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keynedupont/Desktop/Drive/Pro/Aktan/Projets/GRT/Projets/Valorisation C02/Atelier #1/Prototypes/CO2_map/BioCO2_map/data/"/>
    </mc:Choice>
  </mc:AlternateContent>
  <xr:revisionPtr revIDLastSave="0" documentId="13_ncr:1_{D1640122-AC2C-C74A-B0E5-088C3E9CA9FE}" xr6:coauthVersionLast="47" xr6:coauthVersionMax="47" xr10:uidLastSave="{00000000-0000-0000-0000-000000000000}"/>
  <bookViews>
    <workbookView xWindow="0" yWindow="760" windowWidth="30240" windowHeight="18880" activeTab="2" xr2:uid="{00000000-000D-0000-FFFF-FFFF00000000}"/>
  </bookViews>
  <sheets>
    <sheet name="Rebours_" sheetId="5" r:id="rId1"/>
    <sheet name="Injections_" sheetId="6" r:id="rId2"/>
    <sheet name="Industriels_" sheetId="7" r:id="rId3"/>
    <sheet name="Zibacs_" sheetId="8" r:id="rId4"/>
    <sheet name="Fermentations_" sheetId="9" r:id="rId5"/>
    <sheet name="Fermentations" sheetId="4" r:id="rId6"/>
    <sheet name="Pyrogazéifications" sheetId="2" r:id="rId7"/>
  </sheets>
  <definedNames>
    <definedName name="_xlnm._FilterDatabase" localSheetId="1" hidden="1">Injections_!$A$1:$Y$617</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20" i="6" l="1"/>
  <c r="Q620" i="6"/>
  <c r="Q625" i="6" s="1"/>
  <c r="P621" i="6"/>
  <c r="P624" i="6" s="1"/>
  <c r="Q621" i="6"/>
  <c r="P622" i="6"/>
  <c r="Q622" i="6"/>
  <c r="P623" i="6"/>
  <c r="Q623" i="6"/>
  <c r="Q624" i="6"/>
  <c r="G43" i="5"/>
  <c r="H43" i="5" s="1"/>
  <c r="G42" i="5"/>
  <c r="H42" i="5" s="1"/>
  <c r="G41" i="5"/>
  <c r="H41" i="5" s="1"/>
  <c r="G40" i="5"/>
  <c r="H40" i="5" s="1"/>
  <c r="G39" i="5"/>
  <c r="H39" i="5" s="1"/>
  <c r="G38" i="5"/>
  <c r="H38" i="5" s="1"/>
  <c r="G37" i="5"/>
  <c r="H37" i="5" s="1"/>
  <c r="G36" i="5"/>
  <c r="H36" i="5" s="1"/>
  <c r="G35" i="5"/>
  <c r="H35" i="5" s="1"/>
  <c r="G34" i="5"/>
  <c r="H34" i="5" s="1"/>
  <c r="G33" i="5"/>
  <c r="H33" i="5" s="1"/>
  <c r="G32" i="5"/>
  <c r="H32" i="5" s="1"/>
  <c r="G31" i="5"/>
  <c r="H31" i="5" s="1"/>
  <c r="G30" i="5"/>
  <c r="H30" i="5" s="1"/>
  <c r="G29" i="5"/>
  <c r="H29" i="5" s="1"/>
  <c r="G28" i="5"/>
  <c r="H28" i="5" s="1"/>
  <c r="G27" i="5"/>
  <c r="H27" i="5" s="1"/>
  <c r="G26" i="5"/>
  <c r="H26" i="5" s="1"/>
  <c r="G25" i="5"/>
  <c r="H25" i="5" s="1"/>
  <c r="G24" i="5"/>
  <c r="H24" i="5" s="1"/>
  <c r="G23" i="5"/>
  <c r="H23" i="5" s="1"/>
  <c r="G22" i="5"/>
  <c r="H22" i="5" s="1"/>
  <c r="G21" i="5"/>
  <c r="H21" i="5" s="1"/>
  <c r="G20" i="5"/>
  <c r="H20" i="5" s="1"/>
  <c r="G19" i="5"/>
  <c r="H19" i="5" s="1"/>
  <c r="G18" i="5"/>
  <c r="H18" i="5" s="1"/>
  <c r="G17" i="5"/>
  <c r="H17" i="5" s="1"/>
  <c r="G16" i="5"/>
  <c r="H16" i="5" s="1"/>
  <c r="G15" i="5"/>
  <c r="H15" i="5" s="1"/>
  <c r="G14" i="5"/>
  <c r="H14" i="5" s="1"/>
  <c r="G13" i="5"/>
  <c r="H13" i="5" s="1"/>
  <c r="G12" i="5"/>
  <c r="H12" i="5" s="1"/>
  <c r="G11" i="5"/>
  <c r="H11" i="5" s="1"/>
  <c r="G10" i="5"/>
  <c r="H10" i="5" s="1"/>
  <c r="G9" i="5"/>
  <c r="H9" i="5" s="1"/>
  <c r="G8" i="5"/>
  <c r="H8" i="5" s="1"/>
  <c r="G7" i="5"/>
  <c r="H7" i="5" s="1"/>
  <c r="G6" i="5"/>
  <c r="H6" i="5" s="1"/>
  <c r="G5" i="5"/>
  <c r="H5" i="5" s="1"/>
  <c r="G4" i="5"/>
  <c r="H4" i="5" s="1"/>
  <c r="G3" i="5"/>
  <c r="H3" i="5" s="1"/>
  <c r="G2" i="5"/>
  <c r="H2" i="5" s="1"/>
  <c r="M24" i="4"/>
  <c r="P625" i="6" l="1"/>
</calcChain>
</file>

<file path=xl/sharedStrings.xml><?xml version="1.0" encoding="utf-8"?>
<sst xmlns="http://schemas.openxmlformats.org/spreadsheetml/2006/main" count="12787" uniqueCount="5014">
  <si>
    <t>Nom du projet</t>
  </si>
  <si>
    <t>Année de mise en service</t>
  </si>
  <si>
    <t>Horizon de saturation</t>
  </si>
  <si>
    <t>Etat de validation CRE</t>
  </si>
  <si>
    <t>Gamme de débit rebours</t>
  </si>
  <si>
    <t>DébitCO2_Nm3parh</t>
  </si>
  <si>
    <t>DébitCO2_ktparan</t>
  </si>
  <si>
    <t>Code Région</t>
  </si>
  <si>
    <t>Nom de la région</t>
  </si>
  <si>
    <t>Code Département</t>
  </si>
  <si>
    <t>Nom du département</t>
  </si>
  <si>
    <t>Projet Initial ou Extension</t>
  </si>
  <si>
    <t>Opérateur de transport</t>
  </si>
  <si>
    <t>Capacité du rebours (GWh/an)</t>
  </si>
  <si>
    <t>Nom Commune</t>
  </si>
  <si>
    <t>Code Commune</t>
  </si>
  <si>
    <t>Barycentre</t>
  </si>
  <si>
    <t>Lat</t>
  </si>
  <si>
    <t>Lng</t>
  </si>
  <si>
    <t>Chateaudun</t>
  </si>
  <si>
    <t>2023</t>
  </si>
  <si>
    <t>Réalisation</t>
  </si>
  <si>
    <t>1000</t>
  </si>
  <si>
    <t>24</t>
  </si>
  <si>
    <t>Centre-Val de Loire</t>
  </si>
  <si>
    <t>28</t>
  </si>
  <si>
    <t>Eure-et-Loir</t>
  </si>
  <si>
    <t>Projet Initial</t>
  </si>
  <si>
    <t>GRTgaz</t>
  </si>
  <si>
    <t>Bonneval</t>
  </si>
  <si>
    <t>28051</t>
  </si>
  <si>
    <t>48.181215375, 1.385487614</t>
  </si>
  <si>
    <t>48.181215375</t>
  </si>
  <si>
    <t>1.385487614</t>
  </si>
  <si>
    <t>Perche Ornais</t>
  </si>
  <si>
    <t>2025</t>
  </si>
  <si>
    <t>1500</t>
  </si>
  <si>
    <t>Normandie</t>
  </si>
  <si>
    <t>61</t>
  </si>
  <si>
    <t>Orne</t>
  </si>
  <si>
    <t>Belforêt-en-Perche</t>
  </si>
  <si>
    <t>61196</t>
  </si>
  <si>
    <t>48.391030355, 0.522352245</t>
  </si>
  <si>
    <t>48.391030355</t>
  </si>
  <si>
    <t>0.522352245</t>
  </si>
  <si>
    <t>Pouzauges</t>
  </si>
  <si>
    <t>2019</t>
  </si>
  <si>
    <t>2020</t>
  </si>
  <si>
    <t>En Service</t>
  </si>
  <si>
    <t>800</t>
  </si>
  <si>
    <t>52</t>
  </si>
  <si>
    <t>Pays de la Loire</t>
  </si>
  <si>
    <t>85</t>
  </si>
  <si>
    <t>Vendée</t>
  </si>
  <si>
    <t>85182</t>
  </si>
  <si>
    <t>46.781606321, -0.828304844</t>
  </si>
  <si>
    <t>46.781606321</t>
  </si>
  <si>
    <t>-0.828304844</t>
  </si>
  <si>
    <t>Craon</t>
  </si>
  <si>
    <t>2022</t>
  </si>
  <si>
    <t>53</t>
  </si>
  <si>
    <t>Mayenne</t>
  </si>
  <si>
    <t>53084</t>
  </si>
  <si>
    <t>47.845427792, -0.942787867</t>
  </si>
  <si>
    <t>47.845427792</t>
  </si>
  <si>
    <t>-0.942787867</t>
  </si>
  <si>
    <t>Rennes Ouest</t>
  </si>
  <si>
    <t>2000</t>
  </si>
  <si>
    <t>Bretagne</t>
  </si>
  <si>
    <t>35</t>
  </si>
  <si>
    <t>Ille-et-Vilaine</t>
  </si>
  <si>
    <t>Breteil</t>
  </si>
  <si>
    <t>35040</t>
  </si>
  <si>
    <t>48.13824013, -1.910452531</t>
  </si>
  <si>
    <t>48.13824013</t>
  </si>
  <si>
    <t>-1.910452531</t>
  </si>
  <si>
    <t>Vouziers</t>
  </si>
  <si>
    <t>44</t>
  </si>
  <si>
    <t>Grand Est</t>
  </si>
  <si>
    <t>08</t>
  </si>
  <si>
    <t>Ardennes</t>
  </si>
  <si>
    <t>08490</t>
  </si>
  <si>
    <t>49.414835162, 4.696807375</t>
  </si>
  <si>
    <t>49.414835162</t>
  </si>
  <si>
    <t>4.696807375</t>
  </si>
  <si>
    <t>Marchémoret</t>
  </si>
  <si>
    <t>2021</t>
  </si>
  <si>
    <t>6000</t>
  </si>
  <si>
    <t>11</t>
  </si>
  <si>
    <t>Île-de-France</t>
  </si>
  <si>
    <t>77</t>
  </si>
  <si>
    <t>Seine-et-Marne</t>
  </si>
  <si>
    <t>77273</t>
  </si>
  <si>
    <t>49.052813703, 2.751764033</t>
  </si>
  <si>
    <t>49.052813703</t>
  </si>
  <si>
    <t>2.751764033</t>
  </si>
  <si>
    <t>Chinon Loudun</t>
  </si>
  <si>
    <t>2024</t>
  </si>
  <si>
    <t>37</t>
  </si>
  <si>
    <t>Indre-et-Loire</t>
  </si>
  <si>
    <t>Chinon</t>
  </si>
  <si>
    <t>37072</t>
  </si>
  <si>
    <t>47.172099023, 0.244987584</t>
  </si>
  <si>
    <t>47.172099023</t>
  </si>
  <si>
    <t>0.244987584</t>
  </si>
  <si>
    <t>La Roche sur Yon</t>
  </si>
  <si>
    <t>La Roche-sur-Yon</t>
  </si>
  <si>
    <t>85191</t>
  </si>
  <si>
    <t>46.667665983, -1.407896334</t>
  </si>
  <si>
    <t>46.667665983</t>
  </si>
  <si>
    <t>-1.407896334</t>
  </si>
  <si>
    <t>Fougère</t>
  </si>
  <si>
    <t>Etude</t>
  </si>
  <si>
    <t>Javené</t>
  </si>
  <si>
    <t>35137</t>
  </si>
  <si>
    <t>48.317090679, -1.205977158</t>
  </si>
  <si>
    <t>48.317090679</t>
  </si>
  <si>
    <t>-1.205977158</t>
  </si>
  <si>
    <t>Auch</t>
  </si>
  <si>
    <t>76</t>
  </si>
  <si>
    <t>Occitanie</t>
  </si>
  <si>
    <t>32</t>
  </si>
  <si>
    <t>Gers</t>
  </si>
  <si>
    <t>Teréga</t>
  </si>
  <si>
    <t>32013</t>
  </si>
  <si>
    <t>43.653262737, 0.574851005</t>
  </si>
  <si>
    <t>43.653262737</t>
  </si>
  <si>
    <t>0.574851005</t>
  </si>
  <si>
    <t>Boussens</t>
  </si>
  <si>
    <t>31</t>
  </si>
  <si>
    <t>Haute-Garonne</t>
  </si>
  <si>
    <t>31084</t>
  </si>
  <si>
    <t>43.176678111, 0.96044784</t>
  </si>
  <si>
    <t>43.176678111</t>
  </si>
  <si>
    <t>0.96044784</t>
  </si>
  <si>
    <t>Bressuire</t>
  </si>
  <si>
    <t>75</t>
  </si>
  <si>
    <t>Nouvelle-Aquitaine</t>
  </si>
  <si>
    <t>79</t>
  </si>
  <si>
    <t>Deux-Sèvres</t>
  </si>
  <si>
    <t>79049</t>
  </si>
  <si>
    <t>46.854664769, -0.479556063</t>
  </si>
  <si>
    <t>46.854664769</t>
  </si>
  <si>
    <t>-0.479556063</t>
  </si>
  <si>
    <t>Laon</t>
  </si>
  <si>
    <t>Hauts-de-France</t>
  </si>
  <si>
    <t>02</t>
  </si>
  <si>
    <t>Aisne</t>
  </si>
  <si>
    <t>02408</t>
  </si>
  <si>
    <t>49.567890214, 3.621152809</t>
  </si>
  <si>
    <t>49.567890214</t>
  </si>
  <si>
    <t>3.621152809</t>
  </si>
  <si>
    <t>Etampes</t>
  </si>
  <si>
    <t>91</t>
  </si>
  <si>
    <t>Essonne</t>
  </si>
  <si>
    <t>Boissy-la-Rivière</t>
  </si>
  <si>
    <t>91079</t>
  </si>
  <si>
    <t>48.382166962, 2.169683144</t>
  </si>
  <si>
    <t>48.382166962</t>
  </si>
  <si>
    <t>2.169683144</t>
  </si>
  <si>
    <t>Lamballe</t>
  </si>
  <si>
    <t>22</t>
  </si>
  <si>
    <t>Côtes-d'Armor</t>
  </si>
  <si>
    <t>Lamballe-Armor</t>
  </si>
  <si>
    <t>22093</t>
  </si>
  <si>
    <t>48.485734593, -2.472990332</t>
  </si>
  <si>
    <t>48.485734593</t>
  </si>
  <si>
    <t>-2.472990332</t>
  </si>
  <si>
    <t>Luçon</t>
  </si>
  <si>
    <t>Sainte-Gemme-la-Plaine</t>
  </si>
  <si>
    <t>85216</t>
  </si>
  <si>
    <t>46.473166445, -1.110869926</t>
  </si>
  <si>
    <t>46.473166445</t>
  </si>
  <si>
    <t>-1.110869926</t>
  </si>
  <si>
    <t>Redon</t>
  </si>
  <si>
    <t>Loire-Atlantique</t>
  </si>
  <si>
    <t>Saint-Nicolas-de-Redon</t>
  </si>
  <si>
    <t>44185</t>
  </si>
  <si>
    <t>47.636638469, -2.05648097</t>
  </si>
  <si>
    <t>47.636638469</t>
  </si>
  <si>
    <t>-2.05648097</t>
  </si>
  <si>
    <t>Abbeville</t>
  </si>
  <si>
    <t>80</t>
  </si>
  <si>
    <t>Somme</t>
  </si>
  <si>
    <t>80001</t>
  </si>
  <si>
    <t>50.108461868, 1.832118449</t>
  </si>
  <si>
    <t>50.108461868</t>
  </si>
  <si>
    <t>1.832118449</t>
  </si>
  <si>
    <t>Marmagne</t>
  </si>
  <si>
    <t>18</t>
  </si>
  <si>
    <t>Cher</t>
  </si>
  <si>
    <t>Bourges</t>
  </si>
  <si>
    <t>18033</t>
  </si>
  <si>
    <t>47.074945611, 2.404646646</t>
  </si>
  <si>
    <t>47.074945611</t>
  </si>
  <si>
    <t>2.404646646</t>
  </si>
  <si>
    <t>Corcoué</t>
  </si>
  <si>
    <t>3000</t>
  </si>
  <si>
    <t>Machecoul-Saint-Même</t>
  </si>
  <si>
    <t>44087</t>
  </si>
  <si>
    <t>46.999810687, -1.818362653</t>
  </si>
  <si>
    <t>46.999810687</t>
  </si>
  <si>
    <t>-1.818362653</t>
  </si>
  <si>
    <t>Rethel</t>
  </si>
  <si>
    <t>Sault-lès-Rethel</t>
  </si>
  <si>
    <t>08403</t>
  </si>
  <si>
    <t>49.487506119, 4.357362295</t>
  </si>
  <si>
    <t>49.487506119</t>
  </si>
  <si>
    <t>4.357362295</t>
  </si>
  <si>
    <t>Montluçon</t>
  </si>
  <si>
    <t>84</t>
  </si>
  <si>
    <t>Auvergne-Rhône-Alpes</t>
  </si>
  <si>
    <t>03</t>
  </si>
  <si>
    <t>Allier</t>
  </si>
  <si>
    <t>Saint-Victor</t>
  </si>
  <si>
    <t>03262</t>
  </si>
  <si>
    <t>46.388314616, 2.609223634</t>
  </si>
  <si>
    <t>46.388314616</t>
  </si>
  <si>
    <t>2.609223634</t>
  </si>
  <si>
    <t>Chatillon sur Seine</t>
  </si>
  <si>
    <t>27</t>
  </si>
  <si>
    <t>Bourgogne-Franche-Comté</t>
  </si>
  <si>
    <t>21</t>
  </si>
  <si>
    <t>Côte-d'Or</t>
  </si>
  <si>
    <t>Sainte-Colombe-sur-Seine</t>
  </si>
  <si>
    <t>21545</t>
  </si>
  <si>
    <t>47.860574929, 4.528339241</t>
  </si>
  <si>
    <t>47.860574929</t>
  </si>
  <si>
    <t>4.528339241</t>
  </si>
  <si>
    <t>Mareuil-lès-Meaux</t>
  </si>
  <si>
    <t>2500</t>
  </si>
  <si>
    <t>77276</t>
  </si>
  <si>
    <t>48.923446118, 2.869532744</t>
  </si>
  <si>
    <t>48.923446118</t>
  </si>
  <si>
    <t>2.869532744</t>
  </si>
  <si>
    <t>Châteaubriant</t>
  </si>
  <si>
    <t>44036</t>
  </si>
  <si>
    <t>47.722177077, -1.386837604</t>
  </si>
  <si>
    <t>47.722177077</t>
  </si>
  <si>
    <t>-1.386837604</t>
  </si>
  <si>
    <t>Coutances</t>
  </si>
  <si>
    <t>50</t>
  </si>
  <si>
    <t>Manche</t>
  </si>
  <si>
    <t>50147</t>
  </si>
  <si>
    <t>49.057145156, -1.443088396</t>
  </si>
  <si>
    <t>49.057145156</t>
  </si>
  <si>
    <t>-1.443088396</t>
  </si>
  <si>
    <t>Noyal-Pontivy</t>
  </si>
  <si>
    <t>900</t>
  </si>
  <si>
    <t>56</t>
  </si>
  <si>
    <t>Morbihan</t>
  </si>
  <si>
    <t>56151</t>
  </si>
  <si>
    <t>48.061462547, -2.891152065</t>
  </si>
  <si>
    <t>48.061462547</t>
  </si>
  <si>
    <t xml:space="preserve"> -2.891152065</t>
  </si>
  <si>
    <t>Troyes</t>
  </si>
  <si>
    <t>10</t>
  </si>
  <si>
    <t>Aube</t>
  </si>
  <si>
    <t>Fontaine-les-Grès</t>
  </si>
  <si>
    <t>10151</t>
  </si>
  <si>
    <t>48.412648922, 3.887686454</t>
  </si>
  <si>
    <t>48.412648922</t>
  </si>
  <si>
    <t>3.887686454</t>
  </si>
  <si>
    <t>Argentan</t>
  </si>
  <si>
    <t>61006</t>
  </si>
  <si>
    <t>48.732527209, -0.013506115</t>
  </si>
  <si>
    <t>48.732527209</t>
  </si>
  <si>
    <t>-0.013506115</t>
  </si>
  <si>
    <t>Saint Amand</t>
  </si>
  <si>
    <t>Orval</t>
  </si>
  <si>
    <t>18172</t>
  </si>
  <si>
    <t>46.722145856, 2.46733361</t>
  </si>
  <si>
    <t>46.722145856</t>
  </si>
  <si>
    <t>2.46733361</t>
  </si>
  <si>
    <t>Ferté-Macé</t>
  </si>
  <si>
    <t>La Ferté Macé</t>
  </si>
  <si>
    <t>61168</t>
  </si>
  <si>
    <t>48.57392553, -0.366314931</t>
  </si>
  <si>
    <t>48.57392553</t>
  </si>
  <si>
    <t>-0.366314931</t>
  </si>
  <si>
    <t>Saint-Hilaire-du-Harcouët</t>
  </si>
  <si>
    <t>50484</t>
  </si>
  <si>
    <t>48.567766783, -1.147273231</t>
  </si>
  <si>
    <t>48.567766783</t>
  </si>
  <si>
    <t>-1.147273231</t>
  </si>
  <si>
    <t>La Ferté-Bernard</t>
  </si>
  <si>
    <t>Ceton</t>
  </si>
  <si>
    <t>61079</t>
  </si>
  <si>
    <t>48.225078773, 0.758823136</t>
  </si>
  <si>
    <t>48.225078773</t>
  </si>
  <si>
    <t>0.758823136</t>
  </si>
  <si>
    <t>Gien</t>
  </si>
  <si>
    <t>45</t>
  </si>
  <si>
    <t>Loiret</t>
  </si>
  <si>
    <t>Poilly-lez-Gien</t>
  </si>
  <si>
    <t>45254</t>
  </si>
  <si>
    <t>47.660885389, 2.594542085</t>
  </si>
  <si>
    <t>47.660885389</t>
  </si>
  <si>
    <t>2.594542085</t>
  </si>
  <si>
    <t>Soissons</t>
  </si>
  <si>
    <t>Mercin-et-Vaux</t>
  </si>
  <si>
    <t>02477</t>
  </si>
  <si>
    <t>49.370904659, 3.270105437</t>
  </si>
  <si>
    <t>49.370904659</t>
  </si>
  <si>
    <t>3.270105437</t>
  </si>
  <si>
    <t>Chalons en Champagne</t>
  </si>
  <si>
    <t>51</t>
  </si>
  <si>
    <t>Marne</t>
  </si>
  <si>
    <t>Fagnières</t>
  </si>
  <si>
    <t>51242</t>
  </si>
  <si>
    <t>48.945966545, 4.30917344</t>
  </si>
  <si>
    <t>48.945966545</t>
  </si>
  <si>
    <t>4.30917344</t>
  </si>
  <si>
    <t>Amiens Sud</t>
  </si>
  <si>
    <t>500</t>
  </si>
  <si>
    <t>Guerbigny</t>
  </si>
  <si>
    <t>80395</t>
  </si>
  <si>
    <t>49.697799271, 2.66592065</t>
  </si>
  <si>
    <t>49.697799271</t>
  </si>
  <si>
    <t>2.66592065</t>
  </si>
  <si>
    <t>Bergerac</t>
  </si>
  <si>
    <t>Dordogne</t>
  </si>
  <si>
    <t>Gardonne</t>
  </si>
  <si>
    <t>24194</t>
  </si>
  <si>
    <t>44.830885666, 0.332195763</t>
  </si>
  <si>
    <t>44.830885666</t>
  </si>
  <si>
    <t>0.332195763</t>
  </si>
  <si>
    <t>Breteuil</t>
  </si>
  <si>
    <t>Eure</t>
  </si>
  <si>
    <t>Mandres</t>
  </si>
  <si>
    <t>27383</t>
  </si>
  <si>
    <t>48.753118783, 0.851354274</t>
  </si>
  <si>
    <t>48.753118783</t>
  </si>
  <si>
    <t>0.851354274</t>
  </si>
  <si>
    <t>Alençon</t>
  </si>
  <si>
    <t>72</t>
  </si>
  <si>
    <t>Sarthe</t>
  </si>
  <si>
    <t>Arçonnay</t>
  </si>
  <si>
    <t>72006</t>
  </si>
  <si>
    <t>48.395788285, 0.081320625</t>
  </si>
  <si>
    <t>48.395788285</t>
  </si>
  <si>
    <t>0.081320625</t>
  </si>
  <si>
    <t>Poilley</t>
  </si>
  <si>
    <t>50407</t>
  </si>
  <si>
    <t>48.61832537, -1.320760362</t>
  </si>
  <si>
    <t>48.61832537</t>
  </si>
  <si>
    <t>-1.320760362</t>
  </si>
  <si>
    <t>Nb site</t>
  </si>
  <si>
    <t>Potentiel CO2 (kt/an)</t>
  </si>
  <si>
    <t>&gt;60 kt/an</t>
  </si>
  <si>
    <t>40-60 kt/an</t>
  </si>
  <si>
    <t>20-40 kt/an</t>
  </si>
  <si>
    <t>10-20 kt/an</t>
  </si>
  <si>
    <t>&lt;10 kt/an</t>
  </si>
  <si>
    <t>Annee mise en service</t>
  </si>
  <si>
    <t>Nom du site</t>
  </si>
  <si>
    <t>Type de site</t>
  </si>
  <si>
    <t>Commune</t>
  </si>
  <si>
    <t>Code EPCI</t>
  </si>
  <si>
    <t>EPCI</t>
  </si>
  <si>
    <t>Departement</t>
  </si>
  <si>
    <t>Region</t>
  </si>
  <si>
    <t>Date de mise en service</t>
  </si>
  <si>
    <t>Reseau</t>
  </si>
  <si>
    <t>Type de Réseau</t>
  </si>
  <si>
    <t>Capacite de production (GWh/an)</t>
  </si>
  <si>
    <t>Capacite de production (Nm3/h)</t>
  </si>
  <si>
    <t>Production CO2 (Nm3/h)</t>
  </si>
  <si>
    <t>Gestionnaire de registre</t>
  </si>
  <si>
    <t>N° de PITD/PITP</t>
  </si>
  <si>
    <t>Code Departement</t>
  </si>
  <si>
    <t>Code Region</t>
  </si>
  <si>
    <t>Augmentation prévue ?</t>
  </si>
  <si>
    <t>﻿ID unique projet</t>
  </si>
  <si>
    <t>Date de fermeture du site</t>
  </si>
  <si>
    <t>Site ouvert ?</t>
  </si>
  <si>
    <t>Code Commune Courant</t>
  </si>
  <si>
    <t>BOURNEZEAU BIOGAZ</t>
  </si>
  <si>
    <t>Agricole territorial</t>
  </si>
  <si>
    <t>Bournezeau</t>
  </si>
  <si>
    <t>CC Pays de Chantonnay</t>
  </si>
  <si>
    <t>GRDF</t>
  </si>
  <si>
    <t>Distribution</t>
  </si>
  <si>
    <t>GD0881</t>
  </si>
  <si>
    <t>Aucune augmentation supplémentaire prévue</t>
  </si>
  <si>
    <t>True</t>
  </si>
  <si>
    <t>UNIERGIE-Selongey</t>
  </si>
  <si>
    <t>Agricole autonome</t>
  </si>
  <si>
    <t>Selongey</t>
  </si>
  <si>
    <t>CC Tille et Venelle</t>
  </si>
  <si>
    <t>Transport</t>
  </si>
  <si>
    <t>IR0154</t>
  </si>
  <si>
    <t>Augmentation supplémentaire prévue</t>
  </si>
  <si>
    <t>SAS METHA MAUGES</t>
  </si>
  <si>
    <t>Beaupréau-en-Mauges</t>
  </si>
  <si>
    <t>CA Mauges Communauté</t>
  </si>
  <si>
    <t>Maine-et-Loire</t>
  </si>
  <si>
    <t>SOREGIES</t>
  </si>
  <si>
    <t>VN0008</t>
  </si>
  <si>
    <t>Les grands chênes</t>
  </si>
  <si>
    <t>Vexin-sur-Epte</t>
  </si>
  <si>
    <t>CA Seine Normandie Agglomération</t>
  </si>
  <si>
    <t>GD0632</t>
  </si>
  <si>
    <t>LINON ENERGIES</t>
  </si>
  <si>
    <t>Pleugueneuc</t>
  </si>
  <si>
    <t>CC Bretagne Romantique</t>
  </si>
  <si>
    <t>GD0273</t>
  </si>
  <si>
    <t>BRION - AGROENERGIE</t>
  </si>
  <si>
    <t>Brion</t>
  </si>
  <si>
    <t>CC de la Région de Levroux</t>
  </si>
  <si>
    <t>Indre</t>
  </si>
  <si>
    <t>IR0183</t>
  </si>
  <si>
    <t>36</t>
  </si>
  <si>
    <t>BIOGAZ GENEVOIS</t>
  </si>
  <si>
    <t>Neydens</t>
  </si>
  <si>
    <t>CC du Genevois</t>
  </si>
  <si>
    <t>Haute-Savoie</t>
  </si>
  <si>
    <t>GD1068</t>
  </si>
  <si>
    <t>2 MT ENERGIE</t>
  </si>
  <si>
    <t>Chazé-sur-Argos</t>
  </si>
  <si>
    <t>CC Anjou Bleu Communauté</t>
  </si>
  <si>
    <t>GD0803</t>
  </si>
  <si>
    <t>Berric Bioénergies</t>
  </si>
  <si>
    <t>Berric</t>
  </si>
  <si>
    <t>CC Questembert Communauté</t>
  </si>
  <si>
    <t>GD0290</t>
  </si>
  <si>
    <t>BORIE VERTE</t>
  </si>
  <si>
    <t>Beaumontois en Périgord</t>
  </si>
  <si>
    <t>CC des Bastides Dordogne-Périgord</t>
  </si>
  <si>
    <t>GD0085</t>
  </si>
  <si>
    <t>Univers</t>
  </si>
  <si>
    <t>Marchemaisons</t>
  </si>
  <si>
    <t>CC de la Vallée de la Haute Sarthe</t>
  </si>
  <si>
    <t>GD0643</t>
  </si>
  <si>
    <t>Coubeyrou</t>
  </si>
  <si>
    <t>Longny les Villages</t>
  </si>
  <si>
    <t>CC des Hauts du Perche</t>
  </si>
  <si>
    <t>Doue Métha</t>
  </si>
  <si>
    <t>Doué-en-Anjou</t>
  </si>
  <si>
    <t>CA Saumur Val de Loire</t>
  </si>
  <si>
    <t>GD0871</t>
  </si>
  <si>
    <t>STEP Lescar</t>
  </si>
  <si>
    <t>Station d'épuration</t>
  </si>
  <si>
    <t>Lescar</t>
  </si>
  <si>
    <t>CA Pau Béarn Pyrénées</t>
  </si>
  <si>
    <t>Pyrénées-Atlantiques</t>
  </si>
  <si>
    <t>GD8212</t>
  </si>
  <si>
    <t>64</t>
  </si>
  <si>
    <t>GAZ PART 27</t>
  </si>
  <si>
    <t>La Haye-le-Comte</t>
  </si>
  <si>
    <t>CA Seine-Eure</t>
  </si>
  <si>
    <t>GD0621</t>
  </si>
  <si>
    <t>Nord Metha</t>
  </si>
  <si>
    <t>Industriel territorial</t>
  </si>
  <si>
    <t>Dunkerque</t>
  </si>
  <si>
    <t>CU de Dunkerque</t>
  </si>
  <si>
    <t>Nord</t>
  </si>
  <si>
    <t>GD0971</t>
  </si>
  <si>
    <t>59</t>
  </si>
  <si>
    <t>ARCAVI METHAGAROTERIE</t>
  </si>
  <si>
    <t>Chalandry-Elaire</t>
  </si>
  <si>
    <t>CA Ardenne Métropole</t>
  </si>
  <si>
    <t>GD0317</t>
  </si>
  <si>
    <t>78</t>
  </si>
  <si>
    <t>METHA ELVEN</t>
  </si>
  <si>
    <t>Elven</t>
  </si>
  <si>
    <t>CA Golfe du Morbihan - Vannes Agglomération</t>
  </si>
  <si>
    <t>GD0292</t>
  </si>
  <si>
    <t>Agri Metha Groupe des Marais</t>
  </si>
  <si>
    <t>Picauville</t>
  </si>
  <si>
    <t>CC de la Baie du Cotentin</t>
  </si>
  <si>
    <t>GD0590</t>
  </si>
  <si>
    <t>BFPC METHABIO</t>
  </si>
  <si>
    <t>Abbaretz</t>
  </si>
  <si>
    <t>CC de Nozay</t>
  </si>
  <si>
    <t>GD0814</t>
  </si>
  <si>
    <t>METH@DOMF</t>
  </si>
  <si>
    <t>Saint-Mars-d'Égrenne</t>
  </si>
  <si>
    <t>CC Andaine - Passais</t>
  </si>
  <si>
    <t>GD0571</t>
  </si>
  <si>
    <t>33</t>
  </si>
  <si>
    <t>DEUX SEVRES BIOGAZ 1</t>
  </si>
  <si>
    <t>Saint-Gelais</t>
  </si>
  <si>
    <t>CA du Niortais</t>
  </si>
  <si>
    <t>GD0749</t>
  </si>
  <si>
    <t>Méthabraye</t>
  </si>
  <si>
    <t>Savigny-sur-Braye</t>
  </si>
  <si>
    <t>CA Territoires Vendômois</t>
  </si>
  <si>
    <t>Loir-et-Cher</t>
  </si>
  <si>
    <t>GD0672</t>
  </si>
  <si>
    <t>BIOMETHANE DU VANDY</t>
  </si>
  <si>
    <t>Saint-Étienne-Roilaye</t>
  </si>
  <si>
    <t>CC des Lisières de l'Oise</t>
  </si>
  <si>
    <t>Oise</t>
  </si>
  <si>
    <t>GD1056</t>
  </si>
  <si>
    <t>60</t>
  </si>
  <si>
    <t>AGRIMETHALYS</t>
  </si>
  <si>
    <t>Lillers</t>
  </si>
  <si>
    <t>CA de Béthune-Bruay, Artois-Lys Romane</t>
  </si>
  <si>
    <t>Pas-de-Calais</t>
  </si>
  <si>
    <t>GD0998</t>
  </si>
  <si>
    <t>SIARNC</t>
  </si>
  <si>
    <t>Villiers-Saint-Frédéric</t>
  </si>
  <si>
    <t>CC Cœur d'Yvelines</t>
  </si>
  <si>
    <t>Yvelines</t>
  </si>
  <si>
    <t>GD1057</t>
  </si>
  <si>
    <t>Bouillon Valoris</t>
  </si>
  <si>
    <t>Saint-Sauveur-Villages</t>
  </si>
  <si>
    <t>CC Coutances Mer et Bocage</t>
  </si>
  <si>
    <t>GD0586</t>
  </si>
  <si>
    <t>CAP VERT BIOENERGIE MONTBRISON</t>
  </si>
  <si>
    <t>Montbrison</t>
  </si>
  <si>
    <t>CA Loire Forez Agglomération</t>
  </si>
  <si>
    <t>Loire</t>
  </si>
  <si>
    <t>GD0128</t>
  </si>
  <si>
    <t>Sanamethan</t>
  </si>
  <si>
    <t>Vraignes-en-Vermandois</t>
  </si>
  <si>
    <t>CC de la Haute Somme (Combles - Péronne - Roisel)</t>
  </si>
  <si>
    <t>IR0172</t>
  </si>
  <si>
    <t>Orvin Energie</t>
  </si>
  <si>
    <t>Marcilly-le-Hayer</t>
  </si>
  <si>
    <t>CC de l'Orvin et de l'Ardusson</t>
  </si>
  <si>
    <t>IR0178</t>
  </si>
  <si>
    <t>ENERGIE FERMIERE</t>
  </si>
  <si>
    <t>Sanxay</t>
  </si>
  <si>
    <t>CU du Grand Poitiers</t>
  </si>
  <si>
    <t>Vienne</t>
  </si>
  <si>
    <t>VN0002</t>
  </si>
  <si>
    <t>86</t>
  </si>
  <si>
    <t>CC METHA</t>
  </si>
  <si>
    <t>Palmas d'Aveyron</t>
  </si>
  <si>
    <t>CC des Causses à l'Aubrac</t>
  </si>
  <si>
    <t>Aveyron</t>
  </si>
  <si>
    <t>GD8621</t>
  </si>
  <si>
    <t>12</t>
  </si>
  <si>
    <t>CLOS DE HILDE</t>
  </si>
  <si>
    <t>Bègles</t>
  </si>
  <si>
    <t>Bordeaux Métropole</t>
  </si>
  <si>
    <t>Gironde</t>
  </si>
  <si>
    <t>Régaz</t>
  </si>
  <si>
    <t>Terega</t>
  </si>
  <si>
    <t>BX0001</t>
  </si>
  <si>
    <t>GREEN ARTOIS SWENEN</t>
  </si>
  <si>
    <t>Frévin-Capelle</t>
  </si>
  <si>
    <t>CC des Campagnes de l'Artois</t>
  </si>
  <si>
    <t>GD0997</t>
  </si>
  <si>
    <t>METHA CHENAIS BOURNEUF</t>
  </si>
  <si>
    <t>Tuffé Val de la Chéronne</t>
  </si>
  <si>
    <t>CC du Pays de l'Huisne Sarthoise</t>
  </si>
  <si>
    <t>GD0845</t>
  </si>
  <si>
    <t>AOC BIOMETHANE</t>
  </si>
  <si>
    <t>Outrepont</t>
  </si>
  <si>
    <t>CC Côtes de Champagne et Val de Saulx</t>
  </si>
  <si>
    <t>GD0329</t>
  </si>
  <si>
    <t>BIOGAZ COEURLEQUIN</t>
  </si>
  <si>
    <t>Fontaine</t>
  </si>
  <si>
    <t>CC de la Région de Bar-sur-Aube</t>
  </si>
  <si>
    <t>GD0344</t>
  </si>
  <si>
    <t>METHAGAZ</t>
  </si>
  <si>
    <t>Vaudemange</t>
  </si>
  <si>
    <t>CU du Grand Reims</t>
  </si>
  <si>
    <t>Damigny Energy</t>
  </si>
  <si>
    <t>Saint-Martin-des-Entrées</t>
  </si>
  <si>
    <t>CC de Bayeux Intercom</t>
  </si>
  <si>
    <t>Calvados</t>
  </si>
  <si>
    <t>GD0570</t>
  </si>
  <si>
    <t>CABA STEP Souleyrie</t>
  </si>
  <si>
    <t>Arpajon-sur-Cère</t>
  </si>
  <si>
    <t>CA du Bassin d'Aurillac</t>
  </si>
  <si>
    <t>Cantal</t>
  </si>
  <si>
    <t>GD8639</t>
  </si>
  <si>
    <t>3MSH MAULEON</t>
  </si>
  <si>
    <t>Mauléon</t>
  </si>
  <si>
    <t>CA du Bocage Bressuirais</t>
  </si>
  <si>
    <t>GD0792</t>
  </si>
  <si>
    <t>RESSOURCES</t>
  </si>
  <si>
    <t>Saint-Priest-Taurion</t>
  </si>
  <si>
    <t>CC Élan Limousin Avenir Nature</t>
  </si>
  <si>
    <t>Haute-Vienne</t>
  </si>
  <si>
    <t>GD0429</t>
  </si>
  <si>
    <t>87</t>
  </si>
  <si>
    <t>Centrale Biogaz du Pays de Pontivy</t>
  </si>
  <si>
    <t>CC Pontivy Communauté</t>
  </si>
  <si>
    <t>GD0266</t>
  </si>
  <si>
    <t>COMETH</t>
  </si>
  <si>
    <t>Allériot</t>
  </si>
  <si>
    <t>CC Saône Doubs Bresse</t>
  </si>
  <si>
    <t>Saône-et-Loire</t>
  </si>
  <si>
    <t>GD0201</t>
  </si>
  <si>
    <t>71</t>
  </si>
  <si>
    <t>STEP de Chambéry</t>
  </si>
  <si>
    <t>Chambéry</t>
  </si>
  <si>
    <t>CA du Grand Chambéry</t>
  </si>
  <si>
    <t>Savoie</t>
  </si>
  <si>
    <t>GD1091</t>
  </si>
  <si>
    <t>ISDND MONTOIS LA MONTAGNE</t>
  </si>
  <si>
    <t>ISDND</t>
  </si>
  <si>
    <t>Montois-la-Montagne</t>
  </si>
  <si>
    <t>CC du Pays Orne Moselle</t>
  </si>
  <si>
    <t>Moselle</t>
  </si>
  <si>
    <t>GD0494</t>
  </si>
  <si>
    <t>AGRIVAL'ENERGIES</t>
  </si>
  <si>
    <t>La Vallée</t>
  </si>
  <si>
    <t>CC Cœur de Saintonge</t>
  </si>
  <si>
    <t>Charente-Maritime</t>
  </si>
  <si>
    <t>GD0773</t>
  </si>
  <si>
    <t>ENERFEES</t>
  </si>
  <si>
    <t>Janzé</t>
  </si>
  <si>
    <t>CC Roche aux Fées Communauté</t>
  </si>
  <si>
    <t>GD0281</t>
  </si>
  <si>
    <t>EARL 1001 PATTES</t>
  </si>
  <si>
    <t>Thorigné-Fouillard</t>
  </si>
  <si>
    <t>Rennes Métropole</t>
  </si>
  <si>
    <t>GD0280</t>
  </si>
  <si>
    <t>GAEC LA MILLAIS</t>
  </si>
  <si>
    <t>Melesse</t>
  </si>
  <si>
    <t>CC Val d'Ille-Aubigné</t>
  </si>
  <si>
    <t>GD0272</t>
  </si>
  <si>
    <t>CA GAZ</t>
  </si>
  <si>
    <t>Marvaux-Vieux</t>
  </si>
  <si>
    <t>CC de l'Argonne Ardennaise</t>
  </si>
  <si>
    <t>GD0320</t>
  </si>
  <si>
    <t>IOOS ENERGIES</t>
  </si>
  <si>
    <t>Wemaers-Cappel</t>
  </si>
  <si>
    <t>CC de Flandre Intérieure</t>
  </si>
  <si>
    <t>GD0976</t>
  </si>
  <si>
    <t>SAS BIOGAZ de l'ORVIN-Bouy sur Orvin</t>
  </si>
  <si>
    <t>Bouy-sur-Orvin</t>
  </si>
  <si>
    <t>CC du Nogentais</t>
  </si>
  <si>
    <t>IR0169</t>
  </si>
  <si>
    <t>BIOLIDELLE</t>
  </si>
  <si>
    <t>Delle</t>
  </si>
  <si>
    <t>CC du Sud Territoire</t>
  </si>
  <si>
    <t>Territoire de Belfort</t>
  </si>
  <si>
    <t>GD0031</t>
  </si>
  <si>
    <t>TERRES D'ENERGIE</t>
  </si>
  <si>
    <t>Warmeriville</t>
  </si>
  <si>
    <t>Biogaz des Marches de Bretagne</t>
  </si>
  <si>
    <t>Maen Roch</t>
  </si>
  <si>
    <t>CC Couesnon Marches de Bretagne</t>
  </si>
  <si>
    <t>GD0285</t>
  </si>
  <si>
    <t>Step Exona Evry - Site Confluence</t>
  </si>
  <si>
    <t>Évry-Courcouronnes</t>
  </si>
  <si>
    <t>CA Grand Paris Sud Seine Essonne Sénart</t>
  </si>
  <si>
    <t>2J METHAVERT</t>
  </si>
  <si>
    <t>Biogaz'n - Thenelles</t>
  </si>
  <si>
    <t>Thenelles</t>
  </si>
  <si>
    <t>CC du Val de l'Oise</t>
  </si>
  <si>
    <t>IR0182</t>
  </si>
  <si>
    <t>Moulin Vert</t>
  </si>
  <si>
    <t>Gratot</t>
  </si>
  <si>
    <t>CONDAT ENERGIE VERTE</t>
  </si>
  <si>
    <t>Condat-sur-Trincou</t>
  </si>
  <si>
    <t>CC Dronne et Belle</t>
  </si>
  <si>
    <t>GD0075</t>
  </si>
  <si>
    <t>40</t>
  </si>
  <si>
    <t>GAZ VERT D'AMELECOURT</t>
  </si>
  <si>
    <t>Amelécourt</t>
  </si>
  <si>
    <t>CC du Saulnois</t>
  </si>
  <si>
    <t>GD0502</t>
  </si>
  <si>
    <t>METHA 2S</t>
  </si>
  <si>
    <t>Hatten</t>
  </si>
  <si>
    <t>CC de l'Outre-Forêt</t>
  </si>
  <si>
    <t>Bas-Rhin</t>
  </si>
  <si>
    <t>IR0171</t>
  </si>
  <si>
    <t>67</t>
  </si>
  <si>
    <t>CS BIOGAZ</t>
  </si>
  <si>
    <t>Congrier</t>
  </si>
  <si>
    <t>CC du Pays de Craon</t>
  </si>
  <si>
    <t>GD0802</t>
  </si>
  <si>
    <t>STEP GRAND NANCY</t>
  </si>
  <si>
    <t>Maxéville</t>
  </si>
  <si>
    <t>Métropole du Grand Nancy</t>
  </si>
  <si>
    <t>Meurthe-et-Moselle</t>
  </si>
  <si>
    <t>GD0456</t>
  </si>
  <si>
    <t>54</t>
  </si>
  <si>
    <t>Centrale biométhane Caux Vallée de Seine</t>
  </si>
  <si>
    <t>Saint-Jean-de-Folleville</t>
  </si>
  <si>
    <t>CA Caux Seine Agglo</t>
  </si>
  <si>
    <t>Seine-Maritime</t>
  </si>
  <si>
    <t>GD0558</t>
  </si>
  <si>
    <t>METHAFLANDRES</t>
  </si>
  <si>
    <t>Wormhout</t>
  </si>
  <si>
    <t>CC des Hauts de Flandre</t>
  </si>
  <si>
    <t>GD0973</t>
  </si>
  <si>
    <t>TURENNES METHANISATION</t>
  </si>
  <si>
    <t>Bazeilles</t>
  </si>
  <si>
    <t>MAGNY BIOMETHANE</t>
  </si>
  <si>
    <t>Magny-le-Désert</t>
  </si>
  <si>
    <t>CC du Pays Fertois et du Bocage Carrougien</t>
  </si>
  <si>
    <t>Avallon Bio Energie</t>
  </si>
  <si>
    <t>Étaule</t>
  </si>
  <si>
    <t>CC Avallon, Vézelay, Morvan</t>
  </si>
  <si>
    <t>Yonne</t>
  </si>
  <si>
    <t>GD0187</t>
  </si>
  <si>
    <t>BIOMETHANE DU PAYS RETHELOIS</t>
  </si>
  <si>
    <t>CC du Pays Rethélois</t>
  </si>
  <si>
    <t>GD0328</t>
  </si>
  <si>
    <t>Synergie des Combrailles</t>
  </si>
  <si>
    <t>Pionsat</t>
  </si>
  <si>
    <t>CC du Pays de Saint-Éloy</t>
  </si>
  <si>
    <t>Puy-de-Dôme</t>
  </si>
  <si>
    <t>GD0398</t>
  </si>
  <si>
    <t>CENTRALE BIOMETHANE DE SAINTE CECILE</t>
  </si>
  <si>
    <t>Sainte-Cécile</t>
  </si>
  <si>
    <t>CC de Villedieu Intercom</t>
  </si>
  <si>
    <t>GD0581</t>
  </si>
  <si>
    <t>METHABRIAC</t>
  </si>
  <si>
    <t>Maizeroy</t>
  </si>
  <si>
    <t>CC Haut Chemin-Pays de Pange</t>
  </si>
  <si>
    <t>GD0448</t>
  </si>
  <si>
    <t>TRIOGAZ</t>
  </si>
  <si>
    <t>Drosay</t>
  </si>
  <si>
    <t>CC de la Côte d'Albâtre</t>
  </si>
  <si>
    <t>GD0625</t>
  </si>
  <si>
    <t>METHAGASE</t>
  </si>
  <si>
    <t>Angerville</t>
  </si>
  <si>
    <t>CA Étampois Sud-Essonne</t>
  </si>
  <si>
    <t>METHYCENTRE STORENGY</t>
  </si>
  <si>
    <t>Angé</t>
  </si>
  <si>
    <t>CC Val-de-Cher-Controis</t>
  </si>
  <si>
    <t>GD0700</t>
  </si>
  <si>
    <t>ENERGIE 8</t>
  </si>
  <si>
    <t>Savigné-sous-le-Lude</t>
  </si>
  <si>
    <t>CC Sud Sarthe</t>
  </si>
  <si>
    <t>GD0857</t>
  </si>
  <si>
    <t>ITON ENERGIES</t>
  </si>
  <si>
    <t>CC Interco Normandie Sud Eure</t>
  </si>
  <si>
    <t>GD0639</t>
  </si>
  <si>
    <t>Augmentation prévue</t>
  </si>
  <si>
    <t>METHA COLLINES</t>
  </si>
  <si>
    <t>Geyssans</t>
  </si>
  <si>
    <t>CA Valence Romans Agglo</t>
  </si>
  <si>
    <t>Drôme</t>
  </si>
  <si>
    <t>GD0116</t>
  </si>
  <si>
    <t>26</t>
  </si>
  <si>
    <t>OUDON BIOGAZ</t>
  </si>
  <si>
    <t>Livré-la-Touche</t>
  </si>
  <si>
    <t>30</t>
  </si>
  <si>
    <t>BIOGAZ 60 DE CLERMONT SUD</t>
  </si>
  <si>
    <t>Laigneville</t>
  </si>
  <si>
    <t>CC du Liancourtois</t>
  </si>
  <si>
    <t>GD1059</t>
  </si>
  <si>
    <t>29</t>
  </si>
  <si>
    <t>VOLTAIRE-BIOGAZ</t>
  </si>
  <si>
    <t>Capelle-les-Grands</t>
  </si>
  <si>
    <t>CC Intercom Bernay Terres de Normandie</t>
  </si>
  <si>
    <t>GD0619</t>
  </si>
  <si>
    <t>BIOENERGAZ</t>
  </si>
  <si>
    <t>Argentré-du-Plessis</t>
  </si>
  <si>
    <t>CA Vitré Communauté</t>
  </si>
  <si>
    <t>GD0284</t>
  </si>
  <si>
    <t>Trifyl</t>
  </si>
  <si>
    <t>Déchets ménagers</t>
  </si>
  <si>
    <t>Graulhet</t>
  </si>
  <si>
    <t>CA Gaillac-Graulhet</t>
  </si>
  <si>
    <t>Tarn</t>
  </si>
  <si>
    <t>PITPE-0010</t>
  </si>
  <si>
    <t>Methalaborde</t>
  </si>
  <si>
    <t>Grenade-sur-l'Adour</t>
  </si>
  <si>
    <t>CC du Pays Grenadois</t>
  </si>
  <si>
    <t>Landes</t>
  </si>
  <si>
    <t>GD8100</t>
  </si>
  <si>
    <t>LS-ENERGIES</t>
  </si>
  <si>
    <t>Guern</t>
  </si>
  <si>
    <t>GD0267</t>
  </si>
  <si>
    <t>STEP Grand Troyes</t>
  </si>
  <si>
    <t>Barberey-Saint-Sulpice</t>
  </si>
  <si>
    <t>CA Troyes Champagne Métropole</t>
  </si>
  <si>
    <t>MOUZON - MET'ASSOCIATION</t>
  </si>
  <si>
    <t>Mouzon</t>
  </si>
  <si>
    <t>CC des Portes du Luxembourg</t>
  </si>
  <si>
    <t>IR0170</t>
  </si>
  <si>
    <t>CENTRALE BIOGAZ DE LUGERE</t>
  </si>
  <si>
    <t>Marigny-les-Usages</t>
  </si>
  <si>
    <t>Orléans Métropole</t>
  </si>
  <si>
    <t>GD0687</t>
  </si>
  <si>
    <t>STEP SIVOM CLUSES</t>
  </si>
  <si>
    <t>Marignier</t>
  </si>
  <si>
    <t>CC Faucigny-Glières</t>
  </si>
  <si>
    <t>GD1066</t>
  </si>
  <si>
    <t>SDEA Herbsheim</t>
  </si>
  <si>
    <t>Herbsheim</t>
  </si>
  <si>
    <t>CC du Canton d'Erstein</t>
  </si>
  <si>
    <t>R-GDS</t>
  </si>
  <si>
    <t>SB0001</t>
  </si>
  <si>
    <t>Eauvitale</t>
  </si>
  <si>
    <t>Dijon</t>
  </si>
  <si>
    <t>Dijon Métropole</t>
  </si>
  <si>
    <t>GD0197</t>
  </si>
  <si>
    <t>Agrimethanacre</t>
  </si>
  <si>
    <t>Biéville-Beuville</t>
  </si>
  <si>
    <t>CU Caen la Mer</t>
  </si>
  <si>
    <t>GD0566</t>
  </si>
  <si>
    <t>BIOGAP'ENERGIE</t>
  </si>
  <si>
    <t>Teillé</t>
  </si>
  <si>
    <t>CC du Pays d'Ancenis</t>
  </si>
  <si>
    <t>GD0805</t>
  </si>
  <si>
    <t>FORTIN LEROY</t>
  </si>
  <si>
    <t>Valframbert</t>
  </si>
  <si>
    <t>CU d'Alençon</t>
  </si>
  <si>
    <t>SAS SAINTE CROIX - Chapelle Vallon</t>
  </si>
  <si>
    <t>Chapelle-Vallon</t>
  </si>
  <si>
    <t>CC Seine et Aube</t>
  </si>
  <si>
    <t>IR0179</t>
  </si>
  <si>
    <t>SAS AGRI-BIO-NRJ à Petit-Tenquin</t>
  </si>
  <si>
    <t>Petit-Tenquin</t>
  </si>
  <si>
    <t>CA Saint-Avold Synergie</t>
  </si>
  <si>
    <t>IR0177</t>
  </si>
  <si>
    <t>ENERGIES SUD AVEYRON</t>
  </si>
  <si>
    <t>Saint-Rome-de-Tarn</t>
  </si>
  <si>
    <t>CC de la Muse et des Raspes du Tarn</t>
  </si>
  <si>
    <t>PITPE-0009</t>
  </si>
  <si>
    <t>Oliva</t>
  </si>
  <si>
    <t>Leffincourt</t>
  </si>
  <si>
    <t>BIOGAZ D'OC</t>
  </si>
  <si>
    <t>Cintegabelle</t>
  </si>
  <si>
    <t>CC du Bassin Auterivain Haut-Garonnais</t>
  </si>
  <si>
    <t>GD8722</t>
  </si>
  <si>
    <t>ETS CELLIER</t>
  </si>
  <si>
    <t>Challain-la-Potherie</t>
  </si>
  <si>
    <t>OSEA ENERGIE</t>
  </si>
  <si>
    <t>Saint-Sulpice-sur-Risle</t>
  </si>
  <si>
    <t>CC des Pays de L'Aigle</t>
  </si>
  <si>
    <t>GD0607</t>
  </si>
  <si>
    <t>BFM BIOMETHANE</t>
  </si>
  <si>
    <t>Saugnac-et-Muret</t>
  </si>
  <si>
    <t>CC Cœur Haute Lande</t>
  </si>
  <si>
    <t>GD8027</t>
  </si>
  <si>
    <t>STEP DE PORTO</t>
  </si>
  <si>
    <t>Cubzac-les-Ponts</t>
  </si>
  <si>
    <t>CC du Grand Cubzaguais</t>
  </si>
  <si>
    <t>GD8007</t>
  </si>
  <si>
    <t>NOVIMOST ENERGIE</t>
  </si>
  <si>
    <t>Pleugriffet</t>
  </si>
  <si>
    <t>GD0296</t>
  </si>
  <si>
    <t>ENEO</t>
  </si>
  <si>
    <t>Sainte-Colombe-la-Commanderie</t>
  </si>
  <si>
    <t>CC du Pays du Neubourg</t>
  </si>
  <si>
    <t>GD0618</t>
  </si>
  <si>
    <t>METHAVALD'OR</t>
  </si>
  <si>
    <t>Bougé-Chambalud</t>
  </si>
  <si>
    <t>CC Entre Bièvre et Rhône</t>
  </si>
  <si>
    <t>Isère</t>
  </si>
  <si>
    <t>ABM MAULEON</t>
  </si>
  <si>
    <t>RUELLE METHAGAZ</t>
  </si>
  <si>
    <t>Treffendel</t>
  </si>
  <si>
    <t>CC Brocéliande Communauté</t>
  </si>
  <si>
    <t>GD0276</t>
  </si>
  <si>
    <t>SAS COUR CIDREE ENERGIES</t>
  </si>
  <si>
    <t>Le Ferré</t>
  </si>
  <si>
    <t>CA Fougères Agglomération</t>
  </si>
  <si>
    <t>AGRI UNION BIOENERGIE</t>
  </si>
  <si>
    <t>Dourges</t>
  </si>
  <si>
    <t>CA d'Hénin-Carvin</t>
  </si>
  <si>
    <t>GD0991</t>
  </si>
  <si>
    <t>SARL CYNERGIE</t>
  </si>
  <si>
    <t>Commercy</t>
  </si>
  <si>
    <t>CC de Commercy - Void - Vaucouleurs</t>
  </si>
  <si>
    <t>Meuse</t>
  </si>
  <si>
    <t>GD0375</t>
  </si>
  <si>
    <t>Biométhane du Piémont</t>
  </si>
  <si>
    <t>Zellwiller</t>
  </si>
  <si>
    <t>CC du Pays de Barr</t>
  </si>
  <si>
    <t>Gaz de Barr</t>
  </si>
  <si>
    <t>BA0001</t>
  </si>
  <si>
    <t>BioMethaVal</t>
  </si>
  <si>
    <t>Lévignen</t>
  </si>
  <si>
    <t>CC du Pays de Valois</t>
  </si>
  <si>
    <t>METHA DES COTEAUX</t>
  </si>
  <si>
    <t>Pouillé-les-Côteaux</t>
  </si>
  <si>
    <t>Prometer</t>
  </si>
  <si>
    <t>Montbazens</t>
  </si>
  <si>
    <t>CC du Plateau de Montbazens</t>
  </si>
  <si>
    <t>PITPE-0004</t>
  </si>
  <si>
    <t>METHAN'IROISE</t>
  </si>
  <si>
    <t>Ploumoguer</t>
  </si>
  <si>
    <t>CC du Pays d'Iroise</t>
  </si>
  <si>
    <t>Finistère</t>
  </si>
  <si>
    <t>GD0236</t>
  </si>
  <si>
    <t>METHAMILLIS</t>
  </si>
  <si>
    <t>Amillis</t>
  </si>
  <si>
    <t>CA Coulommiers Pays de Brie</t>
  </si>
  <si>
    <t>IR0167</t>
  </si>
  <si>
    <t>AgriEnergie</t>
  </si>
  <si>
    <t>Auros</t>
  </si>
  <si>
    <t>CC du Réolais en Sud Gironde</t>
  </si>
  <si>
    <t>PITPE-0006</t>
  </si>
  <si>
    <t>Sas BGS Agri</t>
  </si>
  <si>
    <t>Feuquières</t>
  </si>
  <si>
    <t>CC de la Picardie Verte</t>
  </si>
  <si>
    <t>IR0136</t>
  </si>
  <si>
    <t>Retz Biogaz</t>
  </si>
  <si>
    <t>Villers-Cotterêts</t>
  </si>
  <si>
    <t>CC Retz-en-Valois</t>
  </si>
  <si>
    <t>IR0174</t>
  </si>
  <si>
    <t>METHAGRILOUE</t>
  </si>
  <si>
    <t>Loué</t>
  </si>
  <si>
    <t>CC Loué - Brûlon - Noyen</t>
  </si>
  <si>
    <t>GD0832</t>
  </si>
  <si>
    <t>Centrale Biogaz du Chalonnais</t>
  </si>
  <si>
    <t>Recy</t>
  </si>
  <si>
    <t>CA de Châlons-en-Champagne</t>
  </si>
  <si>
    <t>GD0334</t>
  </si>
  <si>
    <t>BIO METHA GAZ CONLINOISE</t>
  </si>
  <si>
    <t>Tennie</t>
  </si>
  <si>
    <t>CC de la Champagne Conlinoise et du Pays de Sillé</t>
  </si>
  <si>
    <t>GD0833</t>
  </si>
  <si>
    <t>ISDND Gournay</t>
  </si>
  <si>
    <t>Gournay</t>
  </si>
  <si>
    <t>CC du Val de Bouzanne</t>
  </si>
  <si>
    <t>GD0730</t>
  </si>
  <si>
    <t>SAS 2F2B ENERGIE</t>
  </si>
  <si>
    <t>Lételon</t>
  </si>
  <si>
    <t>CC du Pays de Tronçais</t>
  </si>
  <si>
    <t>M.C.BIOGAZ</t>
  </si>
  <si>
    <t>Gaël</t>
  </si>
  <si>
    <t>CC de Saint-Méen Montauban</t>
  </si>
  <si>
    <t>GD0274</t>
  </si>
  <si>
    <t>GATIGAZ</t>
  </si>
  <si>
    <t>Boutigny-sur-Essonne</t>
  </si>
  <si>
    <t>CC des Deux Vallées</t>
  </si>
  <si>
    <t>BIM'OD</t>
  </si>
  <si>
    <t>Claye-Souilly</t>
  </si>
  <si>
    <t>CA Roissy Pays de France</t>
  </si>
  <si>
    <t>BOISSY BIO ENERGIE</t>
  </si>
  <si>
    <t>Boissy-Fresnoy</t>
  </si>
  <si>
    <t>HELIO PROD</t>
  </si>
  <si>
    <t>Prémery</t>
  </si>
  <si>
    <t>CC Les Bertranges</t>
  </si>
  <si>
    <t>Nièvre</t>
  </si>
  <si>
    <t>GD0212</t>
  </si>
  <si>
    <t>Altho BRET'S</t>
  </si>
  <si>
    <t>Le Pouzin</t>
  </si>
  <si>
    <t>CA Privas Centre Ardèche</t>
  </si>
  <si>
    <t>Ardèche</t>
  </si>
  <si>
    <t>GD0111</t>
  </si>
  <si>
    <t>ABH Energies</t>
  </si>
  <si>
    <t>Malzy</t>
  </si>
  <si>
    <t>CC Thiérache Sambre et Oise</t>
  </si>
  <si>
    <t>GD1025</t>
  </si>
  <si>
    <t>SAS CLEVIGUS</t>
  </si>
  <si>
    <t>Le Vigen</t>
  </si>
  <si>
    <t>CU Limoges Métropole</t>
  </si>
  <si>
    <t>GAEC des COURS</t>
  </si>
  <si>
    <t>Domsure</t>
  </si>
  <si>
    <t>CA du Bassin de Bourg-en-Bresse</t>
  </si>
  <si>
    <t>Ain</t>
  </si>
  <si>
    <t>GD0063</t>
  </si>
  <si>
    <t>GREEN GAZ</t>
  </si>
  <si>
    <t>Morannes sur Sarthe-Daumeray</t>
  </si>
  <si>
    <t>CC Anjou Loir et Sarthe</t>
  </si>
  <si>
    <t>GD0825</t>
  </si>
  <si>
    <t>SAS TERRE&amp;GAZ</t>
  </si>
  <si>
    <t>Nangis</t>
  </si>
  <si>
    <t>CC Brie Nangissienne</t>
  </si>
  <si>
    <t>IR0138</t>
  </si>
  <si>
    <t>LA COURS DES BRIEUX</t>
  </si>
  <si>
    <t>Monterfil</t>
  </si>
  <si>
    <t>Centrale Biogaz de la Beauce Alnéloise</t>
  </si>
  <si>
    <t>Auneau-Bleury-Saint-Symphorien</t>
  </si>
  <si>
    <t>CC des Portes Euréliennes d'Île-de-France</t>
  </si>
  <si>
    <t>GD0656</t>
  </si>
  <si>
    <t>Bioenergie de Loizy</t>
  </si>
  <si>
    <t>CA du Pays de Laon</t>
  </si>
  <si>
    <t>GD0946</t>
  </si>
  <si>
    <t>SARL PRIGENT</t>
  </si>
  <si>
    <t>Plourin-lès-Morlaix</t>
  </si>
  <si>
    <t>CA Morlaix Communauté</t>
  </si>
  <si>
    <t>GD0241</t>
  </si>
  <si>
    <t>BOTHALEC BEGON</t>
  </si>
  <si>
    <t>Saint-Aignan</t>
  </si>
  <si>
    <t>DEM Ener'J</t>
  </si>
  <si>
    <t>Locqueltas</t>
  </si>
  <si>
    <t>COULEURS METHA</t>
  </si>
  <si>
    <t>Les Avenières Veyrins-Thuellin</t>
  </si>
  <si>
    <t>CC Les Balcons du Dauphiné</t>
  </si>
  <si>
    <t>GD1087</t>
  </si>
  <si>
    <t>BioBéarn</t>
  </si>
  <si>
    <t>Mourenx</t>
  </si>
  <si>
    <t>CC de Lacq-Orthez</t>
  </si>
  <si>
    <t>PITPE-0007</t>
  </si>
  <si>
    <t>AMBITION VERTE (Saint-Soupplets)</t>
  </si>
  <si>
    <t>Saint-Soupplets</t>
  </si>
  <si>
    <t>CA du Pays de Meaux</t>
  </si>
  <si>
    <t>GD0203</t>
  </si>
  <si>
    <t>Bio énergie Pierroise (Pierre-de-Bresse)</t>
  </si>
  <si>
    <t>BIOENERGIES 123 Azat-le-Ris</t>
  </si>
  <si>
    <t>Azat-le-Ris</t>
  </si>
  <si>
    <t>CC Haut Limousin en Marche</t>
  </si>
  <si>
    <t>IR0151</t>
  </si>
  <si>
    <t>Baleine Biogaz</t>
  </si>
  <si>
    <t>Saint-Martin-du-Boschet</t>
  </si>
  <si>
    <t>CC du Provinois</t>
  </si>
  <si>
    <t>IR0125</t>
  </si>
  <si>
    <t>BIOGAZ LA GACHETIERE</t>
  </si>
  <si>
    <t>Grosbreuil</t>
  </si>
  <si>
    <t>CC Vendée Grand Littoral</t>
  </si>
  <si>
    <t>GD0884</t>
  </si>
  <si>
    <t>VALOIS GREEN GAZ</t>
  </si>
  <si>
    <t>Oissery</t>
  </si>
  <si>
    <t>CC Plaines et Monts de France</t>
  </si>
  <si>
    <t>BIOENERGIE CENTULOISE</t>
  </si>
  <si>
    <t>Saint-Riquier</t>
  </si>
  <si>
    <t>CC Ponthieu-Marquenterre</t>
  </si>
  <si>
    <t>GD0969</t>
  </si>
  <si>
    <t>Thymerais Bioénergie</t>
  </si>
  <si>
    <t>Thimert-Gâtelles</t>
  </si>
  <si>
    <t>CA Agglo du Pays de Dreux</t>
  </si>
  <si>
    <t>GD0652</t>
  </si>
  <si>
    <t>BIOGAZ MER</t>
  </si>
  <si>
    <t>Mer</t>
  </si>
  <si>
    <t>CC Beauce Val de Loire</t>
  </si>
  <si>
    <t>GD0674</t>
  </si>
  <si>
    <t>BIOGAZ BURGMAYER</t>
  </si>
  <si>
    <t>Saint-Désiré</t>
  </si>
  <si>
    <t>CC du Pays d'Huriel</t>
  </si>
  <si>
    <t>METHARNES</t>
  </si>
  <si>
    <t>Saint-Étienne-à-Arnes</t>
  </si>
  <si>
    <t>VEXIN BIOGAZ</t>
  </si>
  <si>
    <t>Lierville</t>
  </si>
  <si>
    <t>CC du Vexin-Thelle</t>
  </si>
  <si>
    <t>CAP VERT BIOENERGIE</t>
  </si>
  <si>
    <t>Aoste</t>
  </si>
  <si>
    <t>CC Les Vals du Dauphiné</t>
  </si>
  <si>
    <t>GD1086</t>
  </si>
  <si>
    <t>GOELE BIOENERGIE</t>
  </si>
  <si>
    <t>STEP DE JOUANAS</t>
  </si>
  <si>
    <t>Mont-de-Marsan</t>
  </si>
  <si>
    <t>CA Mont-de-Marsan Agglomération</t>
  </si>
  <si>
    <t>GD8104</t>
  </si>
  <si>
    <t>GAEC DE BOUQUIDY</t>
  </si>
  <si>
    <t>Iffendic</t>
  </si>
  <si>
    <t>CC Montfort Communauté</t>
  </si>
  <si>
    <t>Plaines de France Energie</t>
  </si>
  <si>
    <t>BOURGES PLUS STEP</t>
  </si>
  <si>
    <t>CA Bourges Plus</t>
  </si>
  <si>
    <t>GD0738</t>
  </si>
  <si>
    <t>ERD'BIOGAZ</t>
  </si>
  <si>
    <t>Longeville-en-Barrois</t>
  </si>
  <si>
    <t>CA de Bar-le-Duc - Sud Meuse</t>
  </si>
  <si>
    <t>GD0373</t>
  </si>
  <si>
    <t>STEP AVIGNON</t>
  </si>
  <si>
    <t>Avignon</t>
  </si>
  <si>
    <t>CA du Grand Avignon (COGA)</t>
  </si>
  <si>
    <t>Vaucluse</t>
  </si>
  <si>
    <t>Provence-Alpes-Côte d'Azur</t>
  </si>
  <si>
    <t>GD0891</t>
  </si>
  <si>
    <t>CENTRALE BIOGAZ DE L'ESTUAIRE</t>
  </si>
  <si>
    <t>Montoir-de-Bretagne</t>
  </si>
  <si>
    <t>CA de la Région Nazairienne et de l'Estuaire (CARENE)</t>
  </si>
  <si>
    <t>GD0806</t>
  </si>
  <si>
    <t>STEP de NIMES</t>
  </si>
  <si>
    <t>Nîmes</t>
  </si>
  <si>
    <t>CA de Nîmes Métropole</t>
  </si>
  <si>
    <t>Gard</t>
  </si>
  <si>
    <t>GD0520</t>
  </si>
  <si>
    <t>BIOGAZ DE CHATEAU GONTIER</t>
  </si>
  <si>
    <t>Château-Gontier-sur-Mayenne</t>
  </si>
  <si>
    <t>CC du Pays de Château-Gontier</t>
  </si>
  <si>
    <t>GD0822</t>
  </si>
  <si>
    <t>Biométha'Verne</t>
  </si>
  <si>
    <t>Bassy</t>
  </si>
  <si>
    <t>CC Usses et Rhône</t>
  </si>
  <si>
    <t>GD1093</t>
  </si>
  <si>
    <t>SAS SEINE ENERGIE</t>
  </si>
  <si>
    <t>Savières</t>
  </si>
  <si>
    <t>STEU DE SETE</t>
  </si>
  <si>
    <t>Sète</t>
  </si>
  <si>
    <t>CA Sète Agglopôle Méditerranée</t>
  </si>
  <si>
    <t>Hérault</t>
  </si>
  <si>
    <t>GD0511</t>
  </si>
  <si>
    <t>ASSON BIOENERGIE</t>
  </si>
  <si>
    <t>Arthez-d'Asson</t>
  </si>
  <si>
    <t>CC Pays de Nay</t>
  </si>
  <si>
    <t>GD8215</t>
  </si>
  <si>
    <t>AGRO BIOENERGIE</t>
  </si>
  <si>
    <t>Saint-Léger</t>
  </si>
  <si>
    <t>CC du Sud-Artois</t>
  </si>
  <si>
    <t>GD1004</t>
  </si>
  <si>
    <t>MAURIENNE BIOGAZ</t>
  </si>
  <si>
    <t>Connantray-Vaurefroy</t>
  </si>
  <si>
    <t>CC du Sud Marnais</t>
  </si>
  <si>
    <t>IR0162</t>
  </si>
  <si>
    <t>Emc2 Villers la Montagne</t>
  </si>
  <si>
    <t>Villers-la-Montagne</t>
  </si>
  <si>
    <t>CA Grand Longwy Agglomération</t>
  </si>
  <si>
    <t>GD0447</t>
  </si>
  <si>
    <t>MAZAGRAN BIOGAZ</t>
  </si>
  <si>
    <t>STEP MAUBOULE</t>
  </si>
  <si>
    <t>Valence</t>
  </si>
  <si>
    <t>GD0112</t>
  </si>
  <si>
    <t>TERRAGAZ</t>
  </si>
  <si>
    <t>Contreuve</t>
  </si>
  <si>
    <t>Biogaz des fermes</t>
  </si>
  <si>
    <t>Charly-sur-Marne</t>
  </si>
  <si>
    <t>CC du Canton de Charly-sur-Marne</t>
  </si>
  <si>
    <t>IR0161</t>
  </si>
  <si>
    <t>SAS THEUVY BIOGAZ</t>
  </si>
  <si>
    <t>Ebersheim</t>
  </si>
  <si>
    <t>CC de Sélestat</t>
  </si>
  <si>
    <t>GD0020</t>
  </si>
  <si>
    <t>SAS HOLSTEIN ENERGY</t>
  </si>
  <si>
    <t>Corseul</t>
  </si>
  <si>
    <t>CA Dinan Agglomération</t>
  </si>
  <si>
    <t>GD0270</t>
  </si>
  <si>
    <t>METHABAZ</t>
  </si>
  <si>
    <t>Bourgogne-Fresne</t>
  </si>
  <si>
    <t>IR0165</t>
  </si>
  <si>
    <t>VIAL BIOMETHANE</t>
  </si>
  <si>
    <t>Saint-Quentin-Fallavier</t>
  </si>
  <si>
    <t>CA Porte de l'Isère (C.A.P.I)</t>
  </si>
  <si>
    <t>GD1089</t>
  </si>
  <si>
    <t>AGRIMETHANE EN OUCHE</t>
  </si>
  <si>
    <t>Saint-Symphorien-des-Bruyères</t>
  </si>
  <si>
    <t>CGM BIO ENERGY</t>
  </si>
  <si>
    <t>Francourville</t>
  </si>
  <si>
    <t>CA Chartres Métropole</t>
  </si>
  <si>
    <t>GD0657</t>
  </si>
  <si>
    <t>GAEC DES PETITS LOUPS</t>
  </si>
  <si>
    <t>Cérans-Foulletourte</t>
  </si>
  <si>
    <t>CC du Val de Sarthe</t>
  </si>
  <si>
    <t>ISDND Madaillan</t>
  </si>
  <si>
    <t>Bassillac et Auberoche</t>
  </si>
  <si>
    <t>CA Le Grand Périgueux</t>
  </si>
  <si>
    <t>GD0078</t>
  </si>
  <si>
    <t>3BTC MEREAU</t>
  </si>
  <si>
    <t>Méreau</t>
  </si>
  <si>
    <t>CC Cœur de Berry</t>
  </si>
  <si>
    <t>GD0697</t>
  </si>
  <si>
    <t>Rohaut Bio Energie</t>
  </si>
  <si>
    <t>Dampierre-en-Bray</t>
  </si>
  <si>
    <t>CC des 4 Rivières</t>
  </si>
  <si>
    <t>GD0645</t>
  </si>
  <si>
    <t>SOL'OGAZ</t>
  </si>
  <si>
    <t>Courcité</t>
  </si>
  <si>
    <t>CC du Mont des Avaloirs</t>
  </si>
  <si>
    <t>GD0816</t>
  </si>
  <si>
    <t>CORREZE BIOGAZ</t>
  </si>
  <si>
    <t>Meilhards</t>
  </si>
  <si>
    <t>CC du Pays d'Uzerche</t>
  </si>
  <si>
    <t>Corrèze</t>
  </si>
  <si>
    <t>AGRI METHABIEVRE</t>
  </si>
  <si>
    <t>Saint-Étienne-de-Saint-Geoirs</t>
  </si>
  <si>
    <t>CC Bièvre Isère</t>
  </si>
  <si>
    <t>GD1083</t>
  </si>
  <si>
    <t>MARECHAUX ENERGIE</t>
  </si>
  <si>
    <t>Ingrandes</t>
  </si>
  <si>
    <t>CA Grand Châtellerault</t>
  </si>
  <si>
    <t>GD0782</t>
  </si>
  <si>
    <t>SAS Metha Vaudrets</t>
  </si>
  <si>
    <t>Voulton</t>
  </si>
  <si>
    <t>IR0137</t>
  </si>
  <si>
    <t>SAS Métha DELAROCHEAULION</t>
  </si>
  <si>
    <t>Plesder</t>
  </si>
  <si>
    <t>AGRI-BIOGAZ DE LA BRIE</t>
  </si>
  <si>
    <t>Limoges-Fourches</t>
  </si>
  <si>
    <t>CA Melun Val de Seine</t>
  </si>
  <si>
    <t>COURTILLES BIOGAZ</t>
  </si>
  <si>
    <t>Trans-sur-Erdre</t>
  </si>
  <si>
    <t>LES VALLEES ENERGIE</t>
  </si>
  <si>
    <t>Pouan-les-Vallées</t>
  </si>
  <si>
    <t>CC d'Arcis, Mailly, Ramerupt</t>
  </si>
  <si>
    <t>IR0157</t>
  </si>
  <si>
    <t>CETRA CONSEIL</t>
  </si>
  <si>
    <t>Méral</t>
  </si>
  <si>
    <t>AGRIMETHA DU POULOUX</t>
  </si>
  <si>
    <t>Beaurepaire</t>
  </si>
  <si>
    <t>SARL JEGOREL</t>
  </si>
  <si>
    <t>Réguiny</t>
  </si>
  <si>
    <t>VDMT BIOGAZ</t>
  </si>
  <si>
    <t>Chevry-Cossigny</t>
  </si>
  <si>
    <t>CC l'Orée de la Brie</t>
  </si>
  <si>
    <t>BIORET METHA</t>
  </si>
  <si>
    <t>Nort-sur-Erdre</t>
  </si>
  <si>
    <t>CC d'Erdre et Gesvres</t>
  </si>
  <si>
    <t>SAS LES OEILLETS</t>
  </si>
  <si>
    <t>Aizenay</t>
  </si>
  <si>
    <t>CC de Vie et Boulogne</t>
  </si>
  <si>
    <t>GD0882</t>
  </si>
  <si>
    <t>BIOENERGIE SONCHAMP</t>
  </si>
  <si>
    <t>Sonchamp</t>
  </si>
  <si>
    <t>CA Rambouillet Territoires</t>
  </si>
  <si>
    <t>BIOGAZ CHARMENTRAY</t>
  </si>
  <si>
    <t>Luyères</t>
  </si>
  <si>
    <t>CC Forêts, Lacs, Terres en Champagne</t>
  </si>
  <si>
    <t>MC DELOCHE</t>
  </si>
  <si>
    <t>Saint-Rémy-de-Chargnat</t>
  </si>
  <si>
    <t>CA Agglo Pays d'Issoire</t>
  </si>
  <si>
    <t>GD0415</t>
  </si>
  <si>
    <t>AUBIOGAZ</t>
  </si>
  <si>
    <t>Aubigné</t>
  </si>
  <si>
    <t>LA GENTILLERIE METHANISATION</t>
  </si>
  <si>
    <t>Ménil-Lépinois</t>
  </si>
  <si>
    <t>Vallée Hazard Biométhane</t>
  </si>
  <si>
    <t>Bohain-en-Vermandois</t>
  </si>
  <si>
    <t>CC du Pays du Vermandois</t>
  </si>
  <si>
    <t>GD1016</t>
  </si>
  <si>
    <t>CDG ENERGIES RENOUVELABLES</t>
  </si>
  <si>
    <t>Mézières-sur-Oise</t>
  </si>
  <si>
    <t>IR0163</t>
  </si>
  <si>
    <t>FERME DE THORIN</t>
  </si>
  <si>
    <t>Écly</t>
  </si>
  <si>
    <t>Méthaniseur LEFEU</t>
  </si>
  <si>
    <t>Germainville</t>
  </si>
  <si>
    <t>Gédia</t>
  </si>
  <si>
    <t>DX0001</t>
  </si>
  <si>
    <t>MATTENERGIES (Ebersheim)</t>
  </si>
  <si>
    <t>STEP de SCIENTRIER</t>
  </si>
  <si>
    <t>Scientrier</t>
  </si>
  <si>
    <t>CC Arve et Salève</t>
  </si>
  <si>
    <t>Evolis biogaz</t>
  </si>
  <si>
    <t>Tergnier</t>
  </si>
  <si>
    <t>CA Chauny-Tergnier-La Fère</t>
  </si>
  <si>
    <t>IR0164</t>
  </si>
  <si>
    <t>METHALLIA</t>
  </si>
  <si>
    <t>Mont-Saint-Martin</t>
  </si>
  <si>
    <t>B2D BIOGAZ</t>
  </si>
  <si>
    <t>Barcy</t>
  </si>
  <si>
    <t>Saint-Epvre Biogaz</t>
  </si>
  <si>
    <t>Trancault</t>
  </si>
  <si>
    <t>IR0168</t>
  </si>
  <si>
    <t>SAS Champlin Gaz</t>
  </si>
  <si>
    <t>Lonny</t>
  </si>
  <si>
    <t>CC Vallées et Plateau d'Ardenne</t>
  </si>
  <si>
    <t>IR0166</t>
  </si>
  <si>
    <t>SAS Blandivert</t>
  </si>
  <si>
    <t>CC Argentan Intercom</t>
  </si>
  <si>
    <t>IR0155</t>
  </si>
  <si>
    <t>Metha de Courgeon</t>
  </si>
  <si>
    <t>Courgeon</t>
  </si>
  <si>
    <t>CC du Pays de Mortagne-au-Perche</t>
  </si>
  <si>
    <t>GD0603</t>
  </si>
  <si>
    <t>AGRO GAZ PAYS DE TRIE</t>
  </si>
  <si>
    <t>Fontrailles</t>
  </si>
  <si>
    <t>CC du Pays de Trie et du Magnoac</t>
  </si>
  <si>
    <t>Hautes-Pyrénées</t>
  </si>
  <si>
    <t>GD8220</t>
  </si>
  <si>
    <t>SAS METHASERVIN</t>
  </si>
  <si>
    <t>Saint-Hélen</t>
  </si>
  <si>
    <t>SAS MAY AGROENERGIE</t>
  </si>
  <si>
    <t>May-en-Multien</t>
  </si>
  <si>
    <t>CC du Pays de l'Ourcq</t>
  </si>
  <si>
    <t>IR0129</t>
  </si>
  <si>
    <t>GAZMA</t>
  </si>
  <si>
    <t>Matougues</t>
  </si>
  <si>
    <t>Modul'O YVELINES</t>
  </si>
  <si>
    <t>Carrières-sous-Poissy</t>
  </si>
  <si>
    <t>CU Grand Paris Seine et Oise</t>
  </si>
  <si>
    <t>BIOCROPS</t>
  </si>
  <si>
    <t>Assainvillers</t>
  </si>
  <si>
    <t>CC du Grand Roye</t>
  </si>
  <si>
    <t>GD1051</t>
  </si>
  <si>
    <t>SAGNENERGIE</t>
  </si>
  <si>
    <t>Veyrac</t>
  </si>
  <si>
    <t>WAGA ENERGY SPEN</t>
  </si>
  <si>
    <t>Le Ham</t>
  </si>
  <si>
    <t>CA du Cotentin</t>
  </si>
  <si>
    <t>GD0591</t>
  </si>
  <si>
    <t>Mélusine Energie</t>
  </si>
  <si>
    <t>Aillas</t>
  </si>
  <si>
    <t>PITPE-0005</t>
  </si>
  <si>
    <t>SENART BIO ENERGIES</t>
  </si>
  <si>
    <t>Réau</t>
  </si>
  <si>
    <t>Gamet Energies Vertes</t>
  </si>
  <si>
    <t>Bitry</t>
  </si>
  <si>
    <t>BIOGAZ DE L'ISAC</t>
  </si>
  <si>
    <t>Blain</t>
  </si>
  <si>
    <t>CC de la Région de Blain</t>
  </si>
  <si>
    <t>GD0799</t>
  </si>
  <si>
    <t>Biogaz'M</t>
  </si>
  <si>
    <t>Missy-lès-Pierrepont</t>
  </si>
  <si>
    <t>CC de la Champagne Picarde</t>
  </si>
  <si>
    <t>B-GAZ</t>
  </si>
  <si>
    <t>Loiré</t>
  </si>
  <si>
    <t>OISSERY BIO ENERGIE</t>
  </si>
  <si>
    <t>ECOBIOMMANA</t>
  </si>
  <si>
    <t>Commana</t>
  </si>
  <si>
    <t>CC du Pays de Landivisiau</t>
  </si>
  <si>
    <t>GD0242</t>
  </si>
  <si>
    <t>STEP d'Aix la Pioline</t>
  </si>
  <si>
    <t>Aix-en-Provence</t>
  </si>
  <si>
    <t>Métropole d'Aix-Marseille-Provence</t>
  </si>
  <si>
    <t>Bouches-du-Rhône</t>
  </si>
  <si>
    <t>GD0906</t>
  </si>
  <si>
    <t>13</t>
  </si>
  <si>
    <t>VGBIO ENERGIE</t>
  </si>
  <si>
    <t>Faremoutiers</t>
  </si>
  <si>
    <t>METHA DES BOSQUETS</t>
  </si>
  <si>
    <t>Bosc-Édeline</t>
  </si>
  <si>
    <t>CC Inter-Caux-Vexin</t>
  </si>
  <si>
    <t>GD0551</t>
  </si>
  <si>
    <t>BRI METHANE</t>
  </si>
  <si>
    <t>Machault</t>
  </si>
  <si>
    <t>Arcy biométhane</t>
  </si>
  <si>
    <t>Arcy-Sainte-Restitue</t>
  </si>
  <si>
    <t>CC du Canton d'Oulchy-le-Château</t>
  </si>
  <si>
    <t>IR0160</t>
  </si>
  <si>
    <t>ARRAINCOURT BIOGAZ</t>
  </si>
  <si>
    <t>Arraincourt</t>
  </si>
  <si>
    <t>CC du District Urbain de Faulquemont (DUF)</t>
  </si>
  <si>
    <t>GD0453</t>
  </si>
  <si>
    <t>SARL Kendervgaz</t>
  </si>
  <si>
    <t>Pierre-de-Bresse</t>
  </si>
  <si>
    <t>CC Bresse Nord Intercom'</t>
  </si>
  <si>
    <t>SAS DOMINERGIE</t>
  </si>
  <si>
    <t>Saint-Domineuc</t>
  </si>
  <si>
    <t>VAL DE SAONE</t>
  </si>
  <si>
    <t>Pusey</t>
  </si>
  <si>
    <t>CA de Vesoul</t>
  </si>
  <si>
    <t>Haute-Saône</t>
  </si>
  <si>
    <t>GD0037</t>
  </si>
  <si>
    <t>SAS METHA MAUGES - site le chataignier, La Poitevinière</t>
  </si>
  <si>
    <t>BIO MATH</t>
  </si>
  <si>
    <t>Vallon-en-Sully</t>
  </si>
  <si>
    <t>CC du Val de Cher</t>
  </si>
  <si>
    <t>BIOMULTIEN</t>
  </si>
  <si>
    <t>STEP CAGNES</t>
  </si>
  <si>
    <t>Cagnes-sur-Mer</t>
  </si>
  <si>
    <t>Métropole Nice Côte d'Azur</t>
  </si>
  <si>
    <t>Alpes-Maritimes</t>
  </si>
  <si>
    <t>GD0922</t>
  </si>
  <si>
    <t>06</t>
  </si>
  <si>
    <t>SAS LAGOT WATT</t>
  </si>
  <si>
    <t>Pacé</t>
  </si>
  <si>
    <t>GD0277</t>
  </si>
  <si>
    <t>SAS Métha R3G</t>
  </si>
  <si>
    <t>Saint-Gilles</t>
  </si>
  <si>
    <t>STEP La Teste-de-buch</t>
  </si>
  <si>
    <t>La Teste-de-Buch</t>
  </si>
  <si>
    <t>CA Bassin d'Arcachon Sud (COBAS)</t>
  </si>
  <si>
    <t>GD8028</t>
  </si>
  <si>
    <t>QUILLET BIOGAZ</t>
  </si>
  <si>
    <t>Étrépagny</t>
  </si>
  <si>
    <t>CC du Vexin Normand</t>
  </si>
  <si>
    <t>GD0622</t>
  </si>
  <si>
    <t>GAEC MLGG</t>
  </si>
  <si>
    <t>Marsannay-le-Bois</t>
  </si>
  <si>
    <t>CC des Vallées de la Tille et de l'Ignon</t>
  </si>
  <si>
    <t>GD0194</t>
  </si>
  <si>
    <t>SARL Lesvran METHA</t>
  </si>
  <si>
    <t>GAEC DE LA DOUETTEE</t>
  </si>
  <si>
    <t>Bréal-sous-Montfort</t>
  </si>
  <si>
    <t>GD0279</t>
  </si>
  <si>
    <t>Biogaz du Multien</t>
  </si>
  <si>
    <t>IR0135</t>
  </si>
  <si>
    <t>SAS LIXIERES BIOGAZ</t>
  </si>
  <si>
    <t>Fléville-Lixières</t>
  </si>
  <si>
    <t>CC Orne Lorraine Confluences</t>
  </si>
  <si>
    <t>GD0450</t>
  </si>
  <si>
    <t>OPALE BIOMETHANE</t>
  </si>
  <si>
    <t>Hames-Boucres</t>
  </si>
  <si>
    <t>CA Grand Calais Terres et Mers</t>
  </si>
  <si>
    <t>GD0932</t>
  </si>
  <si>
    <t>SAS BESSON BIO ENERGIES</t>
  </si>
  <si>
    <t>Besson</t>
  </si>
  <si>
    <t>CA Moulins Communauté</t>
  </si>
  <si>
    <t>GD0403</t>
  </si>
  <si>
    <t>De Briffontaines</t>
  </si>
  <si>
    <t>Ognes</t>
  </si>
  <si>
    <t>IR0143</t>
  </si>
  <si>
    <t>CENTRALE BIOGAZ DU MANS LE MONNE</t>
  </si>
  <si>
    <t>Allonnes</t>
  </si>
  <si>
    <t>CU Le Mans Métropole</t>
  </si>
  <si>
    <t>GD0856</t>
  </si>
  <si>
    <t>OCTEVA</t>
  </si>
  <si>
    <t>Calais</t>
  </si>
  <si>
    <t>SAS GALESNAIS ENERGIE</t>
  </si>
  <si>
    <t>Liffré</t>
  </si>
  <si>
    <t>CC Liffré-Cormier Communauté</t>
  </si>
  <si>
    <t>SAS CPL BIOGAZ</t>
  </si>
  <si>
    <t>Chailly-en-Brie</t>
  </si>
  <si>
    <t>IR0144</t>
  </si>
  <si>
    <t>TRIVI GAZ VERT</t>
  </si>
  <si>
    <t>Saint-Trivier-de-Courtes</t>
  </si>
  <si>
    <t>GD0205</t>
  </si>
  <si>
    <t>SAS AGRI NRJ LANGRES</t>
  </si>
  <si>
    <t>Langres</t>
  </si>
  <si>
    <t>CC du Grand Langres</t>
  </si>
  <si>
    <t>Haute-Marne</t>
  </si>
  <si>
    <t>GD0360</t>
  </si>
  <si>
    <t>SAS METHA BAIE</t>
  </si>
  <si>
    <t>Pontorson</t>
  </si>
  <si>
    <t>CA Mont-Saint-Michel-Normandie</t>
  </si>
  <si>
    <t>GD0578</t>
  </si>
  <si>
    <t>SAS BIOGAZ-IFF</t>
  </si>
  <si>
    <t>SAS BIOGAZ LA VILAINE</t>
  </si>
  <si>
    <t>Chavagne</t>
  </si>
  <si>
    <t>SAS METHA GAZ</t>
  </si>
  <si>
    <t>Traubach-le-Bas</t>
  </si>
  <si>
    <t>CC Sud Alsace Largue</t>
  </si>
  <si>
    <t>Haut-Rhin</t>
  </si>
  <si>
    <t>GD0028</t>
  </si>
  <si>
    <t>68</t>
  </si>
  <si>
    <t>BIO 2G</t>
  </si>
  <si>
    <t>La Chapelle-de-Brain</t>
  </si>
  <si>
    <t>CA Redon Agglomération</t>
  </si>
  <si>
    <t>GD0306</t>
  </si>
  <si>
    <t>VALORAGRI SAS</t>
  </si>
  <si>
    <t>Saint-Romain-la-Motte</t>
  </si>
  <si>
    <t>CA Roannais Agglomération</t>
  </si>
  <si>
    <t>GD0135</t>
  </si>
  <si>
    <t>Agri Bio Énergie</t>
  </si>
  <si>
    <t>Mouflers</t>
  </si>
  <si>
    <t>GD1044</t>
  </si>
  <si>
    <t>SARL KERLU ENERGIE</t>
  </si>
  <si>
    <t>Le Sourn</t>
  </si>
  <si>
    <t>SAS REIMS METHAGRI'N</t>
  </si>
  <si>
    <t>Puisieulx</t>
  </si>
  <si>
    <t>BIOSTREVENT ENERGIE</t>
  </si>
  <si>
    <t>Monchecourt</t>
  </si>
  <si>
    <t>CC Cœur d'Ostrevent</t>
  </si>
  <si>
    <t>SAS Brie Compost</t>
  </si>
  <si>
    <t>Cerneux</t>
  </si>
  <si>
    <t>IR0153</t>
  </si>
  <si>
    <t>METHAJOOS</t>
  </si>
  <si>
    <t>Orin</t>
  </si>
  <si>
    <t>CC du Haut-Béarn</t>
  </si>
  <si>
    <t>GD8209</t>
  </si>
  <si>
    <t>Biogaz du Ternois</t>
  </si>
  <si>
    <t>Ligny-Saint-Flochel</t>
  </si>
  <si>
    <t>CC du Ternois</t>
  </si>
  <si>
    <t>SAS LES ENERGIES VERTES</t>
  </si>
  <si>
    <t>Le Loroux</t>
  </si>
  <si>
    <t>SARL LIEVIN BIOGAZ</t>
  </si>
  <si>
    <t>Volckerinckhove</t>
  </si>
  <si>
    <t>GD0974</t>
  </si>
  <si>
    <t>Bio'Gaz GDC</t>
  </si>
  <si>
    <t>Les Grandes-Chapelles</t>
  </si>
  <si>
    <t>IR0128</t>
  </si>
  <si>
    <t>SAS TERR'ENERGIE</t>
  </si>
  <si>
    <t>Bernay</t>
  </si>
  <si>
    <t>SARL BARON</t>
  </si>
  <si>
    <t>Gaz de Constantine</t>
  </si>
  <si>
    <t>Saint-Fergeux</t>
  </si>
  <si>
    <t>IR0133</t>
  </si>
  <si>
    <t>Y Biomethane</t>
  </si>
  <si>
    <t>Y</t>
  </si>
  <si>
    <t>CC de l'Est de la Somme</t>
  </si>
  <si>
    <t>IR0141</t>
  </si>
  <si>
    <t>SAS PIERRE ASSEMAT</t>
  </si>
  <si>
    <t>Aiguefonde</t>
  </si>
  <si>
    <t>CA de Castres Mazamet</t>
  </si>
  <si>
    <t>GD8636</t>
  </si>
  <si>
    <t>Biogaz Val de Seine</t>
  </si>
  <si>
    <t>Saint-Mesmin</t>
  </si>
  <si>
    <t>SAS JUGNON BIOGAZ</t>
  </si>
  <si>
    <t>Viriat</t>
  </si>
  <si>
    <t>GD0161</t>
  </si>
  <si>
    <t>SAS DU TONNERRE</t>
  </si>
  <si>
    <t>Saint-Leu-d'Esserent</t>
  </si>
  <si>
    <t>CA Creil Sud Oise</t>
  </si>
  <si>
    <t>CHARNY ENERGIES SAS</t>
  </si>
  <si>
    <t>Charny</t>
  </si>
  <si>
    <t>SAS METAPHORE</t>
  </si>
  <si>
    <t>Valençay</t>
  </si>
  <si>
    <t>CC Écueillé-Valençay</t>
  </si>
  <si>
    <t>GD0724</t>
  </si>
  <si>
    <t>RENAISSANCE ORGANIQUE ENERGIE</t>
  </si>
  <si>
    <t>Maniquerville</t>
  </si>
  <si>
    <t>CA Fécamp Caux Littoral Agglomération</t>
  </si>
  <si>
    <t>GD0560</t>
  </si>
  <si>
    <t>Endives du Valois</t>
  </si>
  <si>
    <t>La Ferté-Milon</t>
  </si>
  <si>
    <t>GD0954</t>
  </si>
  <si>
    <t>Agri Metha 57</t>
  </si>
  <si>
    <t>Racrange</t>
  </si>
  <si>
    <t>IR0122</t>
  </si>
  <si>
    <t>BIOMETHADOUR</t>
  </si>
  <si>
    <t>Momères</t>
  </si>
  <si>
    <t>CA Tarbes-Lourdes-Pyrénées</t>
  </si>
  <si>
    <t>SARL VERT'CHAIN BIOGAZ</t>
  </si>
  <si>
    <t>Verchain-Maugré</t>
  </si>
  <si>
    <t>CA Valenciennes Métropole</t>
  </si>
  <si>
    <t>GD0994</t>
  </si>
  <si>
    <t>EQUIMETH</t>
  </si>
  <si>
    <t>Moret-Loing-et-Orvanne</t>
  </si>
  <si>
    <t>CC Moret Seine et Loing</t>
  </si>
  <si>
    <t>GREEN GAS VIRY</t>
  </si>
  <si>
    <t>Viry</t>
  </si>
  <si>
    <t>SAS AGRISEUDRE ENERGIES</t>
  </si>
  <si>
    <t>Le Chay</t>
  </si>
  <si>
    <t>CA Royan Atlantique</t>
  </si>
  <si>
    <t>GD0765</t>
  </si>
  <si>
    <t>BIOENERGIES 123 PEYRAT de BELLAC</t>
  </si>
  <si>
    <t>Peyrat-de-Bellac</t>
  </si>
  <si>
    <t>IR0139</t>
  </si>
  <si>
    <t>SARL GAZ AR LANN</t>
  </si>
  <si>
    <t>Saint-Aubin-d'Aubigné</t>
  </si>
  <si>
    <t>SAS BIOGAZ LA FONTAINE</t>
  </si>
  <si>
    <t>Châteauneuf-sur-Loire</t>
  </si>
  <si>
    <t>CC des Loges</t>
  </si>
  <si>
    <t>METHAGEST</t>
  </si>
  <si>
    <t>Pardies-Piétat</t>
  </si>
  <si>
    <t>SARL C2PN ERGIE</t>
  </si>
  <si>
    <t>Bain-de-Bretagne</t>
  </si>
  <si>
    <t>CC Bretagne porte de Loire Communauté</t>
  </si>
  <si>
    <t>GD0308</t>
  </si>
  <si>
    <t>EMC2 LANDRES</t>
  </si>
  <si>
    <t>Landres</t>
  </si>
  <si>
    <t>CC Coeur du Pays Haut</t>
  </si>
  <si>
    <t>BIOENERGIES 7 vallées TERNOIS</t>
  </si>
  <si>
    <t>Éclimeux</t>
  </si>
  <si>
    <t>CC des 7 Vallées</t>
  </si>
  <si>
    <t>GD1033</t>
  </si>
  <si>
    <t>SAS LGENERGIE</t>
  </si>
  <si>
    <t>La Celette</t>
  </si>
  <si>
    <t>CC Berry Grand Sud</t>
  </si>
  <si>
    <t>GD0742</t>
  </si>
  <si>
    <t>SAS METHA VAL DE SAONE</t>
  </si>
  <si>
    <t>Dracé</t>
  </si>
  <si>
    <t>CC Saône-Beaujolais</t>
  </si>
  <si>
    <t>Rhône</t>
  </si>
  <si>
    <t>GD0136</t>
  </si>
  <si>
    <t>69</t>
  </si>
  <si>
    <t>METH'ALLASSAC BIOGAZ</t>
  </si>
  <si>
    <t>Allassac</t>
  </si>
  <si>
    <t>CA du Bassin de Brive</t>
  </si>
  <si>
    <t>GD0423</t>
  </si>
  <si>
    <t>SAS LOUVINERGIE</t>
  </si>
  <si>
    <t>Louvigné-de-Bais</t>
  </si>
  <si>
    <t>SARL POUCHIOU ENERGIE</t>
  </si>
  <si>
    <t>Astaffort</t>
  </si>
  <si>
    <t>CA Agglomération d'Agen</t>
  </si>
  <si>
    <t>Lot-et-Garonne</t>
  </si>
  <si>
    <t>GD8022</t>
  </si>
  <si>
    <t>STEP BESANCON</t>
  </si>
  <si>
    <t>Besançon</t>
  </si>
  <si>
    <t>CU Grand Besançon Métropole</t>
  </si>
  <si>
    <t>Doubs</t>
  </si>
  <si>
    <t>GD0061</t>
  </si>
  <si>
    <t>AGRIMETHABRESSE / DEVROUZE</t>
  </si>
  <si>
    <t>Simard</t>
  </si>
  <si>
    <t>CC Bresse Louhannaise Intercom'</t>
  </si>
  <si>
    <t>BIOPOMMERIA</t>
  </si>
  <si>
    <t>Sèvremont</t>
  </si>
  <si>
    <t>CC du Pays de Pouzauges</t>
  </si>
  <si>
    <t>GD0872</t>
  </si>
  <si>
    <t>METHABIOVALOR</t>
  </si>
  <si>
    <t>Augny</t>
  </si>
  <si>
    <t>Metz Métropole</t>
  </si>
  <si>
    <t>SARL BIOGAZ BEAUCE</t>
  </si>
  <si>
    <t>Varize</t>
  </si>
  <si>
    <t>CC Cœur de Beauce</t>
  </si>
  <si>
    <t>GD0664</t>
  </si>
  <si>
    <t>SAS LANVENEC ENERGIE</t>
  </si>
  <si>
    <t>Locmaria-Plouzané</t>
  </si>
  <si>
    <t>ARIEGEBIOMETHANE</t>
  </si>
  <si>
    <t>Ludiès</t>
  </si>
  <si>
    <t>CC des Portes d'Ariège Pyrénées</t>
  </si>
  <si>
    <t>Ariège</t>
  </si>
  <si>
    <t>GD8720</t>
  </si>
  <si>
    <t>MIGNE BIOMETHANE</t>
  </si>
  <si>
    <t>Migné-Auxances</t>
  </si>
  <si>
    <t>GD0784</t>
  </si>
  <si>
    <t>Lheur'Biogaz</t>
  </si>
  <si>
    <t>Fère-Champenoise</t>
  </si>
  <si>
    <t>IR0134</t>
  </si>
  <si>
    <t>METHAISNE ENERGIES VERTES</t>
  </si>
  <si>
    <t>Gauchy</t>
  </si>
  <si>
    <t>CA du Saint-Quentinois</t>
  </si>
  <si>
    <t>GD0944</t>
  </si>
  <si>
    <t>GAEC COTTO</t>
  </si>
  <si>
    <t>SAS BLC ENERGY</t>
  </si>
  <si>
    <t>Bréhain-la-Ville</t>
  </si>
  <si>
    <t>METHAVAREZE</t>
  </si>
  <si>
    <t>Auberives-sur-Varèze</t>
  </si>
  <si>
    <t>GD0159</t>
  </si>
  <si>
    <t>Gandon Biogaz (Artaim Marigny le Chatel)</t>
  </si>
  <si>
    <t>Avon-la-Pèze</t>
  </si>
  <si>
    <t>IR0131</t>
  </si>
  <si>
    <t>R&amp;D Bio Energy SAS</t>
  </si>
  <si>
    <t>Quiers</t>
  </si>
  <si>
    <t>IR0146</t>
  </si>
  <si>
    <t>SAS LE PREAU</t>
  </si>
  <si>
    <t>Moulins-sur-Yèvre</t>
  </si>
  <si>
    <t>CC Terres du Haut Berry</t>
  </si>
  <si>
    <t>SAS plaine energy</t>
  </si>
  <si>
    <t>Bailleul</t>
  </si>
  <si>
    <t>GD0595</t>
  </si>
  <si>
    <t>BBE GAZ CHAUCONIN</t>
  </si>
  <si>
    <t>Chauconin-Neufmontiers</t>
  </si>
  <si>
    <t>TERNOIS METHAGRI</t>
  </si>
  <si>
    <t>Framecourt</t>
  </si>
  <si>
    <t>GD1030</t>
  </si>
  <si>
    <t>BOIS D'ARCHE ENERGIE</t>
  </si>
  <si>
    <t>Bresse Vallons</t>
  </si>
  <si>
    <t>GD0093</t>
  </si>
  <si>
    <t>SAS Aisne Méthane Energie</t>
  </si>
  <si>
    <t>La Neuville-lès-Dorengt</t>
  </si>
  <si>
    <t>CC de la Thiérache du Centre</t>
  </si>
  <si>
    <t>GD1024</t>
  </si>
  <si>
    <t>SAS BIOMETHAGRIE</t>
  </si>
  <si>
    <t>Florensac</t>
  </si>
  <si>
    <t>CA Hérault-Méditerranée</t>
  </si>
  <si>
    <t>GD0506</t>
  </si>
  <si>
    <t>SAS PLEINE D'ENERGIE</t>
  </si>
  <si>
    <t>Précieux</t>
  </si>
  <si>
    <t>GD0129</t>
  </si>
  <si>
    <t>CENTRALE BIOGAZ DES COEVRONS</t>
  </si>
  <si>
    <t>Sainte-Suzanne-et-Chammes</t>
  </si>
  <si>
    <t>CC des Coëvrons</t>
  </si>
  <si>
    <t>GD0817</t>
  </si>
  <si>
    <t>AGRI VERT BIOMETHANE ENERGIE</t>
  </si>
  <si>
    <t>Saint-Hilaire-Bonneval</t>
  </si>
  <si>
    <t>CC Briance Sud Haute Vienne</t>
  </si>
  <si>
    <t>HOPLA GAZ</t>
  </si>
  <si>
    <t>Gommersdorf</t>
  </si>
  <si>
    <t>CHAND'ENERGIE</t>
  </si>
  <si>
    <t>Vandeins</t>
  </si>
  <si>
    <t>METHA LBMH</t>
  </si>
  <si>
    <t>Juvigny les Vallées</t>
  </si>
  <si>
    <t>GD0577</t>
  </si>
  <si>
    <t>SAS CHEMIN DU ROI</t>
  </si>
  <si>
    <t>Saint-Crépin-Ibouvillers</t>
  </si>
  <si>
    <t>CC des Sablons</t>
  </si>
  <si>
    <t>IR0140</t>
  </si>
  <si>
    <t>SARL AXIS</t>
  </si>
  <si>
    <t>Bournand</t>
  </si>
  <si>
    <t>CC du Pays Loudunais</t>
  </si>
  <si>
    <t>GD0787</t>
  </si>
  <si>
    <t>MD2P Biogaz</t>
  </si>
  <si>
    <t>Chamouilley</t>
  </si>
  <si>
    <t>CA de Saint-Dizier Der et Blaise</t>
  </si>
  <si>
    <t>GD0313</t>
  </si>
  <si>
    <t>SAS DUFOUR BIOGAZ</t>
  </si>
  <si>
    <t>Juvignies</t>
  </si>
  <si>
    <t>CA du Beauvaisis</t>
  </si>
  <si>
    <t>CERES IBIOGAZ</t>
  </si>
  <si>
    <t>Limey-Remenauville</t>
  </si>
  <si>
    <t>CC Mad et Moselle</t>
  </si>
  <si>
    <t>Berganton Biogaz</t>
  </si>
  <si>
    <t>Saint-Jean-d'Illac</t>
  </si>
  <si>
    <t>CC Jalle-Eau-Bourde</t>
  </si>
  <si>
    <t>STEP PETITE CALIFORNIE</t>
  </si>
  <si>
    <t>Rezé</t>
  </si>
  <si>
    <t>Nantes Métropole</t>
  </si>
  <si>
    <t>GD0796</t>
  </si>
  <si>
    <t>SAS MORTAGNE ENVIRONNEMENT</t>
  </si>
  <si>
    <t>Gerbéviller</t>
  </si>
  <si>
    <t>CC Meurthe Mortagne Moselle</t>
  </si>
  <si>
    <t>SAS LE PUISOT WILLEMET</t>
  </si>
  <si>
    <t>Sorbon</t>
  </si>
  <si>
    <t>Biogaz Ariège</t>
  </si>
  <si>
    <t>Montaut</t>
  </si>
  <si>
    <t>PITPE-0003</t>
  </si>
  <si>
    <t>BESANCON-FISCHER</t>
  </si>
  <si>
    <t>Échevannes</t>
  </si>
  <si>
    <t>GD0195</t>
  </si>
  <si>
    <t>SAS PUITS COURS BIOMETHANE</t>
  </si>
  <si>
    <t>Remoncourt</t>
  </si>
  <si>
    <t>CC Terre d'Eau</t>
  </si>
  <si>
    <t>Vosges</t>
  </si>
  <si>
    <t>GD0479</t>
  </si>
  <si>
    <t>SAS Agri metha valois</t>
  </si>
  <si>
    <t>Feigneux</t>
  </si>
  <si>
    <t>IR0121</t>
  </si>
  <si>
    <t>SAS BIOGAZ MAROLLAIS</t>
  </si>
  <si>
    <t>Marolles-les-Braults</t>
  </si>
  <si>
    <t>CC Maine Saosnois</t>
  </si>
  <si>
    <t>GD0838</t>
  </si>
  <si>
    <t>Médoc Biogaz 2</t>
  </si>
  <si>
    <t>Saint-Laurent-Médoc</t>
  </si>
  <si>
    <t>CC Médoc Cœur de Presqu'île</t>
  </si>
  <si>
    <t>Neeser Energies</t>
  </si>
  <si>
    <t>Prémierfait</t>
  </si>
  <si>
    <t>IR0145</t>
  </si>
  <si>
    <t>SAS METHA 2G</t>
  </si>
  <si>
    <t>Grand-Camp</t>
  </si>
  <si>
    <t>SAS METHATOUL</t>
  </si>
  <si>
    <t>Toul</t>
  </si>
  <si>
    <t>CC Terres Touloises</t>
  </si>
  <si>
    <t>GD0457</t>
  </si>
  <si>
    <t>SAS B2R BIOGAZ DUNOIS</t>
  </si>
  <si>
    <t>Dun-sur-Auron</t>
  </si>
  <si>
    <t>CC Le Dunois</t>
  </si>
  <si>
    <t>Sirec Energy</t>
  </si>
  <si>
    <t>IR0148</t>
  </si>
  <si>
    <t>ENEBIO</t>
  </si>
  <si>
    <t>Dierrey-Saint-Julien</t>
  </si>
  <si>
    <t>IR0149</t>
  </si>
  <si>
    <t>SAS KERVOURCH ENERGIES</t>
  </si>
  <si>
    <t>Kersaint-Plabennec</t>
  </si>
  <si>
    <t>CC du Pays des Abers</t>
  </si>
  <si>
    <t>SAS Bioagrienergies</t>
  </si>
  <si>
    <t>Cottenchy</t>
  </si>
  <si>
    <t>CC Avre Luce Noye</t>
  </si>
  <si>
    <t>GD1046</t>
  </si>
  <si>
    <t>Methacom</t>
  </si>
  <si>
    <t>Saint-Ciergues</t>
  </si>
  <si>
    <t>IR0147</t>
  </si>
  <si>
    <t>SAS GAZ ECOVERT</t>
  </si>
  <si>
    <t>Vivier-au-Court</t>
  </si>
  <si>
    <t>RIVERGAZ</t>
  </si>
  <si>
    <t>Maulévrier</t>
  </si>
  <si>
    <t>CA Agglomération du Choletais</t>
  </si>
  <si>
    <t>GD0793</t>
  </si>
  <si>
    <t>VINANTES BIOENERGIES</t>
  </si>
  <si>
    <t>Vinantes</t>
  </si>
  <si>
    <t>Artaim METHACO Connantre</t>
  </si>
  <si>
    <t>Connantre</t>
  </si>
  <si>
    <t>IR0150</t>
  </si>
  <si>
    <t>SARL JANIN ENERGIE</t>
  </si>
  <si>
    <t>Pléhédel</t>
  </si>
  <si>
    <t>CA Guingamp-Paimpol Agglomération de l'Armor à l'Argoat</t>
  </si>
  <si>
    <t>GD0263</t>
  </si>
  <si>
    <t>GAEC SEVIGNE</t>
  </si>
  <si>
    <t>Vitré</t>
  </si>
  <si>
    <t>Cappela Gaz (litwin-Simphal)</t>
  </si>
  <si>
    <t>IR0123</t>
  </si>
  <si>
    <t>Bioénergies de l'Ourcq</t>
  </si>
  <si>
    <t>Coulombs-en-Valois</t>
  </si>
  <si>
    <t>IR0130</t>
  </si>
  <si>
    <t>MD BIOGAZ (ARTAIM)</t>
  </si>
  <si>
    <t>Bar-sur-Seine</t>
  </si>
  <si>
    <t>CC du Barséquanais en Champagne</t>
  </si>
  <si>
    <t>IR0132</t>
  </si>
  <si>
    <t>SAS JOLI METHA</t>
  </si>
  <si>
    <t>Plaintel</t>
  </si>
  <si>
    <t>CA Saint-Brieuc Armor Agglomération</t>
  </si>
  <si>
    <t>BIOMETHABEARN</t>
  </si>
  <si>
    <t>Espéchède</t>
  </si>
  <si>
    <t>CC du Nord Est Béarn</t>
  </si>
  <si>
    <t>MOURRIERE METHANISATION</t>
  </si>
  <si>
    <t>Vaunaveys-la-Rochette</t>
  </si>
  <si>
    <t>CC du Val de Drôme en Biovallée</t>
  </si>
  <si>
    <t>GD0113</t>
  </si>
  <si>
    <t>Methaphals</t>
  </si>
  <si>
    <t>Phalsbourg</t>
  </si>
  <si>
    <t>CC du Pays de Phalsbourg</t>
  </si>
  <si>
    <t>IR0126</t>
  </si>
  <si>
    <t>AGRIENERGIE 80</t>
  </si>
  <si>
    <t>Montdidier</t>
  </si>
  <si>
    <t>BIOGAZ DU VALOIS</t>
  </si>
  <si>
    <t>Ève</t>
  </si>
  <si>
    <t>SARL LG BIOGAZ</t>
  </si>
  <si>
    <t>Loudéac</t>
  </si>
  <si>
    <t>CC Loudéac Communauté - Bretagne Centre</t>
  </si>
  <si>
    <t>GD0265</t>
  </si>
  <si>
    <t>ENJ2A</t>
  </si>
  <si>
    <t>IR0142</t>
  </si>
  <si>
    <t>DOLE BIOGAZ</t>
  </si>
  <si>
    <t>Brevans</t>
  </si>
  <si>
    <t>CA du Grand Dole</t>
  </si>
  <si>
    <t>Jura</t>
  </si>
  <si>
    <t>GD0056</t>
  </si>
  <si>
    <t>SUD OISE ENERGIE</t>
  </si>
  <si>
    <t>Cramoisy</t>
  </si>
  <si>
    <t>STEP LA CHAUVINIERE</t>
  </si>
  <si>
    <t>Le Mans</t>
  </si>
  <si>
    <t>SAS E'CAUX BIOGAZ</t>
  </si>
  <si>
    <t>Cléville</t>
  </si>
  <si>
    <t>AM Athies Méthanisation Athies-sous-Laon</t>
  </si>
  <si>
    <t>Athies-sous-Laon</t>
  </si>
  <si>
    <t>SCEA DE CABANA</t>
  </si>
  <si>
    <t>Came</t>
  </si>
  <si>
    <t>CA du Pays Basque</t>
  </si>
  <si>
    <t>GD8203</t>
  </si>
  <si>
    <t>SARL LAUNOY</t>
  </si>
  <si>
    <t>Lusigny-sur-Barse</t>
  </si>
  <si>
    <t>METHABIOTECH</t>
  </si>
  <si>
    <t>Albon</t>
  </si>
  <si>
    <t>CC Porte de Drômardèche</t>
  </si>
  <si>
    <t>GD0124</t>
  </si>
  <si>
    <t>STEP du Bourdary</t>
  </si>
  <si>
    <t>Saint-Étienne-de-Fontbellon</t>
  </si>
  <si>
    <t>CC du Bassin d'Aubenas</t>
  </si>
  <si>
    <t>GD0104</t>
  </si>
  <si>
    <t>CFBER de FAVIERES</t>
  </si>
  <si>
    <t>Favières</t>
  </si>
  <si>
    <t>CC Val Briard</t>
  </si>
  <si>
    <t>SAS AGRIMETH'ARROS</t>
  </si>
  <si>
    <t>Saint-Sever-de-Rustan</t>
  </si>
  <si>
    <t>CC Adour Madiran</t>
  </si>
  <si>
    <t>LANDACRES ENERGIES</t>
  </si>
  <si>
    <t>Isques</t>
  </si>
  <si>
    <t>CA du Boulonnais</t>
  </si>
  <si>
    <t>GD0933</t>
  </si>
  <si>
    <t>MVS Energie</t>
  </si>
  <si>
    <t>Ménévillers</t>
  </si>
  <si>
    <t>CC du Plateau Picard</t>
  </si>
  <si>
    <t>IR0120</t>
  </si>
  <si>
    <t>SAS METHAMODE</t>
  </si>
  <si>
    <t>Saint-Cyr-sur-Menthon</t>
  </si>
  <si>
    <t>CC de la Veyle</t>
  </si>
  <si>
    <t>METHARCENCIEL</t>
  </si>
  <si>
    <t>Airvault</t>
  </si>
  <si>
    <t>CC Airvaudais-Val du Thouet</t>
  </si>
  <si>
    <t>Séolis</t>
  </si>
  <si>
    <t>SE0001</t>
  </si>
  <si>
    <t>CAPVERT BIOENERGIE DE BREUILH</t>
  </si>
  <si>
    <t>Saint-Antoine-de-Breuilh</t>
  </si>
  <si>
    <t>CC de Montaigne Montravel et Gurson</t>
  </si>
  <si>
    <t>GD0084</t>
  </si>
  <si>
    <t>SAS DTP METHA</t>
  </si>
  <si>
    <t>Mont-l'Évêque</t>
  </si>
  <si>
    <t>CC Senlis Sud Oise</t>
  </si>
  <si>
    <t>SAS COP'VERT</t>
  </si>
  <si>
    <t>Orée d'Anjou</t>
  </si>
  <si>
    <t>Terres d'Aquitaine</t>
  </si>
  <si>
    <t>Saint-Selve</t>
  </si>
  <si>
    <t>CC de Montesquieu</t>
  </si>
  <si>
    <t>GD8003</t>
  </si>
  <si>
    <t>METHABRESSANDIERE</t>
  </si>
  <si>
    <t>Pompaire</t>
  </si>
  <si>
    <t>CC de Parthenay-Gâtine</t>
  </si>
  <si>
    <t>GD0780</t>
  </si>
  <si>
    <t>GAEC des 2 rivières</t>
  </si>
  <si>
    <t>Ploudaniel</t>
  </si>
  <si>
    <t>CC Communauté Lesneven Côte des Légendes</t>
  </si>
  <si>
    <t>GD0233</t>
  </si>
  <si>
    <t>SAUMUR BIO METHANE</t>
  </si>
  <si>
    <t>Bellevigne-les-Châteaux</t>
  </si>
  <si>
    <t>ISDND Baudelet</t>
  </si>
  <si>
    <t>Blaringhem</t>
  </si>
  <si>
    <t>GD0990</t>
  </si>
  <si>
    <t>SARL METHACANCE</t>
  </si>
  <si>
    <t>Écouché-les-Vallées</t>
  </si>
  <si>
    <t>VALBIOENERGIE</t>
  </si>
  <si>
    <t>Val de Briey</t>
  </si>
  <si>
    <t>Sud Ardennes Biométhane</t>
  </si>
  <si>
    <t>Herpy-l'Arlésienne</t>
  </si>
  <si>
    <t>IR0119</t>
  </si>
  <si>
    <t>Agro Energie du pertuis</t>
  </si>
  <si>
    <t>Raze</t>
  </si>
  <si>
    <t>CC des Combes</t>
  </si>
  <si>
    <t>SAS Biometha (Mittenbuhler SARL)</t>
  </si>
  <si>
    <t>Wissembourg</t>
  </si>
  <si>
    <t>CC du Pays de Wissembourg</t>
  </si>
  <si>
    <t>IR0113</t>
  </si>
  <si>
    <t>SAS GAZ 2O</t>
  </si>
  <si>
    <t>Bislée</t>
  </si>
  <si>
    <t>CC du Sammiellois</t>
  </si>
  <si>
    <t>GD0323</t>
  </si>
  <si>
    <t>BIOMETH'N</t>
  </si>
  <si>
    <t>Bucy-le-Long</t>
  </si>
  <si>
    <t>CC du Val de l'Aisne</t>
  </si>
  <si>
    <t>GD0951</t>
  </si>
  <si>
    <t>SAS METHACONFOLENTAIS</t>
  </si>
  <si>
    <t>Confolens</t>
  </si>
  <si>
    <t>CC de Charente Limousine</t>
  </si>
  <si>
    <t>Charente</t>
  </si>
  <si>
    <t>GD0759</t>
  </si>
  <si>
    <t>VERT ENERGIE</t>
  </si>
  <si>
    <t>Saint-Victor-de-Morestel</t>
  </si>
  <si>
    <t>GD1088</t>
  </si>
  <si>
    <t>SAS BIOGAZ BELLEVUE</t>
  </si>
  <si>
    <t>Haveluy</t>
  </si>
  <si>
    <t>CA de la Porte du Hainaut</t>
  </si>
  <si>
    <t>STEP MULHOUSE</t>
  </si>
  <si>
    <t>Sausheim</t>
  </si>
  <si>
    <t>CA Mulhouse Alsace Agglomération</t>
  </si>
  <si>
    <t>GD0025</t>
  </si>
  <si>
    <t>ENERGIE VERTE ROISSY</t>
  </si>
  <si>
    <t>Thieux</t>
  </si>
  <si>
    <t>SAS METHA NORD VENDEE</t>
  </si>
  <si>
    <t>Cugand</t>
  </si>
  <si>
    <t>CA Terres de Montaigu</t>
  </si>
  <si>
    <t>GD0813</t>
  </si>
  <si>
    <t>SAS METHAMAD</t>
  </si>
  <si>
    <t>Lorentzen</t>
  </si>
  <si>
    <t>CC de l'Alsace Bossue</t>
  </si>
  <si>
    <t>GD0488</t>
  </si>
  <si>
    <t>BIOENERGIE DE DHUILLET</t>
  </si>
  <si>
    <t>Ormoy-la-Rivière</t>
  </si>
  <si>
    <t>CERES GERMIGNY</t>
  </si>
  <si>
    <t>Germigny</t>
  </si>
  <si>
    <t>CC Serein et Armance</t>
  </si>
  <si>
    <t>GD0175</t>
  </si>
  <si>
    <t>Lycée agricole du Gros Chêne</t>
  </si>
  <si>
    <t>Pontivy</t>
  </si>
  <si>
    <t>SAS BLB AGRIBIOGAZ</t>
  </si>
  <si>
    <t>Bourbonne-les-Bains</t>
  </si>
  <si>
    <t>CC des Savoir-Faire</t>
  </si>
  <si>
    <t>GD0362</t>
  </si>
  <si>
    <t>AGRIOPALE QUELMES</t>
  </si>
  <si>
    <t>Quelmes</t>
  </si>
  <si>
    <t>CC du Pays de Lumbres</t>
  </si>
  <si>
    <t>Augigaz</t>
  </si>
  <si>
    <t>Augicourt</t>
  </si>
  <si>
    <t>CC des Hauts du Val de Saône</t>
  </si>
  <si>
    <t>IR0117</t>
  </si>
  <si>
    <t>STEP ENERGIBIO</t>
  </si>
  <si>
    <t>Toulouse</t>
  </si>
  <si>
    <t>Toulouse Métropole</t>
  </si>
  <si>
    <t>GD8625</t>
  </si>
  <si>
    <t>SAS AGRIGAZ</t>
  </si>
  <si>
    <t>Vire Normandie</t>
  </si>
  <si>
    <t>CC Intercom de la Vire au Noireau</t>
  </si>
  <si>
    <t>GD0575</t>
  </si>
  <si>
    <t>SARL METHA DU VALLAGE</t>
  </si>
  <si>
    <t>Fronville</t>
  </si>
  <si>
    <t>CC du Bassin de Joinville en Champagne</t>
  </si>
  <si>
    <t>GD0367</t>
  </si>
  <si>
    <t>Energie Verte Du Bayard</t>
  </si>
  <si>
    <t>Estaires</t>
  </si>
  <si>
    <t>CC Flandre Lys</t>
  </si>
  <si>
    <t>GD0989</t>
  </si>
  <si>
    <t>BIOROUSSILLON</t>
  </si>
  <si>
    <t>Perpignan</t>
  </si>
  <si>
    <t>CU Perpignan Méditerranée Métropole</t>
  </si>
  <si>
    <t>Pyrénées-Orientales</t>
  </si>
  <si>
    <t>GD8706</t>
  </si>
  <si>
    <t>Sologne Agri Méthanisation</t>
  </si>
  <si>
    <t>Lamotte-Beuvron</t>
  </si>
  <si>
    <t>CC Cœur de Sologne</t>
  </si>
  <si>
    <t>GD0695</t>
  </si>
  <si>
    <t>Energia Thiérache - Lesquielles-Saint-Germain</t>
  </si>
  <si>
    <t>Lesquielles-Saint-Germain</t>
  </si>
  <si>
    <t>SCEA du Champ Fleury 2</t>
  </si>
  <si>
    <t>Centrale Biogaz de l'Aumaillerie</t>
  </si>
  <si>
    <t>La Selle-en-Luitré</t>
  </si>
  <si>
    <t>Metha Horizon</t>
  </si>
  <si>
    <t>Pierre-Morains</t>
  </si>
  <si>
    <t>CA Épernay, Coteaux et Plaine de Champagne</t>
  </si>
  <si>
    <t>IR0118</t>
  </si>
  <si>
    <t>CH4 Energie</t>
  </si>
  <si>
    <t>Saint-Germain</t>
  </si>
  <si>
    <t>HM BIOGAZ</t>
  </si>
  <si>
    <t>Wickersheim-Wilshausen</t>
  </si>
  <si>
    <t>CC du Pays de la Zorn</t>
  </si>
  <si>
    <t>GD0011</t>
  </si>
  <si>
    <t>Centrale Biogaz de Chaumont</t>
  </si>
  <si>
    <t>Pannes</t>
  </si>
  <si>
    <t>CA Montargoise et Rives du Loing (A.M.E.)</t>
  </si>
  <si>
    <t>GD0691</t>
  </si>
  <si>
    <t>METHAMAINE</t>
  </si>
  <si>
    <t>Meslay-du-Maine</t>
  </si>
  <si>
    <t>CC du Pays de Meslay-Grez</t>
  </si>
  <si>
    <t>GD0821</t>
  </si>
  <si>
    <t>AUNIS BIOGAZ</t>
  </si>
  <si>
    <t>Surgères</t>
  </si>
  <si>
    <t>CC Aunis Sud</t>
  </si>
  <si>
    <t>GD0775</t>
  </si>
  <si>
    <t>SAS Verrières Céréales</t>
  </si>
  <si>
    <t>Trouy</t>
  </si>
  <si>
    <t>METHATIS</t>
  </si>
  <si>
    <t>Athis-Val de Rouvre</t>
  </si>
  <si>
    <t>CA Flers Agglo</t>
  </si>
  <si>
    <t>GD0568</t>
  </si>
  <si>
    <t>SAS Synergie Biométhane</t>
  </si>
  <si>
    <t>Cintré</t>
  </si>
  <si>
    <t>SAS BIOMÉTHANE DE L'AISNE</t>
  </si>
  <si>
    <t>Vivaise</t>
  </si>
  <si>
    <t>SCEA Le Bihan</t>
  </si>
  <si>
    <t>METHADEC</t>
  </si>
  <si>
    <t>Bourguignon-sous-Coucy</t>
  </si>
  <si>
    <t>CC Picardie des Châteaux</t>
  </si>
  <si>
    <t>GD1055</t>
  </si>
  <si>
    <t>NATURAGAZ</t>
  </si>
  <si>
    <t>SAS ABH</t>
  </si>
  <si>
    <t>Wittersheim</t>
  </si>
  <si>
    <t>CA de Haguenau</t>
  </si>
  <si>
    <t>GD0005</t>
  </si>
  <si>
    <t>THELLE BIOENERGIE</t>
  </si>
  <si>
    <t>Neuilly-en-Thelle</t>
  </si>
  <si>
    <t>CC Thelloise</t>
  </si>
  <si>
    <t>STEP du SIAH Croult et Petit Rosne</t>
  </si>
  <si>
    <t>Bonneuil-en-France</t>
  </si>
  <si>
    <t>Val-d'Oise</t>
  </si>
  <si>
    <t>Meurthenergie</t>
  </si>
  <si>
    <t>Azerailles</t>
  </si>
  <si>
    <t>CC du Territoire de Lunéville à Baccarat</t>
  </si>
  <si>
    <t>IR0115</t>
  </si>
  <si>
    <t>Artaim saron Energie</t>
  </si>
  <si>
    <t>Saron-sur-Aube</t>
  </si>
  <si>
    <t>CC de Sézanne-Sud Ouest Marnais</t>
  </si>
  <si>
    <t>IR0124</t>
  </si>
  <si>
    <t>SUEZ AUX VENTES DE BOURSE</t>
  </si>
  <si>
    <t>Les Ventes-de-Bourse</t>
  </si>
  <si>
    <t>SAS MESSY BIOGAZ</t>
  </si>
  <si>
    <t>Messy</t>
  </si>
  <si>
    <t>SARL Castel Métha</t>
  </si>
  <si>
    <t>Noyal-Châtillon-sur-Seiche</t>
  </si>
  <si>
    <t>Emeraude Bioénergie</t>
  </si>
  <si>
    <t>CA Lamballe Terre et Mer</t>
  </si>
  <si>
    <t>GD0268</t>
  </si>
  <si>
    <t>BEAULIEU METANERGIE</t>
  </si>
  <si>
    <t>SARL Métha Vallon</t>
  </si>
  <si>
    <t>Guichen</t>
  </si>
  <si>
    <t>CC Vallons de Haute-Bretagne Communauté</t>
  </si>
  <si>
    <t>GD0286</t>
  </si>
  <si>
    <t>SAS LE GAZ VERT DE REMILLY</t>
  </si>
  <si>
    <t>Remilly-Aillicourt</t>
  </si>
  <si>
    <t>SAS PJF BIOENERGIE</t>
  </si>
  <si>
    <t>Yversay</t>
  </si>
  <si>
    <t>CC du Haut-Poitou</t>
  </si>
  <si>
    <t>GD0783</t>
  </si>
  <si>
    <t>GAEC des ESTIVES</t>
  </si>
  <si>
    <t>Cerisy-Belle-Étoile</t>
  </si>
  <si>
    <t>GD0573</t>
  </si>
  <si>
    <t>LE PRÉ DU LOUP ENERGIE</t>
  </si>
  <si>
    <t>Arques</t>
  </si>
  <si>
    <t>CA du Pays de Saint-Omer</t>
  </si>
  <si>
    <t>BIOENERGIE DE FERIN</t>
  </si>
  <si>
    <t>Gouy-sous-Bellonne</t>
  </si>
  <si>
    <t>CC Osartis Marquion</t>
  </si>
  <si>
    <t>GD1002</t>
  </si>
  <si>
    <t>SAS du SOLNAN</t>
  </si>
  <si>
    <t>SARL BRIGITTE &amp; THIERRY</t>
  </si>
  <si>
    <t>Vallons-de-l'Erdre</t>
  </si>
  <si>
    <t>GD0804</t>
  </si>
  <si>
    <t>SAS VRY BIO ENERGIES</t>
  </si>
  <si>
    <t>Vry</t>
  </si>
  <si>
    <t>AGRI AVENIR</t>
  </si>
  <si>
    <t>Chalandry</t>
  </si>
  <si>
    <t>CC du Pays de la Serre</t>
  </si>
  <si>
    <t>EARL DELGER - DOMPIERRE SUR YON (85)</t>
  </si>
  <si>
    <t>Dompierre-sur-Yon</t>
  </si>
  <si>
    <t>CA La Roche-sur-Yon Agglomération</t>
  </si>
  <si>
    <t>METH'INNOV</t>
  </si>
  <si>
    <t>Melle</t>
  </si>
  <si>
    <t>CC Mellois en Poitou</t>
  </si>
  <si>
    <t>GD0750</t>
  </si>
  <si>
    <t>SAS BORDENERGIE</t>
  </si>
  <si>
    <t>Raray</t>
  </si>
  <si>
    <t>SIVOM</t>
  </si>
  <si>
    <t>Lieoux</t>
  </si>
  <si>
    <t>CC Cœur et Coteaux du Comminges</t>
  </si>
  <si>
    <t>GD8506</t>
  </si>
  <si>
    <t>MED APTUNION APT</t>
  </si>
  <si>
    <t>Apt</t>
  </si>
  <si>
    <t>CC Pays d'Apt-Luberon</t>
  </si>
  <si>
    <t>GD0900</t>
  </si>
  <si>
    <t>SCEA du Château</t>
  </si>
  <si>
    <t>Laulne</t>
  </si>
  <si>
    <t>CC Côte Ouest Centre Manche</t>
  </si>
  <si>
    <t>METHASANON</t>
  </si>
  <si>
    <t>Einville-au-Jard</t>
  </si>
  <si>
    <t>CC du Pays du Sanon</t>
  </si>
  <si>
    <t>MEDOC ENERGIES 2</t>
  </si>
  <si>
    <t>Hourtin</t>
  </si>
  <si>
    <t>CC Médoc Atlantique</t>
  </si>
  <si>
    <t>Mouzon Energie</t>
  </si>
  <si>
    <t>Sommerécourt</t>
  </si>
  <si>
    <t>CC Meuse Rognon</t>
  </si>
  <si>
    <t>IR0112</t>
  </si>
  <si>
    <t>Méthamusau</t>
  </si>
  <si>
    <t>Oberschaeffolsheim</t>
  </si>
  <si>
    <t>Eurométropole de Strasbourg</t>
  </si>
  <si>
    <t>Société Plainval Biométhane</t>
  </si>
  <si>
    <t>Plainval</t>
  </si>
  <si>
    <t>AIX ENERGIE</t>
  </si>
  <si>
    <t>Orchies</t>
  </si>
  <si>
    <t>CC Pévèle-Carembault</t>
  </si>
  <si>
    <t>METHA'CO</t>
  </si>
  <si>
    <t>Marlenheim</t>
  </si>
  <si>
    <t>CC de la Mossig et du Vignoble</t>
  </si>
  <si>
    <t>SAS La Friche Margot</t>
  </si>
  <si>
    <t>Boisgervilly</t>
  </si>
  <si>
    <t>GD0275</t>
  </si>
  <si>
    <t>Air Liquide (Contrisson)</t>
  </si>
  <si>
    <t>Contrisson</t>
  </si>
  <si>
    <t>CC du Pays de Revigny-sur-Ornain</t>
  </si>
  <si>
    <t>IR0114</t>
  </si>
  <si>
    <t>SAS METHACONNECT</t>
  </si>
  <si>
    <t>Le Louroux</t>
  </si>
  <si>
    <t>CC Loches Sud Touraine</t>
  </si>
  <si>
    <t>GD0716</t>
  </si>
  <si>
    <t>SAS BIOENERGIE DE l'ETANG</t>
  </si>
  <si>
    <t>Mareuil-en-Brie</t>
  </si>
  <si>
    <t>CC des Paysages de la Champagne</t>
  </si>
  <si>
    <t>GD0333</t>
  </si>
  <si>
    <t>SARL MB2F</t>
  </si>
  <si>
    <t>Coëx</t>
  </si>
  <si>
    <t>CA du Pays de Saint-Gilles-Croix-de-Vie</t>
  </si>
  <si>
    <t>GD0886</t>
  </si>
  <si>
    <t>SAS ARTOIS METHAGRI</t>
  </si>
  <si>
    <t>Monchy-le-Preux</t>
  </si>
  <si>
    <t>CU d'Arras</t>
  </si>
  <si>
    <t>GD1003</t>
  </si>
  <si>
    <t>SARL La Saude</t>
  </si>
  <si>
    <t>METHAVEORE - ETOILE SUR RHONE</t>
  </si>
  <si>
    <t>Étoile-sur-Rhône</t>
  </si>
  <si>
    <t>SAS LA ROCHELLE</t>
  </si>
  <si>
    <t>Macé</t>
  </si>
  <si>
    <t>CC des Sources de l'Orne</t>
  </si>
  <si>
    <t>IR0116</t>
  </si>
  <si>
    <t>GAEC DE PONT CABIOCH</t>
  </si>
  <si>
    <t>Guilers</t>
  </si>
  <si>
    <t>Brest Métropole</t>
  </si>
  <si>
    <t>SAS ENERGIE DIGARD AND CO</t>
  </si>
  <si>
    <t>Isigny-sur-Mer</t>
  </si>
  <si>
    <t>CC Isigny-Omaha Intercom</t>
  </si>
  <si>
    <t>GD0589</t>
  </si>
  <si>
    <t>SOBER</t>
  </si>
  <si>
    <t>Saint-Gérand-Croixanvec</t>
  </si>
  <si>
    <t>Gaec du Tertre Goutte</t>
  </si>
  <si>
    <t>Pleudihen-sur-Rance</t>
  </si>
  <si>
    <t>Pleudihen Distribution gaz</t>
  </si>
  <si>
    <t>VO0001</t>
  </si>
  <si>
    <t>SAS Nangis Biogaz</t>
  </si>
  <si>
    <t>IR0107</t>
  </si>
  <si>
    <t>Méthanergie</t>
  </si>
  <si>
    <t>Ciel</t>
  </si>
  <si>
    <t>GD0198</t>
  </si>
  <si>
    <t>Métha 3</t>
  </si>
  <si>
    <t>Wahlenheim</t>
  </si>
  <si>
    <t>CENTRALE BIOGAZ LES HAUTS FALAISES</t>
  </si>
  <si>
    <t>Saint-Léonard</t>
  </si>
  <si>
    <t>Biogasconha</t>
  </si>
  <si>
    <t>Bénesse-Maremne</t>
  </si>
  <si>
    <t>CC Maremne Adour Côte Sud</t>
  </si>
  <si>
    <t>GD8206</t>
  </si>
  <si>
    <t>Mahe BioEnergie</t>
  </si>
  <si>
    <t>Boutigny</t>
  </si>
  <si>
    <t>CELLES SUR BELLE BIOGAZ</t>
  </si>
  <si>
    <t>Celles-sur-Belle</t>
  </si>
  <si>
    <t>STEP - Les Mureaux</t>
  </si>
  <si>
    <t>Les Mureaux</t>
  </si>
  <si>
    <t>NORSKE SKOG 1</t>
  </si>
  <si>
    <t>Neuville-Saint-Amand</t>
  </si>
  <si>
    <t>Méthanisation Seille Environnement</t>
  </si>
  <si>
    <t>Haraucourt-sur-Seille</t>
  </si>
  <si>
    <t>IR0110</t>
  </si>
  <si>
    <t>Biométhane du Chaunois (St Aubin)</t>
  </si>
  <si>
    <t>Saint-Aubin</t>
  </si>
  <si>
    <t>SCEA de Cohon - Le Chevain</t>
  </si>
  <si>
    <t>Saint-Paterne - Le Chevain</t>
  </si>
  <si>
    <t>STEP de SORMIOU</t>
  </si>
  <si>
    <t>Marseille</t>
  </si>
  <si>
    <t>SAS METHAVIE</t>
  </si>
  <si>
    <t>Le Poiré-sur-Vie</t>
  </si>
  <si>
    <t>Agri Briva Métha (Brioude)</t>
  </si>
  <si>
    <t>Saint-Laurent-Chabreuges</t>
  </si>
  <si>
    <t>CC Brioude Sud Auvergne</t>
  </si>
  <si>
    <t>Haute-Loire</t>
  </si>
  <si>
    <t>GD0418</t>
  </si>
  <si>
    <t>Biodéac</t>
  </si>
  <si>
    <t>IR0109</t>
  </si>
  <si>
    <t>Centrale biogaz des terres de montaigu</t>
  </si>
  <si>
    <t>Montaigu-Vendée</t>
  </si>
  <si>
    <t>GD0869</t>
  </si>
  <si>
    <t>SAS JB Energie</t>
  </si>
  <si>
    <t>Ploërmel</t>
  </si>
  <si>
    <t>CC Ploërmel Communauté</t>
  </si>
  <si>
    <t>GD0287</t>
  </si>
  <si>
    <t>Méthan'Agri</t>
  </si>
  <si>
    <t>Messei</t>
  </si>
  <si>
    <t>IR0111</t>
  </si>
  <si>
    <t>SAS TREVINERGIE</t>
  </si>
  <si>
    <t>ISDND Kermat</t>
  </si>
  <si>
    <t>Inzinzac-Lochrist</t>
  </si>
  <si>
    <t>CA Lorient Agglomération</t>
  </si>
  <si>
    <t>GD0301</t>
  </si>
  <si>
    <t>USINE CARRE DE REUNION (ST CYR)</t>
  </si>
  <si>
    <t>Saint-Cyr-l'École</t>
  </si>
  <si>
    <t>CA Versailles Grand Parc (C.A.V.G.P.)</t>
  </si>
  <si>
    <t>STEP d'HAGONDANGE</t>
  </si>
  <si>
    <t>Ay-sur-Moselle</t>
  </si>
  <si>
    <t>CC Rives de Moselle</t>
  </si>
  <si>
    <t>GD0495</t>
  </si>
  <si>
    <t>STEP Albi</t>
  </si>
  <si>
    <t>Albi</t>
  </si>
  <si>
    <t>CA de l'Albigeois (C2A)</t>
  </si>
  <si>
    <t>GD8611</t>
  </si>
  <si>
    <t>GAEC DU TRANSFO</t>
  </si>
  <si>
    <t>Stenay</t>
  </si>
  <si>
    <t>CC du Pays de Stenay et du Val Dunois</t>
  </si>
  <si>
    <t>GD0376</t>
  </si>
  <si>
    <t>AGRO ECO</t>
  </si>
  <si>
    <t>Chazelet</t>
  </si>
  <si>
    <t>CC Brenne - Val de Creuse</t>
  </si>
  <si>
    <t>GD0736</t>
  </si>
  <si>
    <t>Biogy</t>
  </si>
  <si>
    <t>Marœuil</t>
  </si>
  <si>
    <t>STEP Furania</t>
  </si>
  <si>
    <t>La Fouillouse</t>
  </si>
  <si>
    <t>Saint-Etienne Métropole</t>
  </si>
  <si>
    <t>ARVA STEP D'ARENTHON</t>
  </si>
  <si>
    <t>Arenthon</t>
  </si>
  <si>
    <t>CC du Pays Rochois</t>
  </si>
  <si>
    <t>GD1063</t>
  </si>
  <si>
    <t>SAS Méthamoly</t>
  </si>
  <si>
    <t>Saint-Denis-sur-Coise</t>
  </si>
  <si>
    <t>CC des Monts du Lyonnais</t>
  </si>
  <si>
    <t>GD0132</t>
  </si>
  <si>
    <t>Biogaz d'Arcis</t>
  </si>
  <si>
    <t>Ormes</t>
  </si>
  <si>
    <t>IR0108</t>
  </si>
  <si>
    <t>Biogaz des Templiers</t>
  </si>
  <si>
    <t>Payns</t>
  </si>
  <si>
    <t>Médoc Biogaz 1</t>
  </si>
  <si>
    <t>AGRAMETHA</t>
  </si>
  <si>
    <t>SAS MEETHA</t>
  </si>
  <si>
    <t>Soudan</t>
  </si>
  <si>
    <t>CC Châteaubriant-Derval</t>
  </si>
  <si>
    <t>GD0800</t>
  </si>
  <si>
    <t>Méthanisère</t>
  </si>
  <si>
    <t>Apprieu</t>
  </si>
  <si>
    <t>CC de Bièvre Est</t>
  </si>
  <si>
    <t>Gaec du Treil Machecoul</t>
  </si>
  <si>
    <t>CC Sud Retz Atlantique</t>
  </si>
  <si>
    <t>GD0811</t>
  </si>
  <si>
    <t>Beauce Gâtinais Biogaz</t>
  </si>
  <si>
    <t>Escrennes</t>
  </si>
  <si>
    <t>CC du Pithiverais</t>
  </si>
  <si>
    <t>GD0667</t>
  </si>
  <si>
    <t>SAS Biométha</t>
  </si>
  <si>
    <t>Châteaulin</t>
  </si>
  <si>
    <t>CC Pleyben-Châteaulin-Porzay</t>
  </si>
  <si>
    <t>GD0244</t>
  </si>
  <si>
    <t>STEP du Reyran</t>
  </si>
  <si>
    <t>Fréjus</t>
  </si>
  <si>
    <t>CA Estérel Côte d'Azur Agglomération</t>
  </si>
  <si>
    <t>Var</t>
  </si>
  <si>
    <t>GD0920</t>
  </si>
  <si>
    <t>SARL ET'GP Biogaz</t>
  </si>
  <si>
    <t>Baguer-Pican</t>
  </si>
  <si>
    <t>CC du Pays de Dol et de la Baie du Mont Saint-Michel</t>
  </si>
  <si>
    <t>Letang Saconin et Breuil</t>
  </si>
  <si>
    <t>Saconin-et-Breuil</t>
  </si>
  <si>
    <t>METHAVERT Le Grand Ranchou</t>
  </si>
  <si>
    <t>Saint-Maur</t>
  </si>
  <si>
    <t>CA Châteauroux Métropole</t>
  </si>
  <si>
    <t>GD0729</t>
  </si>
  <si>
    <t>LA MARGUERITE</t>
  </si>
  <si>
    <t>Bezinghem</t>
  </si>
  <si>
    <t>CC du Haut Pays du Montreuillois</t>
  </si>
  <si>
    <t>GD0938</t>
  </si>
  <si>
    <t>SAS BIOMETA - Ivry-le-Temple</t>
  </si>
  <si>
    <t>Ivry-le-Temple</t>
  </si>
  <si>
    <t>VITALIGAZ</t>
  </si>
  <si>
    <t>Étréville</t>
  </si>
  <si>
    <t>CC Roumois Seine</t>
  </si>
  <si>
    <t>IR0103</t>
  </si>
  <si>
    <t>POT AU PIN ENERGIE</t>
  </si>
  <si>
    <t>Cestas</t>
  </si>
  <si>
    <t>GD8023</t>
  </si>
  <si>
    <t>MethaBrie</t>
  </si>
  <si>
    <t>Pommeuse</t>
  </si>
  <si>
    <t>SAS AVEL Energies</t>
  </si>
  <si>
    <t>Milizac-Guipronvel</t>
  </si>
  <si>
    <t>CERTENERGIE</t>
  </si>
  <si>
    <t>Audenge</t>
  </si>
  <si>
    <t>CA du Bassin d'Arcachon Nord</t>
  </si>
  <si>
    <t>SAS AGRI GNVOGE</t>
  </si>
  <si>
    <t>Chaumousey</t>
  </si>
  <si>
    <t>CA d'Épinal</t>
  </si>
  <si>
    <t>GD0464</t>
  </si>
  <si>
    <t>MED STEP RIVIERE PERPIGNAN</t>
  </si>
  <si>
    <t>Centrale Biogaz du Dunois</t>
  </si>
  <si>
    <t>Marboué</t>
  </si>
  <si>
    <t>CC du Grand Châteaudun</t>
  </si>
  <si>
    <t>SUEZ RV (Gueltas)</t>
  </si>
  <si>
    <t>Gueltas</t>
  </si>
  <si>
    <t>FERTIOISE</t>
  </si>
  <si>
    <t>Coudun</t>
  </si>
  <si>
    <t>CC du Pays des Sources</t>
  </si>
  <si>
    <t>SEMAVERT</t>
  </si>
  <si>
    <t>Vert-le-Grand</t>
  </si>
  <si>
    <t>CC du Val d'Essonne (CCVE)</t>
  </si>
  <si>
    <t>BIOMETHARN</t>
  </si>
  <si>
    <t>SARL Morel Energies</t>
  </si>
  <si>
    <t>La Chapelle-Janson</t>
  </si>
  <si>
    <t>STEP Feyssine</t>
  </si>
  <si>
    <t>Vaulx-en-Velin</t>
  </si>
  <si>
    <t>Métropole de Lyon</t>
  </si>
  <si>
    <t>Golbey</t>
  </si>
  <si>
    <t>Bio méthane SEG La séguinière</t>
  </si>
  <si>
    <t>La Séguinière</t>
  </si>
  <si>
    <t>GD0864</t>
  </si>
  <si>
    <t>METHANSIEUR 2 VALLEES</t>
  </si>
  <si>
    <t>Scherwiller</t>
  </si>
  <si>
    <t>GD0015</t>
  </si>
  <si>
    <t>BLB GAZ (Saconin-et-Breuil)</t>
  </si>
  <si>
    <t>Centrale biogaz de Chantonnay</t>
  </si>
  <si>
    <t>Chantonnay</t>
  </si>
  <si>
    <t>GD0879</t>
  </si>
  <si>
    <t>LA MONTE BLANCHE</t>
  </si>
  <si>
    <t>IR0105</t>
  </si>
  <si>
    <t>Gazteam Energie</t>
  </si>
  <si>
    <t>Combrand</t>
  </si>
  <si>
    <t>IR0106</t>
  </si>
  <si>
    <t>Methalayou</t>
  </si>
  <si>
    <t>Préchacq-Navarrenx</t>
  </si>
  <si>
    <t>CC du Béarn des Gaves</t>
  </si>
  <si>
    <t>PITPE-0002</t>
  </si>
  <si>
    <t>Bioénergie de Parvillers Sempigny</t>
  </si>
  <si>
    <t>Sempigny</t>
  </si>
  <si>
    <t>CC du Pays Noyonnais</t>
  </si>
  <si>
    <t>GRAND REIMS I</t>
  </si>
  <si>
    <t>Cernay-lès-Reims</t>
  </si>
  <si>
    <t>TRIGONE</t>
  </si>
  <si>
    <t>Pavie</t>
  </si>
  <si>
    <t>CA Grand Auch Cœur de Gascogne</t>
  </si>
  <si>
    <t>GD8400</t>
  </si>
  <si>
    <t>AGRIBERRY ENERGIE</t>
  </si>
  <si>
    <t>Plaimpied-Givaudins</t>
  </si>
  <si>
    <t>Thoiry Bioénergie</t>
  </si>
  <si>
    <t>Thoiry</t>
  </si>
  <si>
    <t>VEOLIA-WAGA</t>
  </si>
  <si>
    <t>Saint-Palais</t>
  </si>
  <si>
    <t>WAGA CHEVILLY - SUEZ</t>
  </si>
  <si>
    <t>Chevilly</t>
  </si>
  <si>
    <t>CC de la Beauce Loirétaine</t>
  </si>
  <si>
    <t>SAS BIOGAZ du VERDUNOIS</t>
  </si>
  <si>
    <t>Thierville-sur-Meuse</t>
  </si>
  <si>
    <t>CA du Grand Verdun</t>
  </si>
  <si>
    <t>GD0322</t>
  </si>
  <si>
    <t>Centrale Biogaz de Kastellin</t>
  </si>
  <si>
    <t>IR0104</t>
  </si>
  <si>
    <t>STEP Annecy</t>
  </si>
  <si>
    <t>Annecy</t>
  </si>
  <si>
    <t>CA du Grand Annecy</t>
  </si>
  <si>
    <t>GD1071</t>
  </si>
  <si>
    <t>Brie Biogaz</t>
  </si>
  <si>
    <t>Brie-Comte-Robert</t>
  </si>
  <si>
    <t>SAS AGRI METHA ENERGY</t>
  </si>
  <si>
    <t>Beautheil-Saints</t>
  </si>
  <si>
    <t>Terragr'Eau</t>
  </si>
  <si>
    <t>Vinzier</t>
  </si>
  <si>
    <t>CC Pays d'Évian Vallée d'Abondance</t>
  </si>
  <si>
    <t>GD1060</t>
  </si>
  <si>
    <t>Barberey Saint Sulpice</t>
  </si>
  <si>
    <t>STEP VIENNAGGLO</t>
  </si>
  <si>
    <t>Reventin-Vaugris</t>
  </si>
  <si>
    <t>CA Vienne Condrieu</t>
  </si>
  <si>
    <t>Létang Biométhane Sourdun 2</t>
  </si>
  <si>
    <t>Sourdun</t>
  </si>
  <si>
    <t>La Bassée Biogaz</t>
  </si>
  <si>
    <t>Noyen-sur-Seine</t>
  </si>
  <si>
    <t>CC Bassée-Montois</t>
  </si>
  <si>
    <t>IR0102</t>
  </si>
  <si>
    <t>Quimper-VolV</t>
  </si>
  <si>
    <t>Quimper</t>
  </si>
  <si>
    <t>CA Quimper Bretagne Occidentale</t>
  </si>
  <si>
    <t>GD0248</t>
  </si>
  <si>
    <t>Bioloie</t>
  </si>
  <si>
    <t>Essarts en Bocage</t>
  </si>
  <si>
    <t>CC du Pays de Saint-Fulgent - Les Essarts</t>
  </si>
  <si>
    <t>IR0101</t>
  </si>
  <si>
    <t>MEUHVELEC</t>
  </si>
  <si>
    <t>Veigy-Foncenex</t>
  </si>
  <si>
    <t>CA Thonon Agglomération</t>
  </si>
  <si>
    <t>GD1062</t>
  </si>
  <si>
    <t>SAS Méthabiogaz</t>
  </si>
  <si>
    <t>Benet</t>
  </si>
  <si>
    <t>CC Vendée, Sèvre, Autise</t>
  </si>
  <si>
    <t>Saint Florentin -ISDND</t>
  </si>
  <si>
    <t>Saint-Florentin</t>
  </si>
  <si>
    <t>Locminé</t>
  </si>
  <si>
    <t>CC Centre Morbihan Communauté</t>
  </si>
  <si>
    <t>STEP Angers</t>
  </si>
  <si>
    <t>Angers</t>
  </si>
  <si>
    <t>CU Angers Loire Métropole</t>
  </si>
  <si>
    <t>GD0831</t>
  </si>
  <si>
    <t>SITA Saint-Maximin</t>
  </si>
  <si>
    <t>Saint-Maximin</t>
  </si>
  <si>
    <t>Valois Energie Senlis</t>
  </si>
  <si>
    <t>Senlis</t>
  </si>
  <si>
    <t>STEP du Corniguel</t>
  </si>
  <si>
    <t>Méthavos</t>
  </si>
  <si>
    <t>Sarreguemines</t>
  </si>
  <si>
    <t>CA Sarreguemines Confluences</t>
  </si>
  <si>
    <t>GD0496</t>
  </si>
  <si>
    <t>Létang Hoche Biogaz</t>
  </si>
  <si>
    <t>Épaux-Bézu</t>
  </si>
  <si>
    <t>CA de la Région de Château-Thierry</t>
  </si>
  <si>
    <t>GD0955</t>
  </si>
  <si>
    <t>STEP Tour(s)+</t>
  </si>
  <si>
    <t>La Riche</t>
  </si>
  <si>
    <t>Tours Métropole Val de Loire</t>
  </si>
  <si>
    <t>GD0708</t>
  </si>
  <si>
    <t>Gâtinais Biogaz</t>
  </si>
  <si>
    <t>Château-Renard</t>
  </si>
  <si>
    <t>CC de la Cléry, du Betz et de l'Ouanne</t>
  </si>
  <si>
    <t>Centrale Biogaz du Vermandois</t>
  </si>
  <si>
    <t>Eppeville</t>
  </si>
  <si>
    <t>GD1054</t>
  </si>
  <si>
    <t>Biogaz Meaux</t>
  </si>
  <si>
    <t>AQUABIOGAZ SAS</t>
  </si>
  <si>
    <t>Fontanil-Cornillon</t>
  </si>
  <si>
    <t>Grenoble-Alpes-Métropole</t>
  </si>
  <si>
    <t>GD1081</t>
  </si>
  <si>
    <t>SAS Méthachrist</t>
  </si>
  <si>
    <t>Willgottheim</t>
  </si>
  <si>
    <t>CC du Kochersberg</t>
  </si>
  <si>
    <t>Agrifyl</t>
  </si>
  <si>
    <t>Chaumont</t>
  </si>
  <si>
    <t>CA de Chaumont</t>
  </si>
  <si>
    <t>GD0358</t>
  </si>
  <si>
    <t>BIOGAZ PEVELE SARL</t>
  </si>
  <si>
    <t>Wannehain</t>
  </si>
  <si>
    <t>SYMEVAD</t>
  </si>
  <si>
    <t>Hénin-Beaumont</t>
  </si>
  <si>
    <t>SARL PANAIS ENERGIE</t>
  </si>
  <si>
    <t>Thennelières</t>
  </si>
  <si>
    <t>SARL SIOULE - BIOGAZ</t>
  </si>
  <si>
    <t>Saint-Pourçain-sur-Sioule</t>
  </si>
  <si>
    <t>CC Saint-Pourçain Sioule Limagne</t>
  </si>
  <si>
    <t>GD0455</t>
  </si>
  <si>
    <t>False</t>
  </si>
  <si>
    <t>SARL BIO’SEINE</t>
  </si>
  <si>
    <t>Méry-sur-Seine</t>
  </si>
  <si>
    <t>GD0341</t>
  </si>
  <si>
    <t>Biovilleneuvois</t>
  </si>
  <si>
    <t>Villeneuve-sur-Lot</t>
  </si>
  <si>
    <t>CA du Grand Villeneuvois</t>
  </si>
  <si>
    <t>PITPE-0001</t>
  </si>
  <si>
    <t>Agriopale Services</t>
  </si>
  <si>
    <t>Saint-Josse</t>
  </si>
  <si>
    <t>CA des Deux Baies en Montreuillois</t>
  </si>
  <si>
    <t>GD0935</t>
  </si>
  <si>
    <t>Biovalsan</t>
  </si>
  <si>
    <t>Strasbourg</t>
  </si>
  <si>
    <t>GAEC du Champ Fleury</t>
  </si>
  <si>
    <t>SCEA des Longchamps</t>
  </si>
  <si>
    <t>Andelnans</t>
  </si>
  <si>
    <t>CA Grand Belfort</t>
  </si>
  <si>
    <t>GD0029</t>
  </si>
  <si>
    <t>ECOCEA</t>
  </si>
  <si>
    <t>Chagny</t>
  </si>
  <si>
    <t>CA Beaune, Côte et Sud - Communauté Beaune-Chagny-Nolay</t>
  </si>
  <si>
    <t>IR0051</t>
  </si>
  <si>
    <t>SAS AGRIBIOMETHANE</t>
  </si>
  <si>
    <t>Mortagne-sur-Sèvre</t>
  </si>
  <si>
    <t>CC du Pays de Mortagne</t>
  </si>
  <si>
    <t>O’TERRES ENERGIES</t>
  </si>
  <si>
    <t>Ussy-sur-Marne</t>
  </si>
  <si>
    <t>SARL LETANG BIOGAZ</t>
  </si>
  <si>
    <t>BIOENERGIE DE LA BRIE</t>
  </si>
  <si>
    <t>Chaumes-en-Brie</t>
  </si>
  <si>
    <t>CC Brie des Rivières et Châteaux</t>
  </si>
  <si>
    <t>METHAVALOR - SYDEME</t>
  </si>
  <si>
    <t>Morsbach</t>
  </si>
  <si>
    <t>CA de Forbach Porte de France</t>
  </si>
  <si>
    <t>CVO</t>
  </si>
  <si>
    <t>Sequedin</t>
  </si>
  <si>
    <t>Métropole Européenne de Lille</t>
  </si>
  <si>
    <t>TOTAL POSTES BIOCH4</t>
  </si>
  <si>
    <t>Purification &amp; Liquéfaction</t>
  </si>
  <si>
    <t>Artenay</t>
  </si>
  <si>
    <t>Tereos</t>
  </si>
  <si>
    <t>Villette/Aube</t>
  </si>
  <si>
    <t>Cristal Union</t>
  </si>
  <si>
    <t>Marckolsheim</t>
  </si>
  <si>
    <t>Bioraffineries : Grandpuits (démarrage 2025, stockage bioéthanol), La Mède</t>
  </si>
  <si>
    <t>Beinheim</t>
  </si>
  <si>
    <t>Roquette</t>
  </si>
  <si>
    <t>Air Products</t>
  </si>
  <si>
    <t>Bucy-Le-Long</t>
  </si>
  <si>
    <t>Bazancourt</t>
  </si>
  <si>
    <t>Air Liquide</t>
  </si>
  <si>
    <t>Mesnil-Saint-Nicaise</t>
  </si>
  <si>
    <t>Origny-Sainte-Benoite</t>
  </si>
  <si>
    <t>Escaudoeuvres</t>
  </si>
  <si>
    <t>Boiry-Sainte-Rictrude</t>
  </si>
  <si>
    <t>Saint-Louis</t>
  </si>
  <si>
    <t>Haubourdin</t>
  </si>
  <si>
    <t>Cargill</t>
  </si>
  <si>
    <t>Lestrem</t>
  </si>
  <si>
    <t>Lacq</t>
  </si>
  <si>
    <t>Messer</t>
  </si>
  <si>
    <t>Lillebonne</t>
  </si>
  <si>
    <t>Souppes-Sur-Loing</t>
  </si>
  <si>
    <t>Ouvré et Fils SA</t>
  </si>
  <si>
    <t>TOTAL</t>
  </si>
  <si>
    <t>Nom</t>
  </si>
  <si>
    <t>Statut</t>
  </si>
  <si>
    <t>Energie</t>
  </si>
  <si>
    <t>Code INSEE commune</t>
  </si>
  <si>
    <t>Nom de la Commune</t>
  </si>
  <si>
    <t>Code INSEE Département</t>
  </si>
  <si>
    <t>Nom du Département</t>
  </si>
  <si>
    <t>Code INSEE Région</t>
  </si>
  <si>
    <t>Nom de la Région</t>
  </si>
  <si>
    <t>Coordonnées du projet</t>
  </si>
  <si>
    <t>Cumul</t>
  </si>
  <si>
    <t>Qairos Trangé</t>
  </si>
  <si>
    <t>2. Etudes en développement</t>
  </si>
  <si>
    <t>Hydrogène, Méthane</t>
  </si>
  <si>
    <t>Trangé</t>
  </si>
  <si>
    <t>48.029621931, 0.116126899</t>
  </si>
  <si>
    <t>Qairos Morlaix</t>
  </si>
  <si>
    <t>1. En étude préliminaire</t>
  </si>
  <si>
    <t>Taulé</t>
  </si>
  <si>
    <t>48.604497813, -3.899102308</t>
  </si>
  <si>
    <t>PIPB</t>
  </si>
  <si>
    <t>Méthane</t>
  </si>
  <si>
    <t>Brest</t>
  </si>
  <si>
    <t>48.400345079, -4.502479359</t>
  </si>
  <si>
    <t>BMS 44</t>
  </si>
  <si>
    <t>Saint Mars du désert</t>
  </si>
  <si>
    <t>47.357286346, -1.445504465</t>
  </si>
  <si>
    <t>Biolacq</t>
  </si>
  <si>
    <t>43.421633942, -0.61207871</t>
  </si>
  <si>
    <t>METHAJEHL</t>
  </si>
  <si>
    <t>Artolsheim</t>
  </si>
  <si>
    <t>48.207955251, 7.599698148</t>
  </si>
  <si>
    <t>Limoges</t>
  </si>
  <si>
    <t>45.854408855, 1.248829946</t>
  </si>
  <si>
    <t>Gaya</t>
  </si>
  <si>
    <t>0. Démonstrateur</t>
  </si>
  <si>
    <t>Saint-Fons</t>
  </si>
  <si>
    <t>45.701522001, 4.850533111</t>
  </si>
  <si>
    <t>Green Gas Drome</t>
  </si>
  <si>
    <t>Romans Sur Izère</t>
  </si>
  <si>
    <t>45.054841799, 5.038195502</t>
  </si>
  <si>
    <t>LUCY</t>
  </si>
  <si>
    <t>Montceau-les-Mines</t>
  </si>
  <si>
    <t>46.675841606, 4.353890506</t>
  </si>
  <si>
    <t>Passenaud Energie</t>
  </si>
  <si>
    <t>Allones</t>
  </si>
  <si>
    <t>47.958970599, 0.144300131</t>
  </si>
  <si>
    <t>Hymoov Aveyron</t>
  </si>
  <si>
    <t>Onet le Château</t>
  </si>
  <si>
    <t>44.382639797, 2.559641941</t>
  </si>
  <si>
    <t>Hymoov Lacq - CCLO</t>
  </si>
  <si>
    <t>Hymoov Mornant</t>
  </si>
  <si>
    <t>Mornant</t>
  </si>
  <si>
    <t>45.616307541, 4.673476632</t>
  </si>
  <si>
    <t>Qairos Toulouse</t>
  </si>
  <si>
    <t>43.596037953, 1.432094901</t>
  </si>
  <si>
    <t>Qairos Chateauroux</t>
  </si>
  <si>
    <t>Chateauroux</t>
  </si>
  <si>
    <t>46.803185478, 1.693667983</t>
  </si>
  <si>
    <t>Cométha</t>
  </si>
  <si>
    <t>Triel-sur-Seine</t>
  </si>
  <si>
    <t>48.978288982, 2.008358298</t>
  </si>
  <si>
    <t>Green Gas Provence</t>
  </si>
  <si>
    <t>Istres</t>
  </si>
  <si>
    <t>43.550505683, 4.950589268</t>
  </si>
  <si>
    <t>Sanaméthan</t>
  </si>
  <si>
    <t>Estrées-en-Chaussée</t>
  </si>
  <si>
    <t>49.957903592, 2.276129739</t>
  </si>
  <si>
    <t>BMS 86</t>
  </si>
  <si>
    <t>Le Vigeant</t>
  </si>
  <si>
    <t>46.220748372, 0.637475885</t>
  </si>
  <si>
    <t>GazelEnergie</t>
  </si>
  <si>
    <t>Green Gas Beaucaire</t>
  </si>
  <si>
    <t>Beaucaire</t>
  </si>
  <si>
    <t>43.779737256, 4.593839351</t>
  </si>
  <si>
    <t>METHAPGS</t>
  </si>
  <si>
    <t>Salles</t>
  </si>
  <si>
    <t>44.541464531, -0.883652019</t>
  </si>
  <si>
    <t>[pas de nom de projet]</t>
  </si>
  <si>
    <t>CC les landes d'Armagnac</t>
  </si>
  <si>
    <t>43.965839034, -0.783710427</t>
  </si>
  <si>
    <t>Kilem</t>
  </si>
  <si>
    <t>50.957808984, 2.560156726</t>
  </si>
  <si>
    <t>49.969517421, 2.771371928</t>
  </si>
  <si>
    <t>48.942941014, 2.675081572</t>
  </si>
  <si>
    <t>Herbeviller</t>
  </si>
  <si>
    <t>48.552889654, 6.754739779</t>
  </si>
  <si>
    <t>Synthane</t>
  </si>
  <si>
    <t>La Croix-Saint-Ouen</t>
  </si>
  <si>
    <t>49.35568504, 2.795338959</t>
  </si>
  <si>
    <t>Sitreva</t>
  </si>
  <si>
    <t>48.815322951, 1.841259514</t>
  </si>
  <si>
    <t>Green Gas Ardennes</t>
  </si>
  <si>
    <t>49.616230186, 4.640763657</t>
  </si>
  <si>
    <t>Green Gas Cannes</t>
  </si>
  <si>
    <t>Cannes</t>
  </si>
  <si>
    <t>43.938042681, 7.116287592</t>
  </si>
  <si>
    <t>Biogaz Gardanne (BGG)</t>
  </si>
  <si>
    <t>Gardanne</t>
  </si>
  <si>
    <t>43.452893946, 5.480110629</t>
  </si>
  <si>
    <t>Les Tourmalines</t>
  </si>
  <si>
    <t>Sainte Menehould</t>
  </si>
  <si>
    <t>49.087002159, 4.942725137</t>
  </si>
  <si>
    <t>Saint Martin de Crau</t>
  </si>
  <si>
    <t>43.612027918, 4.856371905</t>
  </si>
  <si>
    <t>Bocage Energies Thiérache</t>
  </si>
  <si>
    <t>49.561175834, 3.559348786</t>
  </si>
  <si>
    <t>Hymoov Soussans</t>
  </si>
  <si>
    <t>Soussans</t>
  </si>
  <si>
    <t>45.055765699, -0.69960829</t>
  </si>
  <si>
    <t>Salamandre</t>
  </si>
  <si>
    <t>Le Havre</t>
  </si>
  <si>
    <t>49.498319485, 0.140965046</t>
  </si>
  <si>
    <t>Hymoov La Barillais</t>
  </si>
  <si>
    <t>Montoir de Bretagne</t>
  </si>
  <si>
    <t>47.318994514, -2.145673977</t>
  </si>
  <si>
    <t>Plainénergie</t>
  </si>
  <si>
    <t>Villeurbanne</t>
  </si>
  <si>
    <t>45.770996568, 4.889070834</t>
  </si>
  <si>
    <t>Titan V</t>
  </si>
  <si>
    <t>Nantes</t>
  </si>
  <si>
    <t>47.232046411, -1.548204252</t>
  </si>
  <si>
    <t>Hymoov Chateaubourg</t>
  </si>
  <si>
    <t>Chateaubourg</t>
  </si>
  <si>
    <t>48.119808108, -1.40403902</t>
  </si>
  <si>
    <t>Combigreen</t>
  </si>
  <si>
    <t>Fos-sur-Mer</t>
  </si>
  <si>
    <t>43.456073172, 4.90416812</t>
  </si>
  <si>
    <t>SPAC-PREMYS</t>
  </si>
  <si>
    <t>Wittelsheim</t>
  </si>
  <si>
    <t>47.798691724, 7.240146598</t>
  </si>
  <si>
    <t>Typologie</t>
  </si>
  <si>
    <t>Rebours</t>
  </si>
  <si>
    <t>46.6296975315</t>
  </si>
  <si>
    <t>-1.14101742229</t>
  </si>
  <si>
    <t>47.5949698633</t>
  </si>
  <si>
    <t>5.19951068819</t>
  </si>
  <si>
    <t>47.2125984545</t>
  </si>
  <si>
    <t>-0.983619028639</t>
  </si>
  <si>
    <t>49.1515466021</t>
  </si>
  <si>
    <t>1.59773112902</t>
  </si>
  <si>
    <t>48.4045431671</t>
  </si>
  <si>
    <t>-1.88606418202</t>
  </si>
  <si>
    <t>46.9498101823</t>
  </si>
  <si>
    <t>1.72891694176</t>
  </si>
  <si>
    <t>46.118085274</t>
  </si>
  <si>
    <t>6.10360630627</t>
  </si>
  <si>
    <t>47.6147680187</t>
  </si>
  <si>
    <t>-0.897982444715</t>
  </si>
  <si>
    <t>47.6385230566</t>
  </si>
  <si>
    <t>-2.52752927952</t>
  </si>
  <si>
    <t>44.773801258</t>
  </si>
  <si>
    <t>0.75409629331</t>
  </si>
  <si>
    <t>48.5227109351</t>
  </si>
  <si>
    <t>0.314713654868</t>
  </si>
  <si>
    <t>48.5293923919</t>
  </si>
  <si>
    <t>0.757893185933</t>
  </si>
  <si>
    <t>47.1914715686</t>
  </si>
  <si>
    <t>-0.278336056087</t>
  </si>
  <si>
    <t>43.3404556993</t>
  </si>
  <si>
    <t>-0.428066847423</t>
  </si>
  <si>
    <t>49.1964315375</t>
  </si>
  <si>
    <t>1.13412648905</t>
  </si>
  <si>
    <t>51.0307229078</t>
  </si>
  <si>
    <t>2.33752414095</t>
  </si>
  <si>
    <t>49.7077474752</t>
  </si>
  <si>
    <t>4.75646154251</t>
  </si>
  <si>
    <t>47.7326809062</t>
  </si>
  <si>
    <t>-2.59279070215</t>
  </si>
  <si>
    <t>49.3794617832</t>
  </si>
  <si>
    <t>-1.3877872154</t>
  </si>
  <si>
    <t>47.5560384833</t>
  </si>
  <si>
    <t>-1.49327262094</t>
  </si>
  <si>
    <t>48.5513540605</t>
  </si>
  <si>
    <t>-0.733712113871</t>
  </si>
  <si>
    <t>46.3783464917</t>
  </si>
  <si>
    <t>-0.388823361913</t>
  </si>
  <si>
    <t>47.86966042</t>
  </si>
  <si>
    <t>0.831215929044</t>
  </si>
  <si>
    <t>49.3604965921</t>
  </si>
  <si>
    <t>3.0112130917</t>
  </si>
  <si>
    <t>50.5614379612</t>
  </si>
  <si>
    <t>2.48197499021</t>
  </si>
  <si>
    <t>48.8201784594</t>
  </si>
  <si>
    <t>1.88250820601</t>
  </si>
  <si>
    <t>49.1238164508</t>
  </si>
  <si>
    <t>-1.40639536649</t>
  </si>
  <si>
    <t>45.6008365515</t>
  </si>
  <si>
    <t>4.0713982073</t>
  </si>
  <si>
    <t>49.8862393392</t>
  </si>
  <si>
    <t>3.06728625058</t>
  </si>
  <si>
    <t>48.3312815098</t>
  </si>
  <si>
    <t>3.64419365693</t>
  </si>
  <si>
    <t>46.4960318018</t>
  </si>
  <si>
    <t>-0.00840229241339</t>
  </si>
  <si>
    <t>44.4009437729</t>
  </si>
  <si>
    <t>2.84225329377</t>
  </si>
  <si>
    <t>44.8016009051</t>
  </si>
  <si>
    <t>-0.547755768448</t>
  </si>
  <si>
    <t>50.3505908973</t>
  </si>
  <si>
    <t>2.63573550055</t>
  </si>
  <si>
    <t>48.120886565</t>
  </si>
  <si>
    <t>0.50838049197</t>
  </si>
  <si>
    <t>48.7649161607</t>
  </si>
  <si>
    <t>4.68747550141</t>
  </si>
  <si>
    <t>48.2092891642</t>
  </si>
  <si>
    <t>4.71805068623</t>
  </si>
  <si>
    <t>49.0878246076</t>
  </si>
  <si>
    <t>4.24420301293</t>
  </si>
  <si>
    <t>49.2574506991</t>
  </si>
  <si>
    <t>-0.664949215648</t>
  </si>
  <si>
    <t>44.8763047408</t>
  </si>
  <si>
    <t>2.46427067251</t>
  </si>
  <si>
    <t>46.946804716</t>
  </si>
  <si>
    <t>-0.747142973233</t>
  </si>
  <si>
    <t>45.8976553193</t>
  </si>
  <si>
    <t>1.3966265023</t>
  </si>
  <si>
    <t>48.0614251201</t>
  </si>
  <si>
    <t>-2.89115096448</t>
  </si>
  <si>
    <t>46.7988419834</t>
  </si>
  <si>
    <t>4.95551290173</t>
  </si>
  <si>
    <t>45.583182552</t>
  </si>
  <si>
    <t>5.90903392417</t>
  </si>
  <si>
    <t>49.2211420359</t>
  </si>
  <si>
    <t>6.02743804311</t>
  </si>
  <si>
    <t>45.8908313129</t>
  </si>
  <si>
    <t>-0.845996319512</t>
  </si>
  <si>
    <t>47.9428950804</t>
  </si>
  <si>
    <t>-1.50038718382</t>
  </si>
  <si>
    <t>48.1566082899</t>
  </si>
  <si>
    <t>-1.58409867633</t>
  </si>
  <si>
    <t>48.2193069814</t>
  </si>
  <si>
    <t>-1.68950220558</t>
  </si>
  <si>
    <t>49.2876432373</t>
  </si>
  <si>
    <t>4.69052619792</t>
  </si>
  <si>
    <t>50.8152774849</t>
  </si>
  <si>
    <t>2.44143393834</t>
  </si>
  <si>
    <t>48.4230447097</t>
  </si>
  <si>
    <t>3.49742400527</t>
  </si>
  <si>
    <t>47.5085668053</t>
  </si>
  <si>
    <t>6.99653850498</t>
  </si>
  <si>
    <t>49.3487467598</t>
  </si>
  <si>
    <t>4.23822416025</t>
  </si>
  <si>
    <t>48.4132416625</t>
  </si>
  <si>
    <t>-1.3677414096</t>
  </si>
  <si>
    <t>48.6294831659</t>
  </si>
  <si>
    <t>2.44008244492</t>
  </si>
  <si>
    <t>49.8314948078</t>
  </si>
  <si>
    <t>3.45894075748</t>
  </si>
  <si>
    <t>49.0683104391</t>
  </si>
  <si>
    <t>-1.49454774157</t>
  </si>
  <si>
    <t>45.3674164886</t>
  </si>
  <si>
    <t>0.715843212132</t>
  </si>
  <si>
    <t>48.8406895704</t>
  </si>
  <si>
    <t>6.48798103824</t>
  </si>
  <si>
    <t>48.892173968</t>
  </si>
  <si>
    <t>7.97014656337</t>
  </si>
  <si>
    <t>47.802801926</t>
  </si>
  <si>
    <t>-1.12483688372</t>
  </si>
  <si>
    <t>48.7091528465</t>
  </si>
  <si>
    <t>6.14959862185</t>
  </si>
  <si>
    <t>49.505056753</t>
  </si>
  <si>
    <t>0.499483150435</t>
  </si>
  <si>
    <t>50.8778557286</t>
  </si>
  <si>
    <t>2.47860517129</t>
  </si>
  <si>
    <t>49.6774342411</t>
  </si>
  <si>
    <t>4.98515455089</t>
  </si>
  <si>
    <t>48.570570213</t>
  </si>
  <si>
    <t>-0.323140546642</t>
  </si>
  <si>
    <t>47.5287117259</t>
  </si>
  <si>
    <t>3.91412540974</t>
  </si>
  <si>
    <t>49.4872135038</t>
  </si>
  <si>
    <t>4.35605993632</t>
  </si>
  <si>
    <t>46.1199954597</t>
  </si>
  <si>
    <t>2.68534957248</t>
  </si>
  <si>
    <t>48.8335140152</t>
  </si>
  <si>
    <t>-1.18922933897</t>
  </si>
  <si>
    <t>49.0861603474</t>
  </si>
  <si>
    <t>6.38860795137</t>
  </si>
  <si>
    <t>49.7921683779</t>
  </si>
  <si>
    <t>0.737326886541</t>
  </si>
  <si>
    <t>48.3095627706</t>
  </si>
  <si>
    <t>2.00619112268</t>
  </si>
  <si>
    <t>47.3165186023</t>
  </si>
  <si>
    <t>1.23978157464</t>
  </si>
  <si>
    <t>47.629906916</t>
  </si>
  <si>
    <t>0.0724159454527</t>
  </si>
  <si>
    <t>48.8525387012</t>
  </si>
  <si>
    <t>0.899890466074</t>
  </si>
  <si>
    <t>45.1234537531</t>
  </si>
  <si>
    <t>5.09201692077</t>
  </si>
  <si>
    <t>47.8891404451</t>
  </si>
  <si>
    <t>-0.992643026604</t>
  </si>
  <si>
    <t>49.2973604415</t>
  </si>
  <si>
    <t>2.43493025435</t>
  </si>
  <si>
    <t>49.0486679011</t>
  </si>
  <si>
    <t>0.472112443094</t>
  </si>
  <si>
    <t>48.0483656903</t>
  </si>
  <si>
    <t>-1.13833015473</t>
  </si>
  <si>
    <t>43.8006328321</t>
  </si>
  <si>
    <t>2.02071432029</t>
  </si>
  <si>
    <t>43.792570586</t>
  </si>
  <si>
    <t>-0.422528940509</t>
  </si>
  <si>
    <t>48.034812094</t>
  </si>
  <si>
    <t>-3.10210819961</t>
  </si>
  <si>
    <t>48.3271986159</t>
  </si>
  <si>
    <t>4.01643187202</t>
  </si>
  <si>
    <t>49.5898672379</t>
  </si>
  <si>
    <t>5.07669736879</t>
  </si>
  <si>
    <t>47.9586997126</t>
  </si>
  <si>
    <t>2.01335739058</t>
  </si>
  <si>
    <t>46.0950289167</t>
  </si>
  <si>
    <t>6.4944693169</t>
  </si>
  <si>
    <t>48.3494389579</t>
  </si>
  <si>
    <t>7.63675054527</t>
  </si>
  <si>
    <t>47.3229437965</t>
  </si>
  <si>
    <t>5.03788805877</t>
  </si>
  <si>
    <t>49.2394857474</t>
  </si>
  <si>
    <t>-0.336897222292</t>
  </si>
  <si>
    <t>47.4641557957</t>
  </si>
  <si>
    <t>-1.28707085178</t>
  </si>
  <si>
    <t>48.4648637397</t>
  </si>
  <si>
    <t>0.110562026701</t>
  </si>
  <si>
    <t>48.4345746566</t>
  </si>
  <si>
    <t>4.04213440275</t>
  </si>
  <si>
    <t>48.9884543081</t>
  </si>
  <si>
    <t>6.86904472208</t>
  </si>
  <si>
    <t>44.0328970436</t>
  </si>
  <si>
    <t>2.8904868402</t>
  </si>
  <si>
    <t>49.3814874349</t>
  </si>
  <si>
    <t>4.55085342469</t>
  </si>
  <si>
    <t>43.3068275347</t>
  </si>
  <si>
    <t>1.53572104777</t>
  </si>
  <si>
    <t>47.6319922326</t>
  </si>
  <si>
    <t>-1.07146744794</t>
  </si>
  <si>
    <t>48.776305281</t>
  </si>
  <si>
    <t>0.671403390128</t>
  </si>
  <si>
    <t>44.3899336803</t>
  </si>
  <si>
    <t>-0.855507920611</t>
  </si>
  <si>
    <t>44.9696352985</t>
  </si>
  <si>
    <t>-0.446132776747</t>
  </si>
  <si>
    <t>47.9938347053</t>
  </si>
  <si>
    <t>-2.69149691604</t>
  </si>
  <si>
    <t>49.1073978726</t>
  </si>
  <si>
    <t>0.935604057225</t>
  </si>
  <si>
    <t>45.3199496154</t>
  </si>
  <si>
    <t>4.89224793347</t>
  </si>
  <si>
    <t>48.0313953352</t>
  </si>
  <si>
    <t>-2.00818373637</t>
  </si>
  <si>
    <t>48.4864153557</t>
  </si>
  <si>
    <t>-1.29478720847</t>
  </si>
  <si>
    <t>50.4393889238</t>
  </si>
  <si>
    <t>2.98726838092</t>
  </si>
  <si>
    <t>48.7462445722</t>
  </si>
  <si>
    <t>5.55631428699</t>
  </si>
  <si>
    <t>48.3992469094</t>
  </si>
  <si>
    <t>7.51120403542</t>
  </si>
  <si>
    <t>49.1970697917</t>
  </si>
  <si>
    <t>2.91542960657</t>
  </si>
  <si>
    <t>47.4677099319</t>
  </si>
  <si>
    <t>-1.17461677561</t>
  </si>
  <si>
    <t>44.476808221</t>
  </si>
  <si>
    <t>2.21289087598</t>
  </si>
  <si>
    <t>48.3995302533</t>
  </si>
  <si>
    <t>-4.71529077573</t>
  </si>
  <si>
    <t>48.7355504117</t>
  </si>
  <si>
    <t>3.13534283623</t>
  </si>
  <si>
    <t>44.5076532706</t>
  </si>
  <si>
    <t>-0.163740689311</t>
  </si>
  <si>
    <t>49.6498151324</t>
  </si>
  <si>
    <t>1.84993618914</t>
  </si>
  <si>
    <t>49.2392000574</t>
  </si>
  <si>
    <t>3.09612191097</t>
  </si>
  <si>
    <t>47.9976308821</t>
  </si>
  <si>
    <t>-0.138237768355</t>
  </si>
  <si>
    <t>48.9985904011</t>
  </si>
  <si>
    <t>4.32285338175</t>
  </si>
  <si>
    <t>48.1097279005</t>
  </si>
  <si>
    <t>-0.0864881845663</t>
  </si>
  <si>
    <t>46.5963808086</t>
  </si>
  <si>
    <t>1.73496195112</t>
  </si>
  <si>
    <t>46.6563542672</t>
  </si>
  <si>
    <t>2.59495618457</t>
  </si>
  <si>
    <t>48.1184219135</t>
  </si>
  <si>
    <t>-2.22847304876</t>
  </si>
  <si>
    <t>48.4361818403</t>
  </si>
  <si>
    <t>2.3954223757</t>
  </si>
  <si>
    <t>48.9429697515</t>
  </si>
  <si>
    <t>2.67523211808</t>
  </si>
  <si>
    <t>49.1659624514</t>
  </si>
  <si>
    <t>2.88226234522</t>
  </si>
  <si>
    <t>47.1734370453</t>
  </si>
  <si>
    <t>3.32035271062</t>
  </si>
  <si>
    <t>44.751745622</t>
  </si>
  <si>
    <t>4.74858526888</t>
  </si>
  <si>
    <t>49.921297034</t>
  </si>
  <si>
    <t>3.73000059946</t>
  </si>
  <si>
    <t>45.7366862945</t>
  </si>
  <si>
    <t>1.28148315318</t>
  </si>
  <si>
    <t>46.4244066427</t>
  </si>
  <si>
    <t>5.29313479651</t>
  </si>
  <si>
    <t>47.725500783</t>
  </si>
  <si>
    <t>-0.403190245491</t>
  </si>
  <si>
    <t>48.554637282</t>
  </si>
  <si>
    <t>3.00883892893</t>
  </si>
  <si>
    <t>48.059933472</t>
  </si>
  <si>
    <t>-1.99008537755</t>
  </si>
  <si>
    <t>48.4694338029</t>
  </si>
  <si>
    <t>1.77316730051</t>
  </si>
  <si>
    <t>49.5679724897</t>
  </si>
  <si>
    <t>3.62089561902</t>
  </si>
  <si>
    <t>48.5219190432</t>
  </si>
  <si>
    <t>-3.80057587276</t>
  </si>
  <si>
    <t>48.1820807024</t>
  </si>
  <si>
    <t>-3.04891714742</t>
  </si>
  <si>
    <t>47.7645245564</t>
  </si>
  <si>
    <t>-2.75837514675</t>
  </si>
  <si>
    <t>45.6426437379</t>
  </si>
  <si>
    <t>5.56958624007</t>
  </si>
  <si>
    <t>43.3740220656</t>
  </si>
  <si>
    <t>-0.617464224458</t>
  </si>
  <si>
    <t>49.0367930626</t>
  </si>
  <si>
    <t>2.80251354691</t>
  </si>
  <si>
    <t>46.3077799359</t>
  </si>
  <si>
    <t>1.05737198508</t>
  </si>
  <si>
    <t>48.7323588994</t>
  </si>
  <si>
    <t>3.42880146544</t>
  </si>
  <si>
    <t>46.5390090882</t>
  </si>
  <si>
    <t>-1.6072005484</t>
  </si>
  <si>
    <t>49.0705440359</t>
  </si>
  <si>
    <t>2.8176701421</t>
  </si>
  <si>
    <t>50.1279792191</t>
  </si>
  <si>
    <t>1.94290239471</t>
  </si>
  <si>
    <t>48.55496534</t>
  </si>
  <si>
    <t>1.26206894057</t>
  </si>
  <si>
    <t>47.6953682562</t>
  </si>
  <si>
    <t>1.53490352676</t>
  </si>
  <si>
    <t>46.5074397829</t>
  </si>
  <si>
    <t>2.44986211954</t>
  </si>
  <si>
    <t>49.3075159297</t>
  </si>
  <si>
    <t>4.51140608204</t>
  </si>
  <si>
    <t>49.1973720919</t>
  </si>
  <si>
    <t>1.89089983426</t>
  </si>
  <si>
    <t>45.5976216526</t>
  </si>
  <si>
    <t>5.61289945248</t>
  </si>
  <si>
    <t>49.0528552524</t>
  </si>
  <si>
    <t>2.75169281381</t>
  </si>
  <si>
    <t>43.899361404</t>
  </si>
  <si>
    <t>-0.490722577455</t>
  </si>
  <si>
    <t>48.1137342706</t>
  </si>
  <si>
    <t>-2.02411746064</t>
  </si>
  <si>
    <t>47.0749572013</t>
  </si>
  <si>
    <t>2.40417137557</t>
  </si>
  <si>
    <t>48.7386917643</t>
  </si>
  <si>
    <t>5.20324681568</t>
  </si>
  <si>
    <t>43.9352448339</t>
  </si>
  <si>
    <t>4.84071572505</t>
  </si>
  <si>
    <t>47.3232368527</t>
  </si>
  <si>
    <t>-2.1467366036</t>
  </si>
  <si>
    <t>43.844938394</t>
  </si>
  <si>
    <t>4.34806796996</t>
  </si>
  <si>
    <t>47.8290067122</t>
  </si>
  <si>
    <t>-0.738721767875</t>
  </si>
  <si>
    <t>45.9914416036</t>
  </si>
  <si>
    <t>5.82815626577</t>
  </si>
  <si>
    <t>48.4057771573</t>
  </si>
  <si>
    <t>3.935288338</t>
  </si>
  <si>
    <t>43.3917705831</t>
  </si>
  <si>
    <t>3.64705148296</t>
  </si>
  <si>
    <t>43.0932345158</t>
  </si>
  <si>
    <t>-0.24942324617</t>
  </si>
  <si>
    <t>50.1836392129</t>
  </si>
  <si>
    <t>2.8515731694</t>
  </si>
  <si>
    <t>48.7387596621</t>
  </si>
  <si>
    <t>4.06685851055</t>
  </si>
  <si>
    <t>49.4699530186</t>
  </si>
  <si>
    <t>5.83188690951</t>
  </si>
  <si>
    <t>44.9229811667</t>
  </si>
  <si>
    <t>4.91444013136</t>
  </si>
  <si>
    <t>49.3619911598</t>
  </si>
  <si>
    <t>4.61559567137</t>
  </si>
  <si>
    <t>48.9898678258</t>
  </si>
  <si>
    <t>3.29365157876</t>
  </si>
  <si>
    <t>48.3024348713</t>
  </si>
  <si>
    <t>7.49845782701</t>
  </si>
  <si>
    <t>48.4828884637</t>
  </si>
  <si>
    <t>-2.16620752689</t>
  </si>
  <si>
    <t>49.3547870367</t>
  </si>
  <si>
    <t>4.0718983781</t>
  </si>
  <si>
    <t>45.6396427762</t>
  </si>
  <si>
    <t>5.10856784756</t>
  </si>
  <si>
    <t>48.7864528297</t>
  </si>
  <si>
    <t>0.557396047758</t>
  </si>
  <si>
    <t>48.4018212449</t>
  </si>
  <si>
    <t>1.66249055604</t>
  </si>
  <si>
    <t>47.8339032596</t>
  </si>
  <si>
    <t>0.0696644872215</t>
  </si>
  <si>
    <t>45.1789592433</t>
  </si>
  <si>
    <t>0.820956969026</t>
  </si>
  <si>
    <t>47.1794168881</t>
  </si>
  <si>
    <t>2.05220231898</t>
  </si>
  <si>
    <t>49.5345937963</t>
  </si>
  <si>
    <t>1.66314096949</t>
  </si>
  <si>
    <t>48.3045487938</t>
  </si>
  <si>
    <t>-0.253606869806</t>
  </si>
  <si>
    <t>45.5471107848</t>
  </si>
  <si>
    <t>1.63652060761</t>
  </si>
  <si>
    <t>45.3456023361</t>
  </si>
  <si>
    <t>5.34838089834</t>
  </si>
  <si>
    <t>46.8739924084</t>
  </si>
  <si>
    <t>0.59309229474</t>
  </si>
  <si>
    <t>48.6116398027</t>
  </si>
  <si>
    <t>3.3397616891</t>
  </si>
  <si>
    <t>48.4180951281</t>
  </si>
  <si>
    <t>-1.93003326564</t>
  </si>
  <si>
    <t>48.6265916189</t>
  </si>
  <si>
    <t>2.66952295413</t>
  </si>
  <si>
    <t>47.4785800953</t>
  </si>
  <si>
    <t>-1.36363954678</t>
  </si>
  <si>
    <t>48.5339280475</t>
  </si>
  <si>
    <t>4.06177485223</t>
  </si>
  <si>
    <t>47.9514671567</t>
  </si>
  <si>
    <t>-1.0154942248</t>
  </si>
  <si>
    <t>45.3365279901</t>
  </si>
  <si>
    <t>5.04348562581</t>
  </si>
  <si>
    <t>47.9858944462</t>
  </si>
  <si>
    <t>-2.77189767095</t>
  </si>
  <si>
    <t>48.7228150234</t>
  </si>
  <si>
    <t>2.67680477981</t>
  </si>
  <si>
    <t>47.447122285</t>
  </si>
  <si>
    <t>-1.51824792558</t>
  </si>
  <si>
    <t>46.7384516809</t>
  </si>
  <si>
    <t>-1.62702889721</t>
  </si>
  <si>
    <t>48.5880930813</t>
  </si>
  <si>
    <t>1.86888636176</t>
  </si>
  <si>
    <t>48.3801080696</t>
  </si>
  <si>
    <t>4.19418132479</t>
  </si>
  <si>
    <t>45.5095851539</t>
  </si>
  <si>
    <t>3.32523243931</t>
  </si>
  <si>
    <t>48.2991937889</t>
  </si>
  <si>
    <t>-1.63035557088</t>
  </si>
  <si>
    <t>49.3745768771</t>
  </si>
  <si>
    <t>4.28760480612</t>
  </si>
  <si>
    <t>49.989032874</t>
  </si>
  <si>
    <t>3.46522354976</t>
  </si>
  <si>
    <t>49.7918999939</t>
  </si>
  <si>
    <t>3.38740833653</t>
  </si>
  <si>
    <t>49.5544898631</t>
  </si>
  <si>
    <t>4.28769534327</t>
  </si>
  <si>
    <t>48.7450510494</t>
  </si>
  <si>
    <t>1.47749303837</t>
  </si>
  <si>
    <t>46.1202601258</t>
  </si>
  <si>
    <t>6.31761155339</t>
  </si>
  <si>
    <t>49.6572646109</t>
  </si>
  <si>
    <t>3.29924077478</t>
  </si>
  <si>
    <t>49.3314585967</t>
  </si>
  <si>
    <t>4.64133268542</t>
  </si>
  <si>
    <t>49.0168774828</t>
  </si>
  <si>
    <t>2.87655979952</t>
  </si>
  <si>
    <t>48.3711938779</t>
  </si>
  <si>
    <t>3.53292444285</t>
  </si>
  <si>
    <t>49.8154069628</t>
  </si>
  <si>
    <t>4.58567968969</t>
  </si>
  <si>
    <t>48.7321880919</t>
  </si>
  <si>
    <t>-0.0132322590535</t>
  </si>
  <si>
    <t>48.4792586192</t>
  </si>
  <si>
    <t>0.610569927364</t>
  </si>
  <si>
    <t>43.3424585482</t>
  </si>
  <si>
    <t>0.368909254988</t>
  </si>
  <si>
    <t>48.4661154661</t>
  </si>
  <si>
    <t>-1.95919641216</t>
  </si>
  <si>
    <t>49.0699868201</t>
  </si>
  <si>
    <t>3.02518523427</t>
  </si>
  <si>
    <t>48.9835136779</t>
  </si>
  <si>
    <t>4.24385043922</t>
  </si>
  <si>
    <t>48.9455638989</t>
  </si>
  <si>
    <t>2.02913706544</t>
  </si>
  <si>
    <t>49.6231275288</t>
  </si>
  <si>
    <t>2.59930231823</t>
  </si>
  <si>
    <t>45.9034537819</t>
  </si>
  <si>
    <t>1.09001899064</t>
  </si>
  <si>
    <t>49.449950081</t>
  </si>
  <si>
    <t>-1.40982861072</t>
  </si>
  <si>
    <t>44.4835265148</t>
  </si>
  <si>
    <t>-0.0662157307002</t>
  </si>
  <si>
    <t>48.6073931366</t>
  </si>
  <si>
    <t>2.62398597049</t>
  </si>
  <si>
    <t>49.4145786012</t>
  </si>
  <si>
    <t>3.07807803458</t>
  </si>
  <si>
    <t>47.4628210409</t>
  </si>
  <si>
    <t>-1.76789479614</t>
  </si>
  <si>
    <t>49.6279354887</t>
  </si>
  <si>
    <t>3.7841954065</t>
  </si>
  <si>
    <t>47.6264697538</t>
  </si>
  <si>
    <t>-0.964687167794</t>
  </si>
  <si>
    <t>48.4102306361</t>
  </si>
  <si>
    <t>-3.97012687185</t>
  </si>
  <si>
    <t>43.5360708378</t>
  </si>
  <si>
    <t>5.39857444582</t>
  </si>
  <si>
    <t>48.7783722685</t>
  </si>
  <si>
    <t>3.00021735955</t>
  </si>
  <si>
    <t>49.5743992317</t>
  </si>
  <si>
    <t>1.42966771181</t>
  </si>
  <si>
    <t>49.3529253335</t>
  </si>
  <si>
    <t>4.50744242096</t>
  </si>
  <si>
    <t>49.2548799371</t>
  </si>
  <si>
    <t>3.47829076337</t>
  </si>
  <si>
    <t>48.9760540573</t>
  </si>
  <si>
    <t>6.53048540164</t>
  </si>
  <si>
    <t>46.8824879885</t>
  </si>
  <si>
    <t>5.25265750532</t>
  </si>
  <si>
    <t>48.3604701508</t>
  </si>
  <si>
    <t>-1.86929825665</t>
  </si>
  <si>
    <t>47.6516903952</t>
  </si>
  <si>
    <t>6.12098049033</t>
  </si>
  <si>
    <t>46.5401383727</t>
  </si>
  <si>
    <t>2.61674884517</t>
  </si>
  <si>
    <t>43.6715162078</t>
  </si>
  <si>
    <t>7.15275703379</t>
  </si>
  <si>
    <t>48.152548244</t>
  </si>
  <si>
    <t>-1.77716643787</t>
  </si>
  <si>
    <t>48.1520929859</t>
  </si>
  <si>
    <t>-1.85374690386</t>
  </si>
  <si>
    <t>44.5561823053</t>
  </si>
  <si>
    <t>-1.17530826791</t>
  </si>
  <si>
    <t>49.3119944705</t>
  </si>
  <si>
    <t>1.61614236385</t>
  </si>
  <si>
    <t>47.4402798544</t>
  </si>
  <si>
    <t>5.09615121255</t>
  </si>
  <si>
    <t>48.044637167</t>
  </si>
  <si>
    <t>-1.86571618785</t>
  </si>
  <si>
    <t>49.2429244428</t>
  </si>
  <si>
    <t>5.81464794353</t>
  </si>
  <si>
    <t>50.8843797191</t>
  </si>
  <si>
    <t>1.8485231785</t>
  </si>
  <si>
    <t>46.4808588768</t>
  </si>
  <si>
    <t>3.25477616923</t>
  </si>
  <si>
    <t>48.6955801098</t>
  </si>
  <si>
    <t>3.90728218249</t>
  </si>
  <si>
    <t>47.9589683966</t>
  </si>
  <si>
    <t>0.143770981533</t>
  </si>
  <si>
    <t>50.9502072754</t>
  </si>
  <si>
    <t>1.87575566132</t>
  </si>
  <si>
    <t>48.204097581</t>
  </si>
  <si>
    <t>-1.51420907793</t>
  </si>
  <si>
    <t>48.7924119914</t>
  </si>
  <si>
    <t>3.13372765274</t>
  </si>
  <si>
    <t>46.4612969335</t>
  </si>
  <si>
    <t>5.06679195727</t>
  </si>
  <si>
    <t>47.8591544821</t>
  </si>
  <si>
    <t>5.33880466821</t>
  </si>
  <si>
    <t>48.5689721753</t>
  </si>
  <si>
    <t>-1.48653363271</t>
  </si>
  <si>
    <t>48.0561574005</t>
  </si>
  <si>
    <t>-1.78649242036</t>
  </si>
  <si>
    <t>47.655039001</t>
  </si>
  <si>
    <t>7.0935498603</t>
  </si>
  <si>
    <t>47.6972959919</t>
  </si>
  <si>
    <t>-1.93416464602</t>
  </si>
  <si>
    <t>46.0816280349</t>
  </si>
  <si>
    <t>3.9953263339</t>
  </si>
  <si>
    <t>50.0444725636</t>
  </si>
  <si>
    <t>2.05639720949</t>
  </si>
  <si>
    <t>48.0382214758</t>
  </si>
  <si>
    <t>-2.99470821094</t>
  </si>
  <si>
    <t>49.2008681775</t>
  </si>
  <si>
    <t>4.11546356735</t>
  </si>
  <si>
    <t>50.3061963745</t>
  </si>
  <si>
    <t>3.21073984637</t>
  </si>
  <si>
    <t>48.7047767033</t>
  </si>
  <si>
    <t>3.34596512996</t>
  </si>
  <si>
    <t>43.2264680608</t>
  </si>
  <si>
    <t>-0.675557185765</t>
  </si>
  <si>
    <t>50.3584786276</t>
  </si>
  <si>
    <t>2.42321914967</t>
  </si>
  <si>
    <t>48.3948985787</t>
  </si>
  <si>
    <t>-1.0831112937</t>
  </si>
  <si>
    <t>50.839933688</t>
  </si>
  <si>
    <t>2.29875013353</t>
  </si>
  <si>
    <t>48.4684641557</t>
  </si>
  <si>
    <t>4.02789249999</t>
  </si>
  <si>
    <t>49.0925877345</t>
  </si>
  <si>
    <t>0.58959175237</t>
  </si>
  <si>
    <t>49.5733658942</t>
  </si>
  <si>
    <t>4.20117468938</t>
  </si>
  <si>
    <t>49.8021266521</t>
  </si>
  <si>
    <t>2.98611736598</t>
  </si>
  <si>
    <t>43.4928550174</t>
  </si>
  <si>
    <t>2.32315581418</t>
  </si>
  <si>
    <t>48.4369664082</t>
  </si>
  <si>
    <t>3.89872863616</t>
  </si>
  <si>
    <t>46.2508985632</t>
  </si>
  <si>
    <t>5.22302249216</t>
  </si>
  <si>
    <t>49.2286214126</t>
  </si>
  <si>
    <t>2.40910625002</t>
  </si>
  <si>
    <t>48.9697818712</t>
  </si>
  <si>
    <t>2.7560033506</t>
  </si>
  <si>
    <t>47.1558433483</t>
  </si>
  <si>
    <t>1.55858540806</t>
  </si>
  <si>
    <t>49.6944811187</t>
  </si>
  <si>
    <t>0.346572121697</t>
  </si>
  <si>
    <t>49.1759874423</t>
  </si>
  <si>
    <t>3.14237641756</t>
  </si>
  <si>
    <t>48.9251200829</t>
  </si>
  <si>
    <t>6.67898076184</t>
  </si>
  <si>
    <t>43.174371736</t>
  </si>
  <si>
    <t>0.0813794112594</t>
  </si>
  <si>
    <t>50.2661390084</t>
  </si>
  <si>
    <t>3.46320478499</t>
  </si>
  <si>
    <t>48.365092921</t>
  </si>
  <si>
    <t>2.81172585849</t>
  </si>
  <si>
    <t>46.1193528783</t>
  </si>
  <si>
    <t>6.02496587452</t>
  </si>
  <si>
    <t>45.6408933917</t>
  </si>
  <si>
    <t>-0.902258961295</t>
  </si>
  <si>
    <t>46.1315030493</t>
  </si>
  <si>
    <t>1.02033947545</t>
  </si>
  <si>
    <t>48.2620229996</t>
  </si>
  <si>
    <t>-1.60028441082</t>
  </si>
  <si>
    <t>47.8851472101</t>
  </si>
  <si>
    <t>2.23195371871</t>
  </si>
  <si>
    <t>43.2137224883</t>
  </si>
  <si>
    <t>-0.311095758037</t>
  </si>
  <si>
    <t>47.8302948158</t>
  </si>
  <si>
    <t>-1.67649507218</t>
  </si>
  <si>
    <t>49.3186906023</t>
  </si>
  <si>
    <t>5.80755122322</t>
  </si>
  <si>
    <t>50.3960082983</t>
  </si>
  <si>
    <t>2.18049856502</t>
  </si>
  <si>
    <t>46.6382674585</t>
  </si>
  <si>
    <t>2.522655765</t>
  </si>
  <si>
    <t>46.1537638462</t>
  </si>
  <si>
    <t>4.77319704565</t>
  </si>
  <si>
    <t>45.2556220149</t>
  </si>
  <si>
    <t>1.46918061552</t>
  </si>
  <si>
    <t>48.0522095083</t>
  </si>
  <si>
    <t>-1.33866165819</t>
  </si>
  <si>
    <t>44.0646686165</t>
  </si>
  <si>
    <t>0.658006549076</t>
  </si>
  <si>
    <t>47.2553872249</t>
  </si>
  <si>
    <t>6.01948696494</t>
  </si>
  <si>
    <t>46.7167185165</t>
  </si>
  <si>
    <t>5.18255120169</t>
  </si>
  <si>
    <t>46.8211105864</t>
  </si>
  <si>
    <t>-0.854584153953</t>
  </si>
  <si>
    <t>49.0552002607</t>
  </si>
  <si>
    <t>6.11577629638</t>
  </si>
  <si>
    <t>48.082379258</t>
  </si>
  <si>
    <t>1.52561665156</t>
  </si>
  <si>
    <t>48.3707952955</t>
  </si>
  <si>
    <t>-4.65000050558</t>
  </si>
  <si>
    <t>43.1204279792</t>
  </si>
  <si>
    <t>1.71727869146</t>
  </si>
  <si>
    <t>46.6320253577</t>
  </si>
  <si>
    <t>0.304897711078</t>
  </si>
  <si>
    <t>48.7706781866</t>
  </si>
  <si>
    <t>4.01743444039</t>
  </si>
  <si>
    <t>49.8234688599</t>
  </si>
  <si>
    <t>3.28649189661</t>
  </si>
  <si>
    <t>49.4396153658</t>
  </si>
  <si>
    <t>5.88537167291</t>
  </si>
  <si>
    <t>45.4264263459</t>
  </si>
  <si>
    <t>4.81869609163</t>
  </si>
  <si>
    <t>48.3874423014</t>
  </si>
  <si>
    <t>3.65147515296</t>
  </si>
  <si>
    <t>48.6142332217</t>
  </si>
  <si>
    <t>2.96159846336</t>
  </si>
  <si>
    <t>47.0934510675</t>
  </si>
  <si>
    <t>2.52827991158</t>
  </si>
  <si>
    <t>48.8108648094</t>
  </si>
  <si>
    <t>-0.0236048546803</t>
  </si>
  <si>
    <t>48.9719332783</t>
  </si>
  <si>
    <t>2.83158634864</t>
  </si>
  <si>
    <t>50.3232859684</t>
  </si>
  <si>
    <t>2.30531032543</t>
  </si>
  <si>
    <t>46.3130831891</t>
  </si>
  <si>
    <t>5.17796707174</t>
  </si>
  <si>
    <t>49.983064353</t>
  </si>
  <si>
    <t>3.68565926181</t>
  </si>
  <si>
    <t>43.3858472782</t>
  </si>
  <si>
    <t>3.4638416795</t>
  </si>
  <si>
    <t>45.5884894185</t>
  </si>
  <si>
    <t>4.14915558403</t>
  </si>
  <si>
    <t>48.1028813013</t>
  </si>
  <si>
    <t>-0.354680320285</t>
  </si>
  <si>
    <t>45.7218835884</t>
  </si>
  <si>
    <t>1.3678917188</t>
  </si>
  <si>
    <t>47.6413930168</t>
  </si>
  <si>
    <t>7.13299368757</t>
  </si>
  <si>
    <t>46.217806795</t>
  </si>
  <si>
    <t>5.08189056957</t>
  </si>
  <si>
    <t>48.678576703</t>
  </si>
  <si>
    <t>-1.04281408802</t>
  </si>
  <si>
    <t>49.2592528645</t>
  </si>
  <si>
    <t>2.06773136457</t>
  </si>
  <si>
    <t>47.0744670977</t>
  </si>
  <si>
    <t>0.075217763683</t>
  </si>
  <si>
    <t>48.6082188964</t>
  </si>
  <si>
    <t>5.05078741037</t>
  </si>
  <si>
    <t>49.5067320831</t>
  </si>
  <si>
    <t>2.08154719995</t>
  </si>
  <si>
    <t>48.8942281864</t>
  </si>
  <si>
    <t>5.90234476562</t>
  </si>
  <si>
    <t>44.7934010703</t>
  </si>
  <si>
    <t>-0.819193904642</t>
  </si>
  <si>
    <t>47.1762338904</t>
  </si>
  <si>
    <t>-1.54966399893</t>
  </si>
  <si>
    <t>48.4934294526</t>
  </si>
  <si>
    <t>6.51089844698</t>
  </si>
  <si>
    <t>49.5514575157</t>
  </si>
  <si>
    <t>4.37200155561</t>
  </si>
  <si>
    <t>43.186244822</t>
  </si>
  <si>
    <t>1.65640135229</t>
  </si>
  <si>
    <t>47.5470867695</t>
  </si>
  <si>
    <t>5.1597666211</t>
  </si>
  <si>
    <t>48.2238896694</t>
  </si>
  <si>
    <t>6.05370778613</t>
  </si>
  <si>
    <t>49.2609818537</t>
  </si>
  <si>
    <t>2.91459037295</t>
  </si>
  <si>
    <t>48.2539587745</t>
  </si>
  <si>
    <t>0.320191786224</t>
  </si>
  <si>
    <t>45.1404040788</t>
  </si>
  <si>
    <t>-0.862340576235</t>
  </si>
  <si>
    <t>48.5029794134</t>
  </si>
  <si>
    <t>4.02255796125</t>
  </si>
  <si>
    <t>49.0440587541</t>
  </si>
  <si>
    <t>0.533720192611</t>
  </si>
  <si>
    <t>48.6865463937</t>
  </si>
  <si>
    <t>5.89508449535</t>
  </si>
  <si>
    <t>46.8920491203</t>
  </si>
  <si>
    <t>2.56065525402</t>
  </si>
  <si>
    <t>48.3050645625</t>
  </si>
  <si>
    <t>3.83470708192</t>
  </si>
  <si>
    <t>48.4792039548</t>
  </si>
  <si>
    <t>-4.36259963569</t>
  </si>
  <si>
    <t>49.8071878667</t>
  </si>
  <si>
    <t>2.36831335799</t>
  </si>
  <si>
    <t>47.8811134277</t>
  </si>
  <si>
    <t>5.2558356921</t>
  </si>
  <si>
    <t>49.7320421095</t>
  </si>
  <si>
    <t>4.82406160373</t>
  </si>
  <si>
    <t>47.0185766256</t>
  </si>
  <si>
    <t>-0.768134737511</t>
  </si>
  <si>
    <t>49.0033668902</t>
  </si>
  <si>
    <t>2.73993236891</t>
  </si>
  <si>
    <t>48.7383348646</t>
  </si>
  <si>
    <t>3.91196281487</t>
  </si>
  <si>
    <t>48.6949303191</t>
  </si>
  <si>
    <t>-3.00638352485</t>
  </si>
  <si>
    <t>48.1140815063</t>
  </si>
  <si>
    <t>-1.19370720718</t>
  </si>
  <si>
    <t>49.0777461945</t>
  </si>
  <si>
    <t>3.12814777064</t>
  </si>
  <si>
    <t>48.1127221863</t>
  </si>
  <si>
    <t>4.37880982139</t>
  </si>
  <si>
    <t>48.4105972441</t>
  </si>
  <si>
    <t>-2.81039949193</t>
  </si>
  <si>
    <t>43.3162501481</t>
  </si>
  <si>
    <t>-0.194897192092</t>
  </si>
  <si>
    <t>44.7780399465</t>
  </si>
  <si>
    <t>5.03229421632</t>
  </si>
  <si>
    <t>48.7666597988</t>
  </si>
  <si>
    <t>7.26359977418</t>
  </si>
  <si>
    <t>49.6484417752</t>
  </si>
  <si>
    <t>2.56889051669</t>
  </si>
  <si>
    <t>49.087549811</t>
  </si>
  <si>
    <t>2.70898194051</t>
  </si>
  <si>
    <t>48.1740293909</t>
  </si>
  <si>
    <t>-2.75097544378</t>
  </si>
  <si>
    <t>47.1007698445</t>
  </si>
  <si>
    <t>5.52282272719</t>
  </si>
  <si>
    <t>49.2489499722</t>
  </si>
  <si>
    <t>2.39573291818</t>
  </si>
  <si>
    <t>47.9885256718</t>
  </si>
  <si>
    <t>0.200030493539</t>
  </si>
  <si>
    <t>49.6224516672</t>
  </si>
  <si>
    <t>0.615947433679</t>
  </si>
  <si>
    <t>49.5757750686</t>
  </si>
  <si>
    <t>3.69006632109</t>
  </si>
  <si>
    <t>43.48131751</t>
  </si>
  <si>
    <t>-1.09178751513</t>
  </si>
  <si>
    <t>48.2629805812</t>
  </si>
  <si>
    <t>4.27634825277</t>
  </si>
  <si>
    <t>45.2388897722</t>
  </si>
  <si>
    <t>4.86235251807</t>
  </si>
  <si>
    <t>44.5985890529</t>
  </si>
  <si>
    <t>4.37388980251</t>
  </si>
  <si>
    <t>48.7803198731</t>
  </si>
  <si>
    <t>2.76799621912</t>
  </si>
  <si>
    <t>43.3517947858</t>
  </si>
  <si>
    <t>0.226201455092</t>
  </si>
  <si>
    <t>50.6822962991</t>
  </si>
  <si>
    <t>1.65634356393</t>
  </si>
  <si>
    <t>49.5212028828</t>
  </si>
  <si>
    <t>2.60416999172</t>
  </si>
  <si>
    <t>46.2754005606</t>
  </si>
  <si>
    <t>4.96757105158</t>
  </si>
  <si>
    <t>46.8329725103</t>
  </si>
  <si>
    <t>-0.135880248296</t>
  </si>
  <si>
    <t>44.8413756885</t>
  </si>
  <si>
    <t>0.144778277474</t>
  </si>
  <si>
    <t>49.1904259616</t>
  </si>
  <si>
    <t>2.6339267851</t>
  </si>
  <si>
    <t>47.3218941947</t>
  </si>
  <si>
    <t>-1.26053581871</t>
  </si>
  <si>
    <t>44.6549808448</t>
  </si>
  <si>
    <t>-0.472634663136</t>
  </si>
  <si>
    <t>46.6162346991</t>
  </si>
  <si>
    <t>-0.239456636326</t>
  </si>
  <si>
    <t>48.5230558972</t>
  </si>
  <si>
    <t>-4.31368733592</t>
  </si>
  <si>
    <t>47.2066359278</t>
  </si>
  <si>
    <t>-0.0708098589193</t>
  </si>
  <si>
    <t>50.6905234393</t>
  </si>
  <si>
    <t>2.409606447</t>
  </si>
  <si>
    <t>48.715236562</t>
  </si>
  <si>
    <t>-0.11079364791</t>
  </si>
  <si>
    <t>49.2557914726</t>
  </si>
  <si>
    <t>5.97046491466</t>
  </si>
  <si>
    <t>49.5259538637</t>
  </si>
  <si>
    <t>4.18823352667</t>
  </si>
  <si>
    <t>47.5810464367</t>
  </si>
  <si>
    <t>6.00410324695</t>
  </si>
  <si>
    <t>49.0184562539</t>
  </si>
  <si>
    <t>7.96174575912</t>
  </si>
  <si>
    <t>48.8731963735</t>
  </si>
  <si>
    <t>5.51011218092</t>
  </si>
  <si>
    <t>49.3884447185</t>
  </si>
  <si>
    <t>3.39828602712</t>
  </si>
  <si>
    <t>46.0191386034</t>
  </si>
  <si>
    <t>0.658522279035</t>
  </si>
  <si>
    <t>45.7025522178</t>
  </si>
  <si>
    <t>5.49814056561</t>
  </si>
  <si>
    <t>50.3537384586</t>
  </si>
  <si>
    <t>3.40310314362</t>
  </si>
  <si>
    <t>47.7824980107</t>
  </si>
  <si>
    <t>7.40065794746</t>
  </si>
  <si>
    <t>49.0091475315</t>
  </si>
  <si>
    <t>2.66309885608</t>
  </si>
  <si>
    <t>47.0602388146</t>
  </si>
  <si>
    <t>-1.25289811103</t>
  </si>
  <si>
    <t>48.9570762629</t>
  </si>
  <si>
    <t>7.18176816001</t>
  </si>
  <si>
    <t>48.4004789028</t>
  </si>
  <si>
    <t>2.16430044754</t>
  </si>
  <si>
    <t>47.9971165696</t>
  </si>
  <si>
    <t>3.79141682909</t>
  </si>
  <si>
    <t>48.0729953877</t>
  </si>
  <si>
    <t>-2.97046592885</t>
  </si>
  <si>
    <t>47.9441089031</t>
  </si>
  <si>
    <t>5.7418695819</t>
  </si>
  <si>
    <t>50.7344041405</t>
  </si>
  <si>
    <t>2.12647655403</t>
  </si>
  <si>
    <t>47.7699166638</t>
  </si>
  <si>
    <t>5.89160778933</t>
  </si>
  <si>
    <t>43.5963814303</t>
  </si>
  <si>
    <t>1.43167293364</t>
  </si>
  <si>
    <t>48.8512498219</t>
  </si>
  <si>
    <t>-0.889601911342</t>
  </si>
  <si>
    <t>48.4008313761</t>
  </si>
  <si>
    <t>5.13453844457</t>
  </si>
  <si>
    <t>50.654423304</t>
  </si>
  <si>
    <t>2.72156583757</t>
  </si>
  <si>
    <t>42.6965954131</t>
  </si>
  <si>
    <t>2.89936953979</t>
  </si>
  <si>
    <t>47.6033008872</t>
  </si>
  <si>
    <t>2.02321996926</t>
  </si>
  <si>
    <t>49.931687068</t>
  </si>
  <si>
    <t>3.62808644318</t>
  </si>
  <si>
    <t>48.3210231542</t>
  </si>
  <si>
    <t>-1.15116317986</t>
  </si>
  <si>
    <t>48.8400739001</t>
  </si>
  <si>
    <t>4.02053698314</t>
  </si>
  <si>
    <t>48.2535079309</t>
  </si>
  <si>
    <t>4.01065245328</t>
  </si>
  <si>
    <t>48.7815411023</t>
  </si>
  <si>
    <t>7.53331362139</t>
  </si>
  <si>
    <t>48.0121009913</t>
  </si>
  <si>
    <t>2.66878562628</t>
  </si>
  <si>
    <t>47.9469156243</t>
  </si>
  <si>
    <t>-0.558693863131</t>
  </si>
  <si>
    <t>46.1044773827</t>
  </si>
  <si>
    <t>-0.753715269757</t>
  </si>
  <si>
    <t>47.0200069929</t>
  </si>
  <si>
    <t>2.36619290348</t>
  </si>
  <si>
    <t>48.7951982952</t>
  </si>
  <si>
    <t>-0.509617196105</t>
  </si>
  <si>
    <t>48.108708615</t>
  </si>
  <si>
    <t>-1.88667263001</t>
  </si>
  <si>
    <t>49.6228688465</t>
  </si>
  <si>
    <t>3.56431943267</t>
  </si>
  <si>
    <t>49.5427641575</t>
  </si>
  <si>
    <t>3.15422957657</t>
  </si>
  <si>
    <t>48.7801634182</t>
  </si>
  <si>
    <t>7.65461502349</t>
  </si>
  <si>
    <t>49.2285502167</t>
  </si>
  <si>
    <t>2.27982147453</t>
  </si>
  <si>
    <t>48.9651461518</t>
  </si>
  <si>
    <t>2.43492885419</t>
  </si>
  <si>
    <t>48.4972745986</t>
  </si>
  <si>
    <t>6.6948706717</t>
  </si>
  <si>
    <t>48.5824010998</t>
  </si>
  <si>
    <t>3.72970498559</t>
  </si>
  <si>
    <t>48.5065515464</t>
  </si>
  <si>
    <t>0.266487058191</t>
  </si>
  <si>
    <t>48.9671202326</t>
  </si>
  <si>
    <t>2.70115983516</t>
  </si>
  <si>
    <t>48.0524815273</t>
  </si>
  <si>
    <t>-1.6633106381</t>
  </si>
  <si>
    <t>48.4684404751</t>
  </si>
  <si>
    <t>-2.49534815954</t>
  </si>
  <si>
    <t>47.9653877316</t>
  </si>
  <si>
    <t>-1.79026270939</t>
  </si>
  <si>
    <t>49.6485856467</t>
  </si>
  <si>
    <t>4.99371291541</t>
  </si>
  <si>
    <t>46.6723327836</t>
  </si>
  <si>
    <t>0.205575527157</t>
  </si>
  <si>
    <t>48.7831815078</t>
  </si>
  <si>
    <t>-0.623679681205</t>
  </si>
  <si>
    <t>50.7402216255</t>
  </si>
  <si>
    <t>2.31902794783</t>
  </si>
  <si>
    <t>50.3145124236</t>
  </si>
  <si>
    <t>3.05826904717</t>
  </si>
  <si>
    <t>47.5309227299</t>
  </si>
  <si>
    <t>-1.19441075506</t>
  </si>
  <si>
    <t>49.1924424841</t>
  </si>
  <si>
    <t>6.35664506917</t>
  </si>
  <si>
    <t>49.6702675165</t>
  </si>
  <si>
    <t>3.64445509533</t>
  </si>
  <si>
    <t>46.7599858068</t>
  </si>
  <si>
    <t>-1.37275519417</t>
  </si>
  <si>
    <t>46.2309583731</t>
  </si>
  <si>
    <t>-0.147888712984</t>
  </si>
  <si>
    <t>49.263440205</t>
  </si>
  <si>
    <t>2.71969043321</t>
  </si>
  <si>
    <t>43.1495836513</t>
  </si>
  <si>
    <t>0.773537344918</t>
  </si>
  <si>
    <t>43.879393265</t>
  </si>
  <si>
    <t>5.38921757843</t>
  </si>
  <si>
    <t>49.2506372168</t>
  </si>
  <si>
    <t>-1.45537341043</t>
  </si>
  <si>
    <t>48.6558058764</t>
  </si>
  <si>
    <t>6.4779137062</t>
  </si>
  <si>
    <t>45.1807913533</t>
  </si>
  <si>
    <t>-1.06580080764</t>
  </si>
  <si>
    <t>48.2241761343</t>
  </si>
  <si>
    <t>5.65159771886</t>
  </si>
  <si>
    <t>48.5919169259</t>
  </si>
  <si>
    <t>7.64608858988</t>
  </si>
  <si>
    <t>49.5340616359</t>
  </si>
  <si>
    <t>2.45773884627</t>
  </si>
  <si>
    <t>50.4684491037</t>
  </si>
  <si>
    <t>3.23890685351</t>
  </si>
  <si>
    <t>48.6190542828</t>
  </si>
  <si>
    <t>7.50589211094</t>
  </si>
  <si>
    <t>48.1663042024</t>
  </si>
  <si>
    <t>-2.08373655963</t>
  </si>
  <si>
    <t>48.8030599838</t>
  </si>
  <si>
    <t>4.95587124601</t>
  </si>
  <si>
    <t>47.1561046765</t>
  </si>
  <si>
    <t>0.761738298456</t>
  </si>
  <si>
    <t>48.9638384493</t>
  </si>
  <si>
    <t>3.75395021148</t>
  </si>
  <si>
    <t>46.7078707764</t>
  </si>
  <si>
    <t>-1.75788339462</t>
  </si>
  <si>
    <t>50.2680152947</t>
  </si>
  <si>
    <t>2.89515601798</t>
  </si>
  <si>
    <t>44.8313893504</t>
  </si>
  <si>
    <t>4.87476252885</t>
  </si>
  <si>
    <t>48.6476898388</t>
  </si>
  <si>
    <t>0.136870409048</t>
  </si>
  <si>
    <t>48.4189328656</t>
  </si>
  <si>
    <t>-4.56200695639</t>
  </si>
  <si>
    <t>49.305761488</t>
  </si>
  <si>
    <t>-1.10256916512</t>
  </si>
  <si>
    <t>48.1085338932</t>
  </si>
  <si>
    <t>-2.88597650893</t>
  </si>
  <si>
    <t>48.5092937336</t>
  </si>
  <si>
    <t>-1.94145904907</t>
  </si>
  <si>
    <t>46.8716291957</t>
  </si>
  <si>
    <t>5.05115500472</t>
  </si>
  <si>
    <t>48.7659087091</t>
  </si>
  <si>
    <t>7.68693403664</t>
  </si>
  <si>
    <t>49.7321818322</t>
  </si>
  <si>
    <t>0.341907614977</t>
  </si>
  <si>
    <t>43.6346135825</t>
  </si>
  <si>
    <t>-1.36478553572</t>
  </si>
  <si>
    <t>48.9127981727</t>
  </si>
  <si>
    <t>2.9292515848</t>
  </si>
  <si>
    <t>46.2405369288</t>
  </si>
  <si>
    <t>-0.218181064771</t>
  </si>
  <si>
    <t>48.9888041078</t>
  </si>
  <si>
    <t>1.91363448925</t>
  </si>
  <si>
    <t>49.8206477091</t>
  </si>
  <si>
    <t>3.33360991741</t>
  </si>
  <si>
    <t>48.8084972349</t>
  </si>
  <si>
    <t>6.60564803108</t>
  </si>
  <si>
    <t>49.5099540337</t>
  </si>
  <si>
    <t>3.18837580055</t>
  </si>
  <si>
    <t>48.4136370812</t>
  </si>
  <si>
    <t>0.114907308448</t>
  </si>
  <si>
    <t>43.296346</t>
  </si>
  <si>
    <t>5.369889</t>
  </si>
  <si>
    <t>46.769919754</t>
  </si>
  <si>
    <t>-1.50488626452</t>
  </si>
  <si>
    <t>45.2768738182</t>
  </si>
  <si>
    <t>3.34696183552</t>
  </si>
  <si>
    <t>46.9759800852</t>
  </si>
  <si>
    <t>-1.31364530268</t>
  </si>
  <si>
    <t>47.9221801451</t>
  </si>
  <si>
    <t>-2.38313563666</t>
  </si>
  <si>
    <t>48.7140643026</t>
  </si>
  <si>
    <t>-0.539204262797</t>
  </si>
  <si>
    <t>47.8558359743</t>
  </si>
  <si>
    <t>-3.25178122558</t>
  </si>
  <si>
    <t>48.8065759294</t>
  </si>
  <si>
    <t>2.0659250703</t>
  </si>
  <si>
    <t>49.2475802944</t>
  </si>
  <si>
    <t>6.19571589281</t>
  </si>
  <si>
    <t>43.9258213622</t>
  </si>
  <si>
    <t>2.14686328555</t>
  </si>
  <si>
    <t>49.5005049028</t>
  </si>
  <si>
    <t>5.19767442624</t>
  </si>
  <si>
    <t>46.5082146993</t>
  </si>
  <si>
    <t>1.43370852289</t>
  </si>
  <si>
    <t>50.3306055435</t>
  </si>
  <si>
    <t>2.71035583524</t>
  </si>
  <si>
    <t>45.5010028075</t>
  </si>
  <si>
    <t>4.31920755114</t>
  </si>
  <si>
    <t>46.0981343308</t>
  </si>
  <si>
    <t>6.3386699894</t>
  </si>
  <si>
    <t>45.6115793741</t>
  </si>
  <si>
    <t>4.43091520016</t>
  </si>
  <si>
    <t>48.555534468</t>
  </si>
  <si>
    <t>4.1130717526</t>
  </si>
  <si>
    <t>48.3754453406</t>
  </si>
  <si>
    <t>3.95779312203</t>
  </si>
  <si>
    <t>47.0892553874</t>
  </si>
  <si>
    <t>2.27075651411</t>
  </si>
  <si>
    <t>47.7255705926</t>
  </si>
  <si>
    <t>-1.29052393382</t>
  </si>
  <si>
    <t>45.3973605604</t>
  </si>
  <si>
    <t>5.4963701967</t>
  </si>
  <si>
    <t>46.9910784513</t>
  </si>
  <si>
    <t>-1.82345670327</t>
  </si>
  <si>
    <t>48.1364055687</t>
  </si>
  <si>
    <t>2.18433088094</t>
  </si>
  <si>
    <t>48.2032973995</t>
  </si>
  <si>
    <t>-4.07350636234</t>
  </si>
  <si>
    <t>43.4719558114</t>
  </si>
  <si>
    <t>6.76361597424</t>
  </si>
  <si>
    <t>48.5500094703</t>
  </si>
  <si>
    <t>-1.69120416285</t>
  </si>
  <si>
    <t>49.3506902358</t>
  </si>
  <si>
    <t>3.24672146323</t>
  </si>
  <si>
    <t>46.7890918907</t>
  </si>
  <si>
    <t>1.62343965566</t>
  </si>
  <si>
    <t>50.5986244617</t>
  </si>
  <si>
    <t>1.85180618484</t>
  </si>
  <si>
    <t>49.2320779777</t>
  </si>
  <si>
    <t>2.02966880034</t>
  </si>
  <si>
    <t>49.3795673555</t>
  </si>
  <si>
    <t>0.65533275771</t>
  </si>
  <si>
    <t>44.7237410966</t>
  </si>
  <si>
    <t>-0.726825410115</t>
  </si>
  <si>
    <t>48.8178723511</t>
  </si>
  <si>
    <t>3.00613268677</t>
  </si>
  <si>
    <t>48.4913026079</t>
  </si>
  <si>
    <t>-4.56960723712</t>
  </si>
  <si>
    <t>44.7138966628</t>
  </si>
  <si>
    <t>-0.944173294479</t>
  </si>
  <si>
    <t>48.1734708065</t>
  </si>
  <si>
    <t>6.33193477567</t>
  </si>
  <si>
    <t>48.1196433379</t>
  </si>
  <si>
    <t>1.30776071957</t>
  </si>
  <si>
    <t>48.0920646623</t>
  </si>
  <si>
    <t>-2.80987346419</t>
  </si>
  <si>
    <t>49.4581784318</t>
  </si>
  <si>
    <t>2.8000113018</t>
  </si>
  <si>
    <t>48.583559319</t>
  </si>
  <si>
    <t>2.36719516135</t>
  </si>
  <si>
    <t>48.3352768083</t>
  </si>
  <si>
    <t>-1.08530349718</t>
  </si>
  <si>
    <t>45.7858821061</t>
  </si>
  <si>
    <t>4.92637767698</t>
  </si>
  <si>
    <t>48.2002428602</t>
  </si>
  <si>
    <t>6.42545128144</t>
  </si>
  <si>
    <t>47.0803772753</t>
  </si>
  <si>
    <t>-0.957722131472</t>
  </si>
  <si>
    <t>48.2952491317</t>
  </si>
  <si>
    <t>7.41512520333</t>
  </si>
  <si>
    <t>46.6690167793</t>
  </si>
  <si>
    <t>-1.04372588019</t>
  </si>
  <si>
    <t>46.8639718192</t>
  </si>
  <si>
    <t>-0.695632067582</t>
  </si>
  <si>
    <t>43.2799895089</t>
  </si>
  <si>
    <t>-0.705497036287</t>
  </si>
  <si>
    <t>49.5526800369</t>
  </si>
  <si>
    <t>3.00054707507</t>
  </si>
  <si>
    <t>49.2538223791</t>
  </si>
  <si>
    <t>4.10981558086</t>
  </si>
  <si>
    <t>43.605614575</t>
  </si>
  <si>
    <t>0.589850870884</t>
  </si>
  <si>
    <t>47.0077517141</t>
  </si>
  <si>
    <t>2.43617013189</t>
  </si>
  <si>
    <t>48.8724624004</t>
  </si>
  <si>
    <t>1.79780062062</t>
  </si>
  <si>
    <t>47.2489222519</t>
  </si>
  <si>
    <t>2.41081023513</t>
  </si>
  <si>
    <t>48.0300099024</t>
  </si>
  <si>
    <t>1.89353421396</t>
  </si>
  <si>
    <t>49.1721699733</t>
  </si>
  <si>
    <t>5.33910478758</t>
  </si>
  <si>
    <t>45.8906432566</t>
  </si>
  <si>
    <t>6.12551773598</t>
  </si>
  <si>
    <t>48.6920490316</t>
  </si>
  <si>
    <t>2.6140606052</t>
  </si>
  <si>
    <t>48.7643724711</t>
  </si>
  <si>
    <t>3.05922570921</t>
  </si>
  <si>
    <t>46.3449767077</t>
  </si>
  <si>
    <t>6.61043449085</t>
  </si>
  <si>
    <t>45.4796682069</t>
  </si>
  <si>
    <t>4.84348243877</t>
  </si>
  <si>
    <t>48.5369434021</t>
  </si>
  <si>
    <t>3.3628787539</t>
  </si>
  <si>
    <t>48.4518691045</t>
  </si>
  <si>
    <t>3.34226623535</t>
  </si>
  <si>
    <t>47.9971425162</t>
  </si>
  <si>
    <t>-4.09111944455</t>
  </si>
  <si>
    <t>46.7806739038</t>
  </si>
  <si>
    <t>-1.22925967851</t>
  </si>
  <si>
    <t>46.2703256602</t>
  </si>
  <si>
    <t>6.26781250084</t>
  </si>
  <si>
    <t>46.368873213</t>
  </si>
  <si>
    <t>-0.613959918706</t>
  </si>
  <si>
    <t>47.996991653</t>
  </si>
  <si>
    <t>3.70472818773</t>
  </si>
  <si>
    <t>47.8796108678</t>
  </si>
  <si>
    <t>-2.83755408244</t>
  </si>
  <si>
    <t>47.476837416</t>
  </si>
  <si>
    <t>-0.556125995444</t>
  </si>
  <si>
    <t>49.224445885</t>
  </si>
  <si>
    <t>2.45930498428</t>
  </si>
  <si>
    <t>49.2118455897</t>
  </si>
  <si>
    <t>2.58570626014</t>
  </si>
  <si>
    <t>49.1088144102</t>
  </si>
  <si>
    <t>7.06943100683</t>
  </si>
  <si>
    <t>49.1029988371</t>
  </si>
  <si>
    <t>3.35359350285</t>
  </si>
  <si>
    <t>47.3812692668</t>
  </si>
  <si>
    <t>0.637590445417</t>
  </si>
  <si>
    <t>47.9266379127</t>
  </si>
  <si>
    <t>2.92209191737</t>
  </si>
  <si>
    <t>49.737763833</t>
  </si>
  <si>
    <t>3.04903557364</t>
  </si>
  <si>
    <t>45.2540718462</t>
  </si>
  <si>
    <t>5.66423363739</t>
  </si>
  <si>
    <t>48.6735628136</t>
  </si>
  <si>
    <t>7.51567430993</t>
  </si>
  <si>
    <t>48.0980144211</t>
  </si>
  <si>
    <t>5.14070044621</t>
  </si>
  <si>
    <t>50.5709754745</t>
  </si>
  <si>
    <t>3.27007498669</t>
  </si>
  <si>
    <t>50.4092335517</t>
  </si>
  <si>
    <t>2.95899735168</t>
  </si>
  <si>
    <t>48.2893448693</t>
  </si>
  <si>
    <t>4.18526592573</t>
  </si>
  <si>
    <t>46.3045094327</t>
  </si>
  <si>
    <t>3.30537827054</t>
  </si>
  <si>
    <t>48.5090415373</t>
  </si>
  <si>
    <t>3.89883069261</t>
  </si>
  <si>
    <t>44.4251092866</t>
  </si>
  <si>
    <t>0.742526167632</t>
  </si>
  <si>
    <t>50.4816510992</t>
  </si>
  <si>
    <t>1.66447526938</t>
  </si>
  <si>
    <t>48.5712679849</t>
  </si>
  <si>
    <t>7.76752679517</t>
  </si>
  <si>
    <t>47.6031655316</t>
  </si>
  <si>
    <t>6.86569831996</t>
  </si>
  <si>
    <t>46.8985800984</t>
  </si>
  <si>
    <t>4.77433585145</t>
  </si>
  <si>
    <t>46.9910941319</t>
  </si>
  <si>
    <t>-0.946500033344</t>
  </si>
  <si>
    <t>48.9665838811</t>
  </si>
  <si>
    <t>3.08198151842</t>
  </si>
  <si>
    <t>48.6671544898</t>
  </si>
  <si>
    <t>2.84491273965</t>
  </si>
  <si>
    <t>49.167360465</t>
  </si>
  <si>
    <t>6.86659002983</t>
  </si>
  <si>
    <t>50.6248188486</t>
  </si>
  <si>
    <t>2.98254300781</t>
  </si>
  <si>
    <t>Production_CO2_ktparan</t>
  </si>
  <si>
    <t>EVERBAL PAPETERIE</t>
  </si>
  <si>
    <t>EDIFI NORD</t>
  </si>
  <si>
    <t>ENGIE COFELY</t>
  </si>
  <si>
    <t>TEREOS FRANCE</t>
  </si>
  <si>
    <t>SAICA PAPER  FRANCE (ROCHETTE VENIZEL)</t>
  </si>
  <si>
    <t>CREIL ENERGIE</t>
  </si>
  <si>
    <t>SITPA  Rosieres</t>
  </si>
  <si>
    <t>LHOIST France Centre et Sud-Ouest SAS</t>
  </si>
  <si>
    <t>SAIPOL SA</t>
  </si>
  <si>
    <t>VALBOM</t>
  </si>
  <si>
    <t>CHEMVIRON</t>
  </si>
  <si>
    <t>RAYONIER A.M. TARTAS</t>
  </si>
  <si>
    <t>LHOIST FRANCE OUEST</t>
  </si>
  <si>
    <t>CIMENTS CALCIA</t>
  </si>
  <si>
    <t>SIRAC</t>
  </si>
  <si>
    <t>KRONOSPAN</t>
  </si>
  <si>
    <t>KRONOSPAN SAS</t>
  </si>
  <si>
    <t>SUEZ RV Centre Est (ex. SITA CENTRE EST)</t>
  </si>
  <si>
    <t>CHALON ENERGIE SA</t>
  </si>
  <si>
    <t>SONIRVAL - VALEST</t>
  </si>
  <si>
    <t>SOCCRAM</t>
  </si>
  <si>
    <t>FERTIVAL SA</t>
  </si>
  <si>
    <t>SMITRED OUEST D'ARMOR (UIOM DE PLUZUNET)</t>
  </si>
  <si>
    <t>IDEX ENVIRONNEMENT BRETAGNE( SARL)</t>
  </si>
  <si>
    <t>SOTRAVAL-SPL</t>
  </si>
  <si>
    <t>SIDEPAQ</t>
  </si>
  <si>
    <t>VALCOR VALORISATION CORNOUAILLE</t>
  </si>
  <si>
    <t>SOCIETE DESHYOUEST</t>
  </si>
  <si>
    <t>SMICTOM Sud Est 35</t>
  </si>
  <si>
    <t>Com Com Auray Quiberon Terre Atlantique</t>
  </si>
  <si>
    <t>SITTOM-MI</t>
  </si>
  <si>
    <t>KERVALIS ARMOR</t>
  </si>
  <si>
    <t>SAVE</t>
  </si>
  <si>
    <t>LUCANE</t>
  </si>
  <si>
    <t>VICAT SA</t>
  </si>
  <si>
    <t>SAIPOL</t>
  </si>
  <si>
    <t>SDC MOULINS</t>
  </si>
  <si>
    <t>BONILAIT PROTEINES SA</t>
  </si>
  <si>
    <t>LUZEAL</t>
  </si>
  <si>
    <t>REMOISE DE VALORISATION DES DECHET.</t>
  </si>
  <si>
    <t>SOCCRAM - ENGIE  RESEAUX</t>
  </si>
  <si>
    <t>SUN DESHY</t>
  </si>
  <si>
    <t>CAPDEA - Aulnay</t>
  </si>
  <si>
    <t>TEREOS FRANCE (BUCY)</t>
  </si>
  <si>
    <t>SANOFI CHIMIE SA</t>
  </si>
  <si>
    <t>CANTELEU Energie</t>
  </si>
  <si>
    <t>VILLE DE BESANCON SEVE (EX SECIP)</t>
  </si>
  <si>
    <t>NESTLE France</t>
  </si>
  <si>
    <t>VALINEA</t>
  </si>
  <si>
    <t>DA ALIZAY</t>
  </si>
  <si>
    <t>EQIOM (Cimenterie)</t>
  </si>
  <si>
    <t>IKOS ENVIRONNEMENT</t>
  </si>
  <si>
    <t>COMPAGNIE FRANCAISE DU PANNEAU</t>
  </si>
  <si>
    <t>SERTRID</t>
  </si>
  <si>
    <t>SIVALOR</t>
  </si>
  <si>
    <t>CORREZE ENERGIES</t>
  </si>
  <si>
    <t>FERROPEM</t>
  </si>
  <si>
    <t>VICAT</t>
  </si>
  <si>
    <t>SUEZ RV CENTRE EST</t>
  </si>
  <si>
    <t>LAFARGE CIMENTS</t>
  </si>
  <si>
    <t>GRENOBLE-ALPES METROPOLE</t>
  </si>
  <si>
    <t>VICAT - PAPETERIES DE VIZILLE</t>
  </si>
  <si>
    <t>UNION DES DISTILLERIES DE LA MEDITERRANEE</t>
  </si>
  <si>
    <t>COMPAGNIE DE CHAUFFAGE CCIAG</t>
  </si>
  <si>
    <t>RHODIA OPERATIONS</t>
  </si>
  <si>
    <t>SYTRAIVAL</t>
  </si>
  <si>
    <t>Vaulx en Velin Villeurbanne Energies</t>
  </si>
  <si>
    <t>VENISSIEUX ENERGIES</t>
  </si>
  <si>
    <t>NEOVALY</t>
  </si>
  <si>
    <t>COURLY  GRAND LYON USINE LYON SUD</t>
  </si>
  <si>
    <t>ELYDE</t>
  </si>
  <si>
    <t>SUEZ RV CENTRE EST DONZERE</t>
  </si>
  <si>
    <t>SAVOIE DECHETS</t>
  </si>
  <si>
    <t>SCDC (CENTRALE CROIX ROUGE)</t>
  </si>
  <si>
    <t>SCDC (CENTRALE DE BISSY)</t>
  </si>
  <si>
    <t>BARISIEN</t>
  </si>
  <si>
    <t>FERROPEM GROUPE FERROATLANTICA</t>
  </si>
  <si>
    <t>SOLVAY OPERATIONS FRANCE</t>
  </si>
  <si>
    <t>SOFIDEL FRANCE</t>
  </si>
  <si>
    <t>SYND MIXTE DU LAC D ANNECY</t>
  </si>
  <si>
    <t>SIVOM DE LA REGION DE CLUSES</t>
  </si>
  <si>
    <t>SET MONT BLANC - SUEZ</t>
  </si>
  <si>
    <t>IDEX Environnement</t>
  </si>
  <si>
    <t>SAINT GOBAIN PAM</t>
  </si>
  <si>
    <t>CARRIERES ET FOURS A CHAUX DE DUGNY</t>
  </si>
  <si>
    <t>SUEZ RV MEUSE (ex-MEUSE ENERGIE)</t>
  </si>
  <si>
    <t>SMART FRANCE SAS</t>
  </si>
  <si>
    <t>EQIOM</t>
  </si>
  <si>
    <t>UEM</t>
  </si>
  <si>
    <t>LAFARGEHOLCIM CIMENTS (usine cimenterie)</t>
  </si>
  <si>
    <t>NORSKE SKOG</t>
  </si>
  <si>
    <t>HERBIGNAC CHEESE INGREDIENTS</t>
  </si>
  <si>
    <t>ARC EN CIEL</t>
  </si>
  <si>
    <t>ENGIE COFELY (Ex ELYO)</t>
  </si>
  <si>
    <t>HAGANIS</t>
  </si>
  <si>
    <t>SOCIETE DES FOURS A CHAUX DE SORCY</t>
  </si>
  <si>
    <t>PAPETERIES DES VOSGES</t>
  </si>
  <si>
    <t>MICHELIN</t>
  </si>
  <si>
    <t>LTR INDUSTRIES</t>
  </si>
  <si>
    <t>DALKIA FRANCE</t>
  </si>
  <si>
    <t>ALCEA</t>
  </si>
  <si>
    <t>APEE</t>
  </si>
  <si>
    <t>UNIPER FRANCE POWER SAS</t>
  </si>
  <si>
    <t>SAS ZEPHIRE</t>
  </si>
  <si>
    <t>SUEZ RV ENERGIE</t>
  </si>
  <si>
    <t>ARKEMA FRANCE SA</t>
  </si>
  <si>
    <t>LAFARGEHOLCIM CIMENTS</t>
  </si>
  <si>
    <t>SERAMM Usine des boues</t>
  </si>
  <si>
    <t>SIETREM (exploitation Novergie IdF)</t>
  </si>
  <si>
    <t>ENORIS</t>
  </si>
  <si>
    <t>GENERIS</t>
  </si>
  <si>
    <t>SUEZ RV Energie - AZALYS</t>
  </si>
  <si>
    <t>NOVERGIE</t>
  </si>
  <si>
    <t>NOVERGIE Ile-de-France CVE d'argenteuil</t>
  </si>
  <si>
    <t>AEROPORTS DE PARIS - CTFE</t>
  </si>
  <si>
    <t>CORIANCE ( exCYEL )- SOA</t>
  </si>
  <si>
    <t>SAREN (SIGIDURS)</t>
  </si>
  <si>
    <t>CPCU VAUGIRARD</t>
  </si>
  <si>
    <t>CEVE (Ex SDCC)</t>
  </si>
  <si>
    <t>SDCB SUD</t>
  </si>
  <si>
    <t>PLAINE COMMUNE ENERGIE</t>
  </si>
  <si>
    <t>TIRU</t>
  </si>
  <si>
    <t>CPCU</t>
  </si>
  <si>
    <t>Dalkia</t>
  </si>
  <si>
    <t>SEVEO GIE</t>
  </si>
  <si>
    <t>PLAINE COMMUNE ENERGIE (STAINS)</t>
  </si>
  <si>
    <t>VALO'MARNE (EX CIE)</t>
  </si>
  <si>
    <t>RCU</t>
  </si>
  <si>
    <t>OCREAL</t>
  </si>
  <si>
    <t>IVRY PARIS 13</t>
  </si>
  <si>
    <t>SCCU CENTRALE THERMIQUE</t>
  </si>
  <si>
    <t>ROQUETTE FRERES</t>
  </si>
  <si>
    <t>SUEZ RV Nord Est RETZWILLER</t>
  </si>
  <si>
    <t>FIBRE EXCELLENCE SAINT-GAUDENS</t>
  </si>
  <si>
    <t>Centrale Thermique de Didenheim</t>
  </si>
  <si>
    <t>ECONOTRE</t>
  </si>
  <si>
    <t>DRIMM</t>
  </si>
  <si>
    <t>BLUE PAPER</t>
  </si>
  <si>
    <t>VALEAURHIN</t>
  </si>
  <si>
    <t>SUEZ RV NORD EST</t>
  </si>
  <si>
    <t>SUEZ RV NORD EST ex-SITA</t>
  </si>
  <si>
    <t>HOLCIM HAUT-RHIN</t>
  </si>
  <si>
    <t>SIVOM agglo mulhousienne Sausheim - UIOM</t>
  </si>
  <si>
    <t>INGREDIA</t>
  </si>
  <si>
    <t>EQIOM Cimenterie de Lumbres</t>
  </si>
  <si>
    <t>CALAIS ENERGIE</t>
  </si>
  <si>
    <t>MONS ENERGIE(Chaufferie ZUP de Mons)</t>
  </si>
  <si>
    <t>DALKIA - LENS</t>
  </si>
  <si>
    <t>CIDEME</t>
  </si>
  <si>
    <t>COVALYS ex-VALNOR (CVE ANTARES)</t>
  </si>
  <si>
    <t>OPALE ENVIRONNEMENT (CET)</t>
  </si>
  <si>
    <t>CHARTRES METROPOLE TRAITEMENT VALORISATI</t>
  </si>
  <si>
    <t>SUEZ RV CENTRE OUEST</t>
  </si>
  <si>
    <t>VALORYELE</t>
  </si>
  <si>
    <t>CIMENTS CALCIA sas</t>
  </si>
  <si>
    <t>CALCIA (Ciments) (Usine)</t>
  </si>
  <si>
    <t>IMERYS REFRACTORY MINERALS CLERAC</t>
  </si>
  <si>
    <t>CALCIA Ciments Usine</t>
  </si>
  <si>
    <t>ARCEVAL (CIDEME)</t>
  </si>
  <si>
    <t>SIDESUP</t>
  </si>
  <si>
    <t>SUEZ RV Energie (ex NOVERGIE)</t>
  </si>
  <si>
    <t>VALEST</t>
  </si>
  <si>
    <t>SECODE</t>
  </si>
  <si>
    <t>ESIANE</t>
  </si>
  <si>
    <t>SUEZ RV Centre Ouest - ISDND Sonzay</t>
  </si>
  <si>
    <t>SWISS KRONO</t>
  </si>
  <si>
    <t>SMURFIT KAPPA CELLULOSE DU PIN</t>
  </si>
  <si>
    <t>VALBOM (ex RIVE DROITE ENVIRONNEMENT)</t>
  </si>
  <si>
    <t>SOVAL</t>
  </si>
  <si>
    <t>SUEZ RR IWS CHEMICALS FRANCE</t>
  </si>
  <si>
    <t>Usine DRT Castets</t>
  </si>
  <si>
    <t>SOGAD S.A.</t>
  </si>
  <si>
    <t>SUEZ RV NORMANDIE</t>
  </si>
  <si>
    <t>LISIEUX ENERGIE</t>
  </si>
  <si>
    <t>COOPERATIVE ISIGNY SAINTE MERE</t>
  </si>
  <si>
    <t>SOCIETE FROMAGERE DE DOMFRONT</t>
  </si>
  <si>
    <t>COMMUNAUTE DE COMMUNES DU GRAND SENONAIS</t>
  </si>
  <si>
    <t>CF2P SAS (ex IKEA INDUSTRY FRANCE)</t>
  </si>
  <si>
    <t>SYBERT UIOM</t>
  </si>
  <si>
    <t>DISLAUB</t>
  </si>
  <si>
    <t>RDM LA ROCHETTE  SAS</t>
  </si>
  <si>
    <t>CENTRALE ENERGIE DECHETS LIMOGES (CEDLM)</t>
  </si>
  <si>
    <t>INTERNATIONAL PAPER</t>
  </si>
  <si>
    <t>ONYX AUVERGNE RHONE ALPES</t>
  </si>
  <si>
    <t>SAICA PAPER EL (EX EMIN LEYDIER )</t>
  </si>
  <si>
    <t>VICAT (usine de Xeuilley)</t>
  </si>
  <si>
    <t>PEC TREDI</t>
  </si>
  <si>
    <t>STEP St-Fons Grand Lyon</t>
  </si>
  <si>
    <t>SUEZ RV Nord Est</t>
  </si>
  <si>
    <t>CONSEIL DEPART CENTRE VALOR  ENERG</t>
  </si>
  <si>
    <t>BOUYER LEROUX SA</t>
  </si>
  <si>
    <t>EGGER PANNEAUX ET DECORS</t>
  </si>
  <si>
    <t>FIBRE EXCELLENCE PROVENCE</t>
  </si>
  <si>
    <t>ENERTHERM</t>
  </si>
  <si>
    <t>REP</t>
  </si>
  <si>
    <t>SIAAP</t>
  </si>
  <si>
    <t>LAFARGE HOLCIM</t>
  </si>
  <si>
    <t>EURENCO Sorgues</t>
  </si>
  <si>
    <t>SAS TARNAISE DES PANNEAUX</t>
  </si>
  <si>
    <t>SETMI</t>
  </si>
  <si>
    <t>SENERVAL UIOM</t>
  </si>
  <si>
    <t>MO'UVE</t>
  </si>
  <si>
    <t>RANGUEIL ENERGIE SERVICES</t>
  </si>
  <si>
    <t>ALBIOMA ALG Centrale thermique</t>
  </si>
  <si>
    <t>ALBIOMA Bois Rouge</t>
  </si>
  <si>
    <t>TIRU-Groupe EDF- UTVE ARC IRIS</t>
  </si>
  <si>
    <t>ALBIOMA LE MOULE</t>
  </si>
  <si>
    <t>UIOM CYCLERGIE</t>
  </si>
  <si>
    <t>SIAAP Sam (Seine amont)</t>
  </si>
  <si>
    <t>UCVA</t>
  </si>
  <si>
    <t>SIVOM des cantons du pays de Born</t>
  </si>
  <si>
    <t>BIL TA GARBI (Syndicat Mixte)</t>
  </si>
  <si>
    <t>BOUYER LEROUX</t>
  </si>
  <si>
    <t>SUEZ RV Borde Matin ISDND et ISDI</t>
  </si>
  <si>
    <t>SUEZ RV Centre Est</t>
  </si>
  <si>
    <t>PANNEAUX DE CORREZE</t>
  </si>
  <si>
    <t>Distillerie Riviere du Mat</t>
  </si>
  <si>
    <t>UNILIN SAS</t>
  </si>
  <si>
    <t>AUREADE</t>
  </si>
  <si>
    <t>OREADE SAS</t>
  </si>
  <si>
    <t>VALCANTE - Nouvelle UIOM</t>
  </si>
  <si>
    <t>COVED</t>
  </si>
  <si>
    <t>Syndicat Mixte Trifyl</t>
  </si>
  <si>
    <t>THEBAULT SIB</t>
  </si>
  <si>
    <t>COVED ENVIRONNEMENT</t>
  </si>
  <si>
    <t>SARL A GOVINDIN</t>
  </si>
  <si>
    <t>CRISTANOL</t>
  </si>
  <si>
    <t>TEREOS STARCH &amp; SWEETENERS LBN</t>
  </si>
  <si>
    <t>IDEX LA DEFENSE</t>
  </si>
  <si>
    <t>SYCTOM</t>
  </si>
  <si>
    <t>AMETYST</t>
  </si>
  <si>
    <t>SITOM NORD-ISERE (NOUVELLE UNITE)</t>
  </si>
  <si>
    <t>SYTEVOM</t>
  </si>
  <si>
    <t>ERENA (ENGIE RESEAUX)</t>
  </si>
  <si>
    <t>MALTERIES SOUFFLET et AGRICULTURE</t>
  </si>
  <si>
    <t>METROPOLE AMP  ISDND ARBOIS</t>
  </si>
  <si>
    <t>LINEX PANNEAUX S.A.S</t>
  </si>
  <si>
    <t>ALPES ASSAINISSEMENT VEOLIA</t>
  </si>
  <si>
    <t>Seev</t>
  </si>
  <si>
    <t>SAINT GOBAIN ISOVER</t>
  </si>
  <si>
    <t>BAUDELET HOLDING</t>
  </si>
  <si>
    <t>NEXIRA</t>
  </si>
  <si>
    <t>TIMAC AGRO</t>
  </si>
  <si>
    <t>SERIPANNEAUX</t>
  </si>
  <si>
    <t>SYVADEC</t>
  </si>
  <si>
    <t>BIO COGELYO NORMANDIE</t>
  </si>
  <si>
    <t>SDCL CRE3 LIMOGES</t>
  </si>
  <si>
    <t>Bourges Bio Energie Service - BBES</t>
  </si>
  <si>
    <t>ORGANOM</t>
  </si>
  <si>
    <t>DROME ENERGIE SERVICES</t>
  </si>
  <si>
    <t>SITA OISE</t>
  </si>
  <si>
    <t>SUEZ RV Ile-de-France</t>
  </si>
  <si>
    <t>DALKIA BIOMASSE RENNES</t>
  </si>
  <si>
    <t>SASU VERNEA</t>
  </si>
  <si>
    <t>ENGIE ENERGIE SERVICES</t>
  </si>
  <si>
    <t>DALKIA BIOMASSE ANGERS</t>
  </si>
  <si>
    <t>ECLA</t>
  </si>
  <si>
    <t>DALKIA BIOMASSE ORLEANS</t>
  </si>
  <si>
    <t>DALKIA BIOMASSE TOURS</t>
  </si>
  <si>
    <t>SPAT</t>
  </si>
  <si>
    <t>COGENERATION BIOMASSE ESTREES - CBEM</t>
  </si>
  <si>
    <t>SPEN</t>
  </si>
  <si>
    <t>SOCIETE  SUEZ RV MEDITERRANEE</t>
  </si>
  <si>
    <t>SODC</t>
  </si>
  <si>
    <t>ANNECY BIO CHALEUR - GROUPE IDEX</t>
  </si>
  <si>
    <t>KOGEBAN</t>
  </si>
  <si>
    <t>BIOLACQ ENERGIES</t>
  </si>
  <si>
    <t>SODIEN</t>
  </si>
  <si>
    <t>GARNICA PLYWOOD FRANCE</t>
  </si>
  <si>
    <t>BIOMASSE ENERGIE COMMENTRY</t>
  </si>
  <si>
    <t>BIOFELY (Centrale Biomasse ENGIE Cofely)</t>
  </si>
  <si>
    <t>SECHE ECO INDUSTRIES</t>
  </si>
  <si>
    <t>MACON ENERGIES SERVICES</t>
  </si>
  <si>
    <t>ELM</t>
  </si>
  <si>
    <t>R ENERGIES - Alma</t>
  </si>
  <si>
    <t>CHARTRES METROPOLE ENERGIES SPL</t>
  </si>
  <si>
    <t>AMIENS ENERGIES</t>
  </si>
  <si>
    <t>AURILLAC CHALEUR BOIS (ACB)</t>
  </si>
  <si>
    <t>EVVA - Chaufferie Valence</t>
  </si>
  <si>
    <t>IDEX VAR BIOMASSE (IVD)</t>
  </si>
  <si>
    <t>SOTRAVAL-SEML (Biomasse)</t>
  </si>
  <si>
    <t>Ville</t>
  </si>
  <si>
    <t>Fos-sur-mer</t>
  </si>
  <si>
    <t>51.049999</t>
  </si>
  <si>
    <t>2.36667</t>
  </si>
  <si>
    <t>43.433331</t>
  </si>
  <si>
    <t>4.95</t>
  </si>
  <si>
    <t>49.49437</t>
  </si>
  <si>
    <t>0.107929</t>
  </si>
  <si>
    <t>Société</t>
  </si>
  <si>
    <t>CO2_capté</t>
  </si>
  <si>
    <t>48.0833</t>
  </si>
  <si>
    <t xml:space="preserve"> 1.8833</t>
  </si>
  <si>
    <t>48.5333</t>
  </si>
  <si>
    <t>4.1</t>
  </si>
  <si>
    <t>48.7167</t>
  </si>
  <si>
    <t>3.9167</t>
  </si>
  <si>
    <t>48.1647</t>
  </si>
  <si>
    <t>7.544</t>
  </si>
  <si>
    <t>48.8667</t>
  </si>
  <si>
    <t>8.0833</t>
  </si>
  <si>
    <t>49.389</t>
  </si>
  <si>
    <t>3.40056</t>
  </si>
  <si>
    <t xml:space="preserve">49.3642807006835 </t>
  </si>
  <si>
    <t>4.1711602210998</t>
  </si>
  <si>
    <t>49.7757415771484</t>
  </si>
  <si>
    <t>2.91966009140</t>
  </si>
  <si>
    <t>49.8401985168457</t>
  </si>
  <si>
    <t>3.48844003677368</t>
  </si>
  <si>
    <t xml:space="preserve"> 50.1900901794433</t>
  </si>
  <si>
    <t>3.2614800930023</t>
  </si>
  <si>
    <t>50.2050285339355</t>
  </si>
  <si>
    <t>2.75537991523742</t>
  </si>
  <si>
    <t>49.7415</t>
  </si>
  <si>
    <t>3.05162</t>
  </si>
  <si>
    <t>50.566669</t>
  </si>
  <si>
    <t>2.48333</t>
  </si>
  <si>
    <t>EVERGNICOURT</t>
  </si>
  <si>
    <t>AISNE</t>
  </si>
  <si>
    <t>HAUTS-DE-FRANCE</t>
  </si>
  <si>
    <t>1712Z</t>
  </si>
  <si>
    <t>Fabrication de papier et de carton</t>
  </si>
  <si>
    <t>6.(b)</t>
  </si>
  <si>
    <t>FLAVIGNY-LE-GRAND-ET-BEAURAIN</t>
  </si>
  <si>
    <t>3821Z</t>
  </si>
  <si>
    <t>5.(d)</t>
  </si>
  <si>
    <t>OMISSY</t>
  </si>
  <si>
    <t>3530Z</t>
  </si>
  <si>
    <t>ORIGNY-SAINTE-BENOITE</t>
  </si>
  <si>
    <t>1081Z</t>
  </si>
  <si>
    <t>Fabrication de sucre</t>
  </si>
  <si>
    <t>8.(b).(ii)</t>
  </si>
  <si>
    <t>VENIZEL</t>
  </si>
  <si>
    <t>6.(a)</t>
  </si>
  <si>
    <t>CREIL</t>
  </si>
  <si>
    <t>OISE</t>
  </si>
  <si>
    <t>ROSIERES-EN-SANTERRE</t>
  </si>
  <si>
    <t>SOMME</t>
  </si>
  <si>
    <t>1031Z</t>
  </si>
  <si>
    <t>Transformation et conservation de pommes de terre</t>
  </si>
  <si>
    <t>Les Justices</t>
  </si>
  <si>
    <t>TERRASSON-LA-VILLEDIEU</t>
  </si>
  <si>
    <t>DORDOGNE</t>
  </si>
  <si>
    <t>NOUVELLE-AQUITAINE</t>
  </si>
  <si>
    <t>2352Z</t>
  </si>
  <si>
    <t>3.(c).(iii)</t>
  </si>
  <si>
    <t>BASSENS</t>
  </si>
  <si>
    <t>GIRONDE</t>
  </si>
  <si>
    <t>1041A</t>
  </si>
  <si>
    <t>Fabrication d'huiles et graisses brutes</t>
  </si>
  <si>
    <t>BEGLES</t>
  </si>
  <si>
    <t>5.(b)</t>
  </si>
  <si>
    <t>PARENTIS-EN-BORN</t>
  </si>
  <si>
    <t>LANDES</t>
  </si>
  <si>
    <t>2059Z</t>
  </si>
  <si>
    <t>Fabrication d'autres produits chimiques n.c.a.</t>
  </si>
  <si>
    <t>TARTAS</t>
  </si>
  <si>
    <t>1711Z</t>
  </si>
  <si>
    <t>SAUVETERRE-LA-LEMANCE</t>
  </si>
  <si>
    <t>LOT-ET-GARONNE</t>
  </si>
  <si>
    <t>RANVILLE</t>
  </si>
  <si>
    <t>CALVADOS</t>
  </si>
  <si>
    <t>NORMANDIE</t>
  </si>
  <si>
    <t>2351Z</t>
  </si>
  <si>
    <t>Fabrication de ciment</t>
  </si>
  <si>
    <t>3.(c).(i)</t>
  </si>
  <si>
    <t>COLOMBELLES</t>
  </si>
  <si>
    <t>AUXERRE</t>
  </si>
  <si>
    <t>YONNE</t>
  </si>
  <si>
    <t>BOURGOGNE-FRANCHE-COMTE</t>
  </si>
  <si>
    <t>1621Z</t>
  </si>
  <si>
    <t>Fabrication de placage et de panneaux de bois</t>
  </si>
  <si>
    <t>TORCY</t>
  </si>
  <si>
    <t>SAONE-ET-LOIRE</t>
  </si>
  <si>
    <t>Rue Alexander Fleming</t>
  </si>
  <si>
    <t>DIJON</t>
  </si>
  <si>
    <t>COTE-D'OR</t>
  </si>
  <si>
    <t>SAUVIGNY-LE-BOIS</t>
  </si>
  <si>
    <t>CHALON-SUR-SAONE</t>
  </si>
  <si>
    <t>1.(c)</t>
  </si>
  <si>
    <t>Centrales thermiques et autres installations de combustion avec un apport thermiques de 50 MW</t>
  </si>
  <si>
    <t>FOURCHAMBAULT</t>
  </si>
  <si>
    <t>NIEVRE</t>
  </si>
  <si>
    <t>MONTCEAU-LES-MINES</t>
  </si>
  <si>
    <t>LAMBALLE</t>
  </si>
  <si>
    <t>COTES-D'ARMOR</t>
  </si>
  <si>
    <t>BRETAGNE</t>
  </si>
  <si>
    <t>5.(c)</t>
  </si>
  <si>
    <t>PLUZUNET</t>
  </si>
  <si>
    <t>3811Z</t>
  </si>
  <si>
    <t>TADEN</t>
  </si>
  <si>
    <t>BREST</t>
  </si>
  <si>
    <t>FINISTERE</t>
  </si>
  <si>
    <t>BRIEC</t>
  </si>
  <si>
    <t>Rue Neuve</t>
  </si>
  <si>
    <t>CONCARNEAU</t>
  </si>
  <si>
    <t>DOMAGNE</t>
  </si>
  <si>
    <t>ILLE-ET-VILAINE</t>
  </si>
  <si>
    <t>1091Z</t>
  </si>
  <si>
    <t>Fabrication d'aliments pour animaux de ferme</t>
  </si>
  <si>
    <t>ZI la Haie Robert</t>
  </si>
  <si>
    <t>VITRE</t>
  </si>
  <si>
    <t>Varquez Rongal</t>
  </si>
  <si>
    <t>PLOUHARNEL</t>
  </si>
  <si>
    <t>MORBIHAN</t>
  </si>
  <si>
    <t>LE SOURN</t>
  </si>
  <si>
    <t>TREMOREL</t>
  </si>
  <si>
    <t>8.(b).(i)</t>
  </si>
  <si>
    <t>CORNILLE</t>
  </si>
  <si>
    <t>Les Bouillots</t>
  </si>
  <si>
    <t>BAYET</t>
  </si>
  <si>
    <t>ALLIER</t>
  </si>
  <si>
    <t>AUVERGNE-RHONE-ALPES</t>
  </si>
  <si>
    <t>6820B</t>
  </si>
  <si>
    <t>Location de terrains et d'autres biens immobiliers</t>
  </si>
  <si>
    <t>Le Bourg</t>
  </si>
  <si>
    <t>CRECHY</t>
  </si>
  <si>
    <t>LEZOUX</t>
  </si>
  <si>
    <t>PUY-DE-DOME</t>
  </si>
  <si>
    <t>MOULINS</t>
  </si>
  <si>
    <t>SAINT-FLOUR</t>
  </si>
  <si>
    <t>CANTAL</t>
  </si>
  <si>
    <t>1051D</t>
  </si>
  <si>
    <t>Fabrication d'autres produits laitiers</t>
  </si>
  <si>
    <t>PAUVRES</t>
  </si>
  <si>
    <t>ARDENNES</t>
  </si>
  <si>
    <t>GRAND-EST</t>
  </si>
  <si>
    <t>PONTFAVERGER-MORONVILLIERS</t>
  </si>
  <si>
    <t>MARNE</t>
  </si>
  <si>
    <t>REIMS</t>
  </si>
  <si>
    <t>FRANCHEVILLE</t>
  </si>
  <si>
    <t>NOIRLIEU</t>
  </si>
  <si>
    <t>Voie Chanteraine</t>
  </si>
  <si>
    <t>RECY</t>
  </si>
  <si>
    <t>SAINT-REMY-SUR-BUSSY</t>
  </si>
  <si>
    <t>Rue Principale</t>
  </si>
  <si>
    <t>SOUDRON</t>
  </si>
  <si>
    <t>ASSENCIERES</t>
  </si>
  <si>
    <t>AUBE</t>
  </si>
  <si>
    <t>AULNAY</t>
  </si>
  <si>
    <t>SEDAN</t>
  </si>
  <si>
    <t>BUCY-LE-LONG</t>
  </si>
  <si>
    <t>SAINT-AUBIN-LES-ELBEUF</t>
  </si>
  <si>
    <t>SEINE-MARITIME</t>
  </si>
  <si>
    <t>2110Z</t>
  </si>
  <si>
    <t>Fabrication de produits pharmaceutiques de base</t>
  </si>
  <si>
    <t>4.(e)</t>
  </si>
  <si>
    <t>CANTELEU</t>
  </si>
  <si>
    <t>BESANCON</t>
  </si>
  <si>
    <t>DOUBS</t>
  </si>
  <si>
    <t>ROUXMESNIL-BOUTEILLES</t>
  </si>
  <si>
    <t>1083Z</t>
  </si>
  <si>
    <t>MONTBELIARD</t>
  </si>
  <si>
    <t>ALIZAY</t>
  </si>
  <si>
    <t>EURE</t>
  </si>
  <si>
    <t>DOLE</t>
  </si>
  <si>
    <t>JURA</t>
  </si>
  <si>
    <t>ROCHEFORT-SUR-NENON</t>
  </si>
  <si>
    <t>FRESNOY-FOLNY</t>
  </si>
  <si>
    <t>3812Z</t>
  </si>
  <si>
    <t>CORBENAY</t>
  </si>
  <si>
    <t>HAUTE-SAONE</t>
  </si>
  <si>
    <t>7010Z</t>
  </si>
  <si>
    <t>BOUROGNE</t>
  </si>
  <si>
    <t>TERRITOIRE-DE-BELFORT</t>
  </si>
  <si>
    <t>BELLEGARDE-SUR-VALSERINE</t>
  </si>
  <si>
    <t>AIN</t>
  </si>
  <si>
    <t>SAILLAT-SUR-VIENNE</t>
  </si>
  <si>
    <t>HAUTE-VIENNE</t>
  </si>
  <si>
    <t>ROSIERS-D'EGLETONS</t>
  </si>
  <si>
    <t>CORREZE</t>
  </si>
  <si>
    <t>USINE D'ANGLEFORT</t>
  </si>
  <si>
    <t>ANGLEFORT</t>
  </si>
  <si>
    <t>2410Z</t>
  </si>
  <si>
    <t>2.(e).(i)</t>
  </si>
  <si>
    <t>SAINT-EGREVE</t>
  </si>
  <si>
    <t>ISERE</t>
  </si>
  <si>
    <t>SATOLAS-ET-BONCE</t>
  </si>
  <si>
    <t>LE TEIL</t>
  </si>
  <si>
    <t>ARDECHE</t>
  </si>
  <si>
    <t>LA TRONCHE</t>
  </si>
  <si>
    <t>VIZILLE</t>
  </si>
  <si>
    <t>VALLON-PONT-D'ARC</t>
  </si>
  <si>
    <t>2014Z</t>
  </si>
  <si>
    <t>Fabrication d'autres produits chimiques organiques de base</t>
  </si>
  <si>
    <t>BOUVESSE-QUIRIEU</t>
  </si>
  <si>
    <t>LOZANNE</t>
  </si>
  <si>
    <t>RHONE</t>
  </si>
  <si>
    <t>EYBENS</t>
  </si>
  <si>
    <t>GRENOBLE</t>
  </si>
  <si>
    <t>SAINT-FONS</t>
  </si>
  <si>
    <t>VILLEFRANCHE-SUR-SAONE</t>
  </si>
  <si>
    <t>VAULX-EN-VELIN</t>
  </si>
  <si>
    <t>VENISSIEUX</t>
  </si>
  <si>
    <t>RILLIEUX-LA-PAPE</t>
  </si>
  <si>
    <t>CHAMPAGNE-AU-MONT-D'OR</t>
  </si>
  <si>
    <t>DONZERE</t>
  </si>
  <si>
    <t>DROME</t>
  </si>
  <si>
    <t>CHAMBERY</t>
  </si>
  <si>
    <t>SAVOIE</t>
  </si>
  <si>
    <t>CONFLANS-EN-JARNISY</t>
  </si>
  <si>
    <t>MEURTHE-ET-MOSELLE</t>
  </si>
  <si>
    <t>SAINT-JULIEN-MONT-DENIS</t>
  </si>
  <si>
    <t>BP 1</t>
  </si>
  <si>
    <t>DOMBASLE-SUR-MEURTHE</t>
  </si>
  <si>
    <t>2399Z</t>
  </si>
  <si>
    <t>4.(b).(iv)</t>
  </si>
  <si>
    <t>sels, tels que chlorure d'ammonium, chlorate de potassium, carbonate de potassium, carbonate de sodium, perborate, nitrate d'argent</t>
  </si>
  <si>
    <t>FROUARD</t>
  </si>
  <si>
    <t>1722Z</t>
  </si>
  <si>
    <t>CHAVANOD</t>
  </si>
  <si>
    <t>HAUTE-SAVOIE</t>
  </si>
  <si>
    <t>MARIGNIER</t>
  </si>
  <si>
    <t>8411Z</t>
  </si>
  <si>
    <t>Les Echartaz Sud - CHEDDE</t>
  </si>
  <si>
    <t>PASSY</t>
  </si>
  <si>
    <t>LUDRES</t>
  </si>
  <si>
    <t>THONON-LES-BAINS</t>
  </si>
  <si>
    <t>PONT-A-MOUSSON</t>
  </si>
  <si>
    <t>2451Z</t>
  </si>
  <si>
    <t>Fonderie de fonte</t>
  </si>
  <si>
    <t>2.(b)</t>
  </si>
  <si>
    <t>DUGNY-SUR-MEUSE</t>
  </si>
  <si>
    <t>MEUSE</t>
  </si>
  <si>
    <t>Route Nationale</t>
  </si>
  <si>
    <t>TRONVILLE-EN-BARROIS</t>
  </si>
  <si>
    <t>HAMBACH</t>
  </si>
  <si>
    <t>MOSELLE</t>
  </si>
  <si>
    <t>2910Z</t>
  </si>
  <si>
    <t>9.(c)</t>
  </si>
  <si>
    <t>HEMING</t>
  </si>
  <si>
    <t>METZ</t>
  </si>
  <si>
    <t>3514Z</t>
  </si>
  <si>
    <t>SAINT-PIERRE-LA-COUR</t>
  </si>
  <si>
    <t>MAYENNE</t>
  </si>
  <si>
    <t>PAYS-DE-LA-LOIRE</t>
  </si>
  <si>
    <t>Route Jean Charles Pellerin</t>
  </si>
  <si>
    <t>GOLBEY</t>
  </si>
  <si>
    <t>VOSGES</t>
  </si>
  <si>
    <t>La Gassun</t>
  </si>
  <si>
    <t>HERBIGNAC</t>
  </si>
  <si>
    <t>LOIRE-ATLANTIQUE</t>
  </si>
  <si>
    <t>7830Z</t>
  </si>
  <si>
    <t>8.(c)</t>
  </si>
  <si>
    <t>COUERON</t>
  </si>
  <si>
    <t>EPINAL</t>
  </si>
  <si>
    <t>3700Z</t>
  </si>
  <si>
    <t>SORCY-SAINT-MARTIN</t>
  </si>
  <si>
    <t>3.(c).(ii)</t>
  </si>
  <si>
    <t>LAVAL-SUR-VOLOGNE</t>
  </si>
  <si>
    <t>CHOLET</t>
  </si>
  <si>
    <t>MAINE-ET-LOIRE</t>
  </si>
  <si>
    <t>2211Z</t>
  </si>
  <si>
    <t>Fabrication et rechapage de pneumatiques</t>
  </si>
  <si>
    <t>SPAY</t>
  </si>
  <si>
    <t>SARTHE</t>
  </si>
  <si>
    <t>1200Z</t>
  </si>
  <si>
    <t>ANGERS</t>
  </si>
  <si>
    <t>8610Z</t>
  </si>
  <si>
    <t>NANTES</t>
  </si>
  <si>
    <t>AIX-EN-PROVENCE</t>
  </si>
  <si>
    <t>BOUCHES-DU-RHONE</t>
  </si>
  <si>
    <t>PROVENCE-ALPES-COTE-D'AZUR</t>
  </si>
  <si>
    <t>BP 26</t>
  </si>
  <si>
    <t>MEYREUIL</t>
  </si>
  <si>
    <t>3511Z</t>
  </si>
  <si>
    <t>TOULON</t>
  </si>
  <si>
    <t>VAR</t>
  </si>
  <si>
    <t>BLAUSASC</t>
  </si>
  <si>
    <t>ALPES-MARITIMES</t>
  </si>
  <si>
    <t>VEDENE</t>
  </si>
  <si>
    <t>VAUCLUSE</t>
  </si>
  <si>
    <t>BOUC-BEL-AIR</t>
  </si>
  <si>
    <t>SAINT-THIBAULT-DES-VIGNES</t>
  </si>
  <si>
    <t>SEINE-ET-MARNE</t>
  </si>
  <si>
    <t>ILE-DE-FRANCE</t>
  </si>
  <si>
    <t>MASSY</t>
  </si>
  <si>
    <t>ESSONNE</t>
  </si>
  <si>
    <t>VAUX-LE-PENIL</t>
  </si>
  <si>
    <t>CARRIERES-SOUS-POISSY</t>
  </si>
  <si>
    <t>YVELINES</t>
  </si>
  <si>
    <t>CARRIERES-SUR-SEINE</t>
  </si>
  <si>
    <t>ARGENTEUIL</t>
  </si>
  <si>
    <t>VAL-D'OISE</t>
  </si>
  <si>
    <t>ROISSY-EN-FRANCE</t>
  </si>
  <si>
    <t>5110Z</t>
  </si>
  <si>
    <t>SAINT-OUEN-L'AUMONE</t>
  </si>
  <si>
    <t>SARCELLES</t>
  </si>
  <si>
    <t>PARIS</t>
  </si>
  <si>
    <t>CLICHY</t>
  </si>
  <si>
    <t>HAUTS-DE-SEINE</t>
  </si>
  <si>
    <t>BEAUCAIRE</t>
  </si>
  <si>
    <t>GARD</t>
  </si>
  <si>
    <t>OCCITANIE</t>
  </si>
  <si>
    <t>BAGNOLET</t>
  </si>
  <si>
    <t>SEINE-SAINT-DENIS</t>
  </si>
  <si>
    <t>LAUDUN</t>
  </si>
  <si>
    <t>2.(d)</t>
  </si>
  <si>
    <t>SAINT-DENIS</t>
  </si>
  <si>
    <t>SAINT-OUEN</t>
  </si>
  <si>
    <t>SEVRAN</t>
  </si>
  <si>
    <t>STAINS</t>
  </si>
  <si>
    <t>CRETEIL</t>
  </si>
  <si>
    <t>VAL-DE-MARNE</t>
  </si>
  <si>
    <t>5.(a)</t>
  </si>
  <si>
    <t>FONTENAY-SOUS-BOIS</t>
  </si>
  <si>
    <t>LUNEL-VIEL</t>
  </si>
  <si>
    <t>HERAULT</t>
  </si>
  <si>
    <t>SETE</t>
  </si>
  <si>
    <t>IVRY-SUR-SEINE</t>
  </si>
  <si>
    <t>COLMAR</t>
  </si>
  <si>
    <t>HAUT-RHIN</t>
  </si>
  <si>
    <t>BEINHEIM</t>
  </si>
  <si>
    <t>BAS-RHIN</t>
  </si>
  <si>
    <t>1062Z</t>
  </si>
  <si>
    <t>COLOMIERS</t>
  </si>
  <si>
    <t>HAUTE-GARONNE</t>
  </si>
  <si>
    <t>3030Z</t>
  </si>
  <si>
    <t>RETZWILLER</t>
  </si>
  <si>
    <t>SAINT-GAUDENS</t>
  </si>
  <si>
    <t>BRUNSTATT</t>
  </si>
  <si>
    <t>BESSIERES</t>
  </si>
  <si>
    <t>MARTRES-TOLOSANE</t>
  </si>
  <si>
    <t>MONTECH</t>
  </si>
  <si>
    <t>TARN-ET-GARONNE</t>
  </si>
  <si>
    <t>STRASBOURG</t>
  </si>
  <si>
    <t>LEWARDE</t>
  </si>
  <si>
    <t>NORD</t>
  </si>
  <si>
    <t>HERSIN-COUPIGNY</t>
  </si>
  <si>
    <t>PAS-DE-CALAIS</t>
  </si>
  <si>
    <t>ALTKIRCH</t>
  </si>
  <si>
    <t>SAUSHEIM</t>
  </si>
  <si>
    <t>SAINT-POL-SUR-TERNOISE</t>
  </si>
  <si>
    <t>LUMBRES</t>
  </si>
  <si>
    <t>Rue Marcel Doret</t>
  </si>
  <si>
    <t>CALAIS</t>
  </si>
  <si>
    <t>MONS-EN-BAROEUL</t>
  </si>
  <si>
    <t>LENS</t>
  </si>
  <si>
    <t>DOUCHY-LES-MINES</t>
  </si>
  <si>
    <t>SAINT-SAULVE</t>
  </si>
  <si>
    <t>HALLUIN</t>
  </si>
  <si>
    <t>SAINTE-MARIE-KERQUE</t>
  </si>
  <si>
    <t>MAINVILLIERS</t>
  </si>
  <si>
    <t>EURE-ET-LOIR</t>
  </si>
  <si>
    <t>CENTRE</t>
  </si>
  <si>
    <t>PRUDEMANCHE</t>
  </si>
  <si>
    <t>Chemin Saint Mathurin</t>
  </si>
  <si>
    <t>OUARVILLE</t>
  </si>
  <si>
    <t>AIRVAULT</t>
  </si>
  <si>
    <t>DEUX-SEVRES</t>
  </si>
  <si>
    <t>VILLIERS-AU-BOUIN</t>
  </si>
  <si>
    <t>INDRE-ET-LOIRE</t>
  </si>
  <si>
    <t>La Gare</t>
  </si>
  <si>
    <t>CLERAC</t>
  </si>
  <si>
    <t>CHARENTE-MARITIME</t>
  </si>
  <si>
    <t>0812Z</t>
  </si>
  <si>
    <t>3.(b)</t>
  </si>
  <si>
    <t>LE VIGEANT</t>
  </si>
  <si>
    <t>VIENNE</t>
  </si>
  <si>
    <t>BUSSAC-FORET</t>
  </si>
  <si>
    <t>GIEN</t>
  </si>
  <si>
    <t>LOIRET</t>
  </si>
  <si>
    <t>ENGENVILLE</t>
  </si>
  <si>
    <t>AMILLY</t>
  </si>
  <si>
    <t>ARTENAY</t>
  </si>
  <si>
    <t>GRANGES</t>
  </si>
  <si>
    <t>BOVES</t>
  </si>
  <si>
    <t>VILLERS-SAINT-PAUL</t>
  </si>
  <si>
    <t>SONZAY</t>
  </si>
  <si>
    <t>SULLY-SUR-LOIRE</t>
  </si>
  <si>
    <t>BIGANOS</t>
  </si>
  <si>
    <t>CENON</t>
  </si>
  <si>
    <t>LAPOUYADE</t>
  </si>
  <si>
    <t>SALAISE-SUR-SANNE</t>
  </si>
  <si>
    <t>3822Z</t>
  </si>
  <si>
    <t>BENESSE-MAREMNE</t>
  </si>
  <si>
    <t>CASTETS</t>
  </si>
  <si>
    <t>4.(a).(ii)</t>
  </si>
  <si>
    <t>RION-DES-LANDES</t>
  </si>
  <si>
    <t>LE PASSAGE</t>
  </si>
  <si>
    <t>Les Aucrais</t>
  </si>
  <si>
    <t>CAUVICOURT</t>
  </si>
  <si>
    <t>LISIEUX</t>
  </si>
  <si>
    <t>ISIGNY-SUR-MER</t>
  </si>
  <si>
    <t>DOMFRONT</t>
  </si>
  <si>
    <t>ORNE</t>
  </si>
  <si>
    <t>1051C</t>
  </si>
  <si>
    <t>Fabrication de fromage</t>
  </si>
  <si>
    <t>SENS</t>
  </si>
  <si>
    <t>LURE</t>
  </si>
  <si>
    <t>COUVROT</t>
  </si>
  <si>
    <t>BUCHERES</t>
  </si>
  <si>
    <t>23 Avenue Maurice Franck</t>
  </si>
  <si>
    <t>LA ROCHETTE</t>
  </si>
  <si>
    <t>LIMOGES</t>
  </si>
  <si>
    <t>CHATUZANGE-LE-GOUBET</t>
  </si>
  <si>
    <t>LAVEYRON</t>
  </si>
  <si>
    <t>LESMENILS</t>
  </si>
  <si>
    <t>XEUILLEY</t>
  </si>
  <si>
    <t>LIVET-ET-GAVET</t>
  </si>
  <si>
    <t>FLEVY</t>
  </si>
  <si>
    <t>Gebrucheken</t>
  </si>
  <si>
    <t>TETING-SUR-NIED</t>
  </si>
  <si>
    <t>PONTMAIN</t>
  </si>
  <si>
    <t>SAINT-MARTIN-DES-FONTAINES</t>
  </si>
  <si>
    <t>VENDEE</t>
  </si>
  <si>
    <t>2332Z</t>
  </si>
  <si>
    <t>Fabrication de briques, tuiles et produits de construction, en terre cuite</t>
  </si>
  <si>
    <t>3.(g)</t>
  </si>
  <si>
    <t>RAMBERVILLERS</t>
  </si>
  <si>
    <t>LA SEGUINIERE</t>
  </si>
  <si>
    <t>BP 8</t>
  </si>
  <si>
    <t>TARASCON</t>
  </si>
  <si>
    <t>COURBEVOIE</t>
  </si>
  <si>
    <t>LE PLESSIS-GASSOT</t>
  </si>
  <si>
    <t>ACHERES</t>
  </si>
  <si>
    <t>PORT-LA-NOUVELLE</t>
  </si>
  <si>
    <t>AUDE</t>
  </si>
  <si>
    <t>SORGUES</t>
  </si>
  <si>
    <t>4.(f)</t>
  </si>
  <si>
    <t>NIMES</t>
  </si>
  <si>
    <t>LABRUGUIERE</t>
  </si>
  <si>
    <t>TARN</t>
  </si>
  <si>
    <t>TOULOUSE</t>
  </si>
  <si>
    <t>MONTAUBAN</t>
  </si>
  <si>
    <t>LABEUVRIERE</t>
  </si>
  <si>
    <t>REUNION</t>
  </si>
  <si>
    <t>CALCE</t>
  </si>
  <si>
    <t>PYRENEES-ORIENTALES</t>
  </si>
  <si>
    <t>Le Moule</t>
  </si>
  <si>
    <t>GUADELOUPE</t>
  </si>
  <si>
    <t>POITIERS</t>
  </si>
  <si>
    <t>UIOM La Garenne</t>
  </si>
  <si>
    <t>PAILLE</t>
  </si>
  <si>
    <t>VALENTON</t>
  </si>
  <si>
    <t>NOISY-LE-GRAND</t>
  </si>
  <si>
    <t>COUTRAS</t>
  </si>
  <si>
    <t>1101Z</t>
  </si>
  <si>
    <t>PONTENX-LES-FORGES</t>
  </si>
  <si>
    <t>SAINT-PEE-SUR-NIVELLE</t>
  </si>
  <si>
    <t>PYRENEES-ATLANTIQUES</t>
  </si>
  <si>
    <t>GIRONDE-SUR-DROPT</t>
  </si>
  <si>
    <t>ROCHE-LA-MOLIERE</t>
  </si>
  <si>
    <t>LOIRE</t>
  </si>
  <si>
    <t>CUSSET</t>
  </si>
  <si>
    <t>FRESNES-SUR-MARNE</t>
  </si>
  <si>
    <t>USSEL</t>
  </si>
  <si>
    <t>BAZEILLES</t>
  </si>
  <si>
    <t>LA VEUVE</t>
  </si>
  <si>
    <t>SAINT-JEAN-DE-FOLLEVILLE</t>
  </si>
  <si>
    <t>BLOIS</t>
  </si>
  <si>
    <t>LOIR-ET-CHER</t>
  </si>
  <si>
    <t>CHANCEAUX-PRES-LOCHES</t>
  </si>
  <si>
    <t>LABESSIERE-CANDEIL</t>
  </si>
  <si>
    <t>SAUZE-VAUSSAIS</t>
  </si>
  <si>
    <t>325 La Combe Jaillet</t>
  </si>
  <si>
    <t>ROUSSAS</t>
  </si>
  <si>
    <t>Lieu dit Les Gadoues</t>
  </si>
  <si>
    <t>SAINT-MARTIN-DE-CRAU</t>
  </si>
  <si>
    <t>LA PAYELLE</t>
  </si>
  <si>
    <t>ISLES-LES-MELDEUSES</t>
  </si>
  <si>
    <t>CAYENNE</t>
  </si>
  <si>
    <t>GUYANE</t>
  </si>
  <si>
    <t>BAZANCOURT</t>
  </si>
  <si>
    <t>LILLEBONNE</t>
  </si>
  <si>
    <t>NANTERRE</t>
  </si>
  <si>
    <t>ISSY-LES-MOULINEAUX</t>
  </si>
  <si>
    <t>MONTPELLIER</t>
  </si>
  <si>
    <t>BOURGOIN-JALLIEU</t>
  </si>
  <si>
    <t>NOIDANS-LE-FERROUX</t>
  </si>
  <si>
    <t>NOGENT-SUR-SEINE</t>
  </si>
  <si>
    <t>1106Z</t>
  </si>
  <si>
    <t>Fabrication de malt</t>
  </si>
  <si>
    <t>ALLOUVILLE-BELLEFOSSE</t>
  </si>
  <si>
    <t>LE BEYNON</t>
  </si>
  <si>
    <t>VENTAVON</t>
  </si>
  <si>
    <t>HAUTES-ALPES</t>
  </si>
  <si>
    <t>VANDOEUVRE-LES-NANCY</t>
  </si>
  <si>
    <t>CHEMILLE</t>
  </si>
  <si>
    <t>2314Z</t>
  </si>
  <si>
    <t>Fabrication de fibres de verre</t>
  </si>
  <si>
    <t>3.(e)</t>
  </si>
  <si>
    <t>BLARINGHEM</t>
  </si>
  <si>
    <t>FOS-SUR-MER</t>
  </si>
  <si>
    <t>SERQUEUX</t>
  </si>
  <si>
    <t>1089Z</t>
  </si>
  <si>
    <t>Fabrication d'autres produits alimentaires n.c.a.</t>
  </si>
  <si>
    <t>TONNAY-CHARENTE</t>
  </si>
  <si>
    <t>2015Z</t>
  </si>
  <si>
    <t>4.(c)</t>
  </si>
  <si>
    <t>RN 10</t>
  </si>
  <si>
    <t>SAINT-VINCENT-DE-TYROSSE</t>
  </si>
  <si>
    <t>VIGGIANELLO</t>
  </si>
  <si>
    <t>CORSE-DU-SUD</t>
  </si>
  <si>
    <t>CORSE</t>
  </si>
  <si>
    <t>Boulevard Maritime</t>
  </si>
  <si>
    <t>GRAND-COURONNE</t>
  </si>
  <si>
    <t>BOURGES</t>
  </si>
  <si>
    <t>CHER</t>
  </si>
  <si>
    <t>VIRIAT</t>
  </si>
  <si>
    <t>PIERRELATTE</t>
  </si>
  <si>
    <t>VILLONCOURT</t>
  </si>
  <si>
    <t>VILLENEUVE-SUR-VERBERIE</t>
  </si>
  <si>
    <t>CREPY-EN-VALOIS</t>
  </si>
  <si>
    <t>RENNES</t>
  </si>
  <si>
    <t>CLERMONT-FERRAND</t>
  </si>
  <si>
    <t>PUBLIER</t>
  </si>
  <si>
    <t>36 Boulevard  Robert Abrissel</t>
  </si>
  <si>
    <t>SAINTE-GEMMES-SUR-LOIRE</t>
  </si>
  <si>
    <t>Avenue Claude Guillemin</t>
  </si>
  <si>
    <t>ORLEANS</t>
  </si>
  <si>
    <t>Avenue Yves Farges</t>
  </si>
  <si>
    <t>SAINT-PIERRE-DES-CORPS</t>
  </si>
  <si>
    <t>SAINT-MAXIMIN</t>
  </si>
  <si>
    <t>37 CHAUSSEE BRUNEHAUT</t>
  </si>
  <si>
    <t>ESTREES-MONS</t>
  </si>
  <si>
    <t>LE HAM</t>
  </si>
  <si>
    <t>MANCHE</t>
  </si>
  <si>
    <t>NARBONNE</t>
  </si>
  <si>
    <t>ANNECY</t>
  </si>
  <si>
    <t>NESLE</t>
  </si>
  <si>
    <t>7022Z</t>
  </si>
  <si>
    <t>Conseil pour les affaires et autres conseils de gestion</t>
  </si>
  <si>
    <t>Plateforme Induslacq</t>
  </si>
  <si>
    <t>LACQ</t>
  </si>
  <si>
    <t>SAMAZAN</t>
  </si>
  <si>
    <t>COMMENTRY</t>
  </si>
  <si>
    <t>FORBACH</t>
  </si>
  <si>
    <t>REZE</t>
  </si>
  <si>
    <t>CHANGE</t>
  </si>
  <si>
    <t>MACON</t>
  </si>
  <si>
    <t>ROUBAIX</t>
  </si>
  <si>
    <t>GELLAINVILLE</t>
  </si>
  <si>
    <t>VERT-LE-GRAND</t>
  </si>
  <si>
    <t>AMIENS</t>
  </si>
  <si>
    <t>AURILLAC</t>
  </si>
  <si>
    <t>VALENCE</t>
  </si>
  <si>
    <t>BRIGNOLES</t>
  </si>
  <si>
    <t>#</t>
  </si>
  <si>
    <t>ID REP</t>
  </si>
  <si>
    <t>Etablissement</t>
  </si>
  <si>
    <t>SIRET</t>
  </si>
  <si>
    <t>Adresse</t>
  </si>
  <si>
    <t>Complément d'Adresse</t>
  </si>
  <si>
    <t>CP</t>
  </si>
  <si>
    <t>Département</t>
  </si>
  <si>
    <t>Région</t>
  </si>
  <si>
    <t>Coordonnées Lambert 93 X</t>
  </si>
  <si>
    <t>Coordonnées Lambert 93 Y</t>
  </si>
  <si>
    <t>ID EPSG</t>
  </si>
  <si>
    <t>ID APE</t>
  </si>
  <si>
    <t>Libellé APE</t>
  </si>
  <si>
    <t>ID EPRTR</t>
  </si>
  <si>
    <t>Libellé EPRTR</t>
  </si>
  <si>
    <t>2 Route D'Avaux</t>
  </si>
  <si>
    <t>Installations industrielles destinées à  la fabrication de papier et de carton et d'autres produits dérivés du bois (tels que l'aggloméré, les panneaux de fibres de bois et le contreplaqué) d'une capacité de production de 20 tonnes par jour</t>
  </si>
  <si>
    <t>Lieu-dit Le Grand Royard</t>
  </si>
  <si>
    <t>Traitement et élimination des déchets non dangereux</t>
  </si>
  <si>
    <t>Décharges, à  l'exception des décharges de déchets inertes et des décharges qui ont été définitivement fermées avant le 16 juillet 2001 ou dont la phase de gestion après désaffection requise par les autorités compétentes conformément à  l'article 13 de la directive 1999/31/CE du Conseil du 26 avril 1999 concernant la mise en décharge des déchets s'est achevée recevant 10 tonnes par jour ou d'une capacité totale de 25 000 tonnes</t>
  </si>
  <si>
    <t>Chemin De Morcourt</t>
  </si>
  <si>
    <t>Production et distribution de vapeur et d'air conditionné</t>
  </si>
  <si>
    <t>11 Rue Pasteur</t>
  </si>
  <si>
    <t>matières premières végétales d'une capacité de production de produits finis de 300 tonnes par jour (valeur moyenne sur une base trimestrielle)</t>
  </si>
  <si>
    <t>Rue De La Vallée</t>
  </si>
  <si>
    <t>Installations industrielles destinées à  la fabrication de pâte à  papier à  partir du bois ou d'autres matières fibreuses</t>
  </si>
  <si>
    <t>Boulevard Edouard Branly</t>
  </si>
  <si>
    <t>Rue Du 14 Juillet</t>
  </si>
  <si>
    <t>Fabrication de chaux et plâtre</t>
  </si>
  <si>
    <t>de clinker (ciment) ou de chaux dans d'autres types de fours d'une capacité de production de 50 tonnes par jour</t>
  </si>
  <si>
    <t>5 Avenue Bellerive Des Moines</t>
  </si>
  <si>
    <t>Clos De Hilde Rue Louis Blériot</t>
  </si>
  <si>
    <t>Installations destinées à  l'incinération des déchets non dangereux dans le cadre de la directive 2000/76/CE du Parlement européen et du Conseil du 4 décembre 2000 sur l'incinération des déchets d'une capacité de 3 tonnes par heure</t>
  </si>
  <si>
    <t>36 Rue Des Sables</t>
  </si>
  <si>
    <t>1154  Avenue Du Général Leclerc</t>
  </si>
  <si>
    <t>Fabrication de pâte à  papier</t>
  </si>
  <si>
    <t>Usine Le Martinet</t>
  </si>
  <si>
    <t>Usine De Ranville Route De Colombelles</t>
  </si>
  <si>
    <t>de clinker (ciment) dans des fours rotatifs d'une capacité de production de 500 tonnes par jour</t>
  </si>
  <si>
    <t>9 Rue Francis De Pressensé</t>
  </si>
  <si>
    <t>LE BOIS De LA DUCHESSE  BP 377</t>
  </si>
  <si>
    <t>ZONE INDUSTRIELLE De TORCY - BP54  #3361</t>
  </si>
  <si>
    <t>Communauté de l'Agglomération Dijonnaise</t>
  </si>
  <si>
    <t>Décharge Des Battées  Décharge Des Battées - nouveau site</t>
  </si>
  <si>
    <t>Rue Des Frères Lumière</t>
  </si>
  <si>
    <t>38 Route De Vauzelles</t>
  </si>
  <si>
    <t>6 Rue De Roanne</t>
  </si>
  <si>
    <t>ZAC De Beausoleil  Rue De la Jeannaie - MAROUE</t>
  </si>
  <si>
    <t>Installations destinées à  l'élimination des déchets non dangereux d'une capacité de 50 tonnes par jour</t>
  </si>
  <si>
    <t>Site De Quelven</t>
  </si>
  <si>
    <t>Collecte des déchets non dangereux</t>
  </si>
  <si>
    <t>6   Les Basses Landes</t>
  </si>
  <si>
    <t>179 Boulevard De L'Europe</t>
  </si>
  <si>
    <t>CS 32482</t>
  </si>
  <si>
    <t>ZI De Lumunoc'h</t>
  </si>
  <si>
    <t>11 Rue Louis Raison</t>
  </si>
  <si>
    <t>ZI De Pontivy-Le Sourn  Rue Vicat</t>
  </si>
  <si>
    <t>Zone D'Activité Des Landes D'Ifflet</t>
  </si>
  <si>
    <t>matières premières animales (autres que le lait) d'une capacité de production de produits finis de 75 tonnes par jour</t>
  </si>
  <si>
    <t>Les Guichardières  ZA Bois De Cornillé</t>
  </si>
  <si>
    <t>Place Des Curins</t>
  </si>
  <si>
    <t>ZUP Des Champins  127 Route De Lyon</t>
  </si>
  <si>
    <t>Zone Industrielle De Montplain</t>
  </si>
  <si>
    <t>Route Départementale</t>
  </si>
  <si>
    <t>34 Rue De Vouziers</t>
  </si>
  <si>
    <t>CHE RURAL Du MOULIN De VRILLY  LES ESSILLARDS</t>
  </si>
  <si>
    <t>Impasse De la Chaufferie  Val De Murigny</t>
  </si>
  <si>
    <t>Route De Pogny</t>
  </si>
  <si>
    <t>Route De Contault</t>
  </si>
  <si>
    <t>Route De La Croix en Champagne</t>
  </si>
  <si>
    <t>CAPDEA -  Assencières</t>
  </si>
  <si>
    <t>Rue Du Mont</t>
  </si>
  <si>
    <t>Route Principale</t>
  </si>
  <si>
    <t>SEDAN à‰NERGIE (ex-PERIN FRERES et COG)</t>
  </si>
  <si>
    <t>Chaufferie De Sedan  ZUP De la Prairie</t>
  </si>
  <si>
    <t>Etablissement De Bucy le Long  Route De Soissons - BP 2</t>
  </si>
  <si>
    <t>32 Rue De Verdun</t>
  </si>
  <si>
    <t>BP 80125</t>
  </si>
  <si>
    <t>Installations utilisant un procédé chimique ou biologique pour la fabrication industrielle de produits pharmaceutiques de base</t>
  </si>
  <si>
    <t>55 Avenue De Bucholzz</t>
  </si>
  <si>
    <t>9 Rue Edouard Belin</t>
  </si>
  <si>
    <t>Zone Rouge  BP 521</t>
  </si>
  <si>
    <t>Transformation du thé et du café</t>
  </si>
  <si>
    <t>UIOM  Rue Du Champ Du Cerf</t>
  </si>
  <si>
    <t>Zone Industrielle Du Clos Pré  BP 4</t>
  </si>
  <si>
    <t>Avenue Charles Laurent Thouverey</t>
  </si>
  <si>
    <t>Zone Industrielle  BP13</t>
  </si>
  <si>
    <t>Bois De Tous Vents</t>
  </si>
  <si>
    <t>Collecte des déchets dangereux</t>
  </si>
  <si>
    <t xml:space="preserve">  Lieu-dit Tonnerre</t>
  </si>
  <si>
    <t>Activités des sièges sociaux</t>
  </si>
  <si>
    <t>Zone Industrielle De Bourogne-Morvillars  BP 10</t>
  </si>
  <si>
    <t>Z.I. D'ARLOD  5 chemin De Tapey</t>
  </si>
  <si>
    <t>SMURFIT KAPPA Papier Recyclé France</t>
  </si>
  <si>
    <t>2 Impasse Des Papetiers</t>
  </si>
  <si>
    <t xml:space="preserve">  Lieu-dit Les chaux  RD16</t>
  </si>
  <si>
    <t>Sidérurgie</t>
  </si>
  <si>
    <t>destinées à  la production de métaux bruts non ferreux à  partir de minerais, de concentrés ou de matières premières secondaires par procédés métallurgiques, chimiques ou électrolytiques</t>
  </si>
  <si>
    <t>Usine De St Egrève  1 Rue Du Lac - CS20207</t>
  </si>
  <si>
    <t>Rond Point De Grenay  RN 6</t>
  </si>
  <si>
    <t>Usine De Le Teil  BP 5</t>
  </si>
  <si>
    <t>Centre De Traitement Des Déchets ATHANOR  Chemin De la Tuilerie</t>
  </si>
  <si>
    <t>1176 Avenue Aristide Briand</t>
  </si>
  <si>
    <t>49 chemin De Bacchus  CS 60047</t>
  </si>
  <si>
    <t>Usine De Montalieu  BP 14</t>
  </si>
  <si>
    <t>USINE Du VAL D'AZERGUES  BP 1</t>
  </si>
  <si>
    <t>8 Rue Lecorbusier</t>
  </si>
  <si>
    <t>42 chemin De la poterne</t>
  </si>
  <si>
    <t>Usine De Saint Fons SPECIALITES  Rue Prosper Monnet - BP 53</t>
  </si>
  <si>
    <t>343 Rue Des Frères Bonnet</t>
  </si>
  <si>
    <t>12 Rue Jean Corona</t>
  </si>
  <si>
    <t>16 Avenue Albert Einstein</t>
  </si>
  <si>
    <t>2870 Avenue De l'Europe</t>
  </si>
  <si>
    <t>7 Rue De Dôle</t>
  </si>
  <si>
    <t>LYON</t>
  </si>
  <si>
    <t>Installations destinées à l'incinération des déchets non dangereux dans le cadre de la directive 2000/76/CE du Parlement européen et du Conseil du 4 décembre 2000 sur l'incinération des déchets d'une capacité de 3 tonnes par heure</t>
  </si>
  <si>
    <t>Avenue D'Ecully</t>
  </si>
  <si>
    <t xml:space="preserve">Chauffage Urbain De Lyon La Duchère  </t>
  </si>
  <si>
    <t>345 Chemin Des Bouzarudes</t>
  </si>
  <si>
    <t>ISDND De Donzère</t>
  </si>
  <si>
    <t>336 Rue De Chantabord</t>
  </si>
  <si>
    <t>USINE D'INCINERATION De CHAMBERY  73024 CHAMBERY CEDEX</t>
  </si>
  <si>
    <t>Route De Genevois  Chambéry le Haut</t>
  </si>
  <si>
    <t>193  Rue Du Pré Demaison</t>
  </si>
  <si>
    <t>ZI De Bissy</t>
  </si>
  <si>
    <t>Avenue De La République</t>
  </si>
  <si>
    <t>Route Des Karellis</t>
  </si>
  <si>
    <t>Usine De Montricher</t>
  </si>
  <si>
    <t>Fabrication d'autres produits minéraux non métalliques n.c.a.</t>
  </si>
  <si>
    <t>Ban la Dame  Parc D'activités De Nancy-Pompey</t>
  </si>
  <si>
    <t>Fabrication d'articles en papier à  usage sanitaire ou domestique</t>
  </si>
  <si>
    <t>310 Route Du Champ De l'Ale</t>
  </si>
  <si>
    <t>164 Impasse Des Gravières</t>
  </si>
  <si>
    <t>Administration publique générale</t>
  </si>
  <si>
    <t>VAL'ERGIE (ex.NANCY ENERGIE) à   Ludres</t>
  </si>
  <si>
    <t>226 Rue Victor Grignard</t>
  </si>
  <si>
    <t>UIOM De Thonon les Bains  ZI De Vongy</t>
  </si>
  <si>
    <t>Avenue Camille Cavallier</t>
  </si>
  <si>
    <t>BP 129</t>
  </si>
  <si>
    <t>Installations pour la production de fonte ou d'acier (de première ou de seconde fusion), notamment en coulée continue d'une capacité de 2,5 tonnes par heure</t>
  </si>
  <si>
    <t>Europà´le De Sarreguemines</t>
  </si>
  <si>
    <t>Construction de véhicules automobiles</t>
  </si>
  <si>
    <t>Installations destinées au traitement de surface de matières, d'objets ou de produits à  l'aide de solvants organiques, notamment pour les opérations d'apprêt, d'impression, de revêtement, de dégraissage, d'imperméabilisation, de collage, de peinture, de nettoyage ou d'imprégnation d'une capacité de consommation de 150 kg par heures ou 200 tonnes par an</t>
  </si>
  <si>
    <t>Cimenterie  Route De Lorquin</t>
  </si>
  <si>
    <t>Avenue De Blida</t>
  </si>
  <si>
    <t>Commerce d'électricité</t>
  </si>
  <si>
    <t>Route De Bréal</t>
  </si>
  <si>
    <t>Autre mise à  disposition de ressources humaines</t>
  </si>
  <si>
    <t>Traitement et transformation du lait d'une capacité de traitement de 200 tonnes de lait par jour (valeur moyenne sur une base annuelle)</t>
  </si>
  <si>
    <t>2 Route De la Navale</t>
  </si>
  <si>
    <t>Chaufferie urbaine  Plateau De la Justice</t>
  </si>
  <si>
    <t>15 Avenue De Blida</t>
  </si>
  <si>
    <t>Collecte et traitement des eaux usées</t>
  </si>
  <si>
    <t>Usine De Sorcy</t>
  </si>
  <si>
    <t>de chaux dans des fours rotatifs d'une capacité de production de 50 tonnes par jour</t>
  </si>
  <si>
    <t>34 Rue Maurice Mougeot  BP 26</t>
  </si>
  <si>
    <t>16 Rue De Toutlemonde</t>
  </si>
  <si>
    <t>Usine De Spay  Le Grand Plessis</t>
  </si>
  <si>
    <t>Fabrication de produits à  base de tabac</t>
  </si>
  <si>
    <t>Rue Des Capucins</t>
  </si>
  <si>
    <t>Activités hospitalières</t>
  </si>
  <si>
    <t>415 Rue De l'Etier</t>
  </si>
  <si>
    <t>Usine D'incinération D'ordures ménagères</t>
  </si>
  <si>
    <t>43 Avenue Jean Giono</t>
  </si>
  <si>
    <t>ZUP Encagnane</t>
  </si>
  <si>
    <t>Production d'électricité</t>
  </si>
  <si>
    <t>Chemin Gaetan Gastaldo</t>
  </si>
  <si>
    <t>Quartier De L'Escaillon</t>
  </si>
  <si>
    <t>2693 La Grave De Blausasc</t>
  </si>
  <si>
    <t xml:space="preserve">Usine De la Grave De Peille  </t>
  </si>
  <si>
    <t>649 Avenue Vidier</t>
  </si>
  <si>
    <t>123 Boulevard De La Millière</t>
  </si>
  <si>
    <t>CS 90108</t>
  </si>
  <si>
    <t>MARSEILLE</t>
  </si>
  <si>
    <t>4.(a).(iv)</t>
  </si>
  <si>
    <t>hydrocarbures azotés, notamment amines, amides, composés nitreux, nitrés ou nitratés, nitriles, cyanates, isocyanates</t>
  </si>
  <si>
    <t>795 Avenue Des Frères Lumière</t>
  </si>
  <si>
    <t xml:space="preserve">BP 6 - Usine De La Malle  </t>
  </si>
  <si>
    <t>220 Chemin De Morgiou</t>
  </si>
  <si>
    <t>5.(f)</t>
  </si>
  <si>
    <t>Installations de traitement des eaux urbaines résiduaires d'une capacité de 100 000 équivalents habitants</t>
  </si>
  <si>
    <t>3  Rue Du Grand Pommeraye</t>
  </si>
  <si>
    <t>Usine D'incinération</t>
  </si>
  <si>
    <t>Route De la Bonde</t>
  </si>
  <si>
    <t>Le Tertre De Chérisy - Route De Nangis  CD 408 - 77016 Vaux le pénil cedex</t>
  </si>
  <si>
    <t>AZALYS  RD 190 - La Demie Lieue</t>
  </si>
  <si>
    <t>2 Rue De L'Union</t>
  </si>
  <si>
    <t>2 Rue Du Chemin Vert</t>
  </si>
  <si>
    <t>18  Rue Du Grand Rond</t>
  </si>
  <si>
    <t>Bâtiment 5400 BP 81007</t>
  </si>
  <si>
    <t>Transports aériens de passagers</t>
  </si>
  <si>
    <t>1 Rue Du Gros Murger</t>
  </si>
  <si>
    <t>1  Rue Des Tissonvilliers</t>
  </si>
  <si>
    <t>25 Rue Georges Pitard</t>
  </si>
  <si>
    <t>21 Rue Fournier</t>
  </si>
  <si>
    <t>Société des CIMENTS CALCIA</t>
  </si>
  <si>
    <t>Route De Bellegarde</t>
  </si>
  <si>
    <t>Usine De Beaucaire BP 130</t>
  </si>
  <si>
    <t>9-15 Avenue Des Roses</t>
  </si>
  <si>
    <t>400 Rue Keller</t>
  </si>
  <si>
    <t>Zone Industrielle  L'Ardoise BP 2</t>
  </si>
  <si>
    <t>Fonderies de métaux ferreux d'une capacité de productionde 20 tonnes par jour</t>
  </si>
  <si>
    <t>1 Rue Du Maréchal Lyautey</t>
  </si>
  <si>
    <t>22 Rue Ardoin</t>
  </si>
  <si>
    <t>63 Rue Ardoin</t>
  </si>
  <si>
    <t>1 Avenue Jean Moulin</t>
  </si>
  <si>
    <t>Quartier Rougemont Perrin</t>
  </si>
  <si>
    <t>Avenue Salvador Allende</t>
  </si>
  <si>
    <t>1  Rue Hennequin</t>
  </si>
  <si>
    <t>10-11  Rue Des Malfourches</t>
  </si>
  <si>
    <t>Installations pour la valorisation ou l'élimination des déchets dangereux recevant 10 tonnes par jour</t>
  </si>
  <si>
    <t>4 Avenue Jean Moulin</t>
  </si>
  <si>
    <t>RN 113</t>
  </si>
  <si>
    <t>Lieu-dit Les Roussels</t>
  </si>
  <si>
    <t>Communauté Agglomération Bassin de Thau</t>
  </si>
  <si>
    <t>ZI Les Eaux Blanches</t>
  </si>
  <si>
    <t>ZI Portuaire  BP 423</t>
  </si>
  <si>
    <t>43 Rue Bruneseau</t>
  </si>
  <si>
    <t>ENTREE PARIS XIII 75013 PARIS</t>
  </si>
  <si>
    <t>Rue Henry Wilhelm</t>
  </si>
  <si>
    <t>Route Du Rhin</t>
  </si>
  <si>
    <t xml:space="preserve">  BP 4</t>
  </si>
  <si>
    <t>Fabrication de produits amylacés</t>
  </si>
  <si>
    <t>AIRBUS OPERATIONS SAS site Clément Ader</t>
  </si>
  <si>
    <t>35 Avenue Jean Monnet</t>
  </si>
  <si>
    <t>Construction aéronautique et spatiale</t>
  </si>
  <si>
    <t>Rue De La Cité</t>
  </si>
  <si>
    <t>Lieu-dit ESPEN  (CD419 )</t>
  </si>
  <si>
    <t>Rue Du Président Saragat</t>
  </si>
  <si>
    <t>121 Route de Dornach</t>
  </si>
  <si>
    <t>DIDENHEIM</t>
  </si>
  <si>
    <t>Route De Montauban</t>
  </si>
  <si>
    <t xml:space="preserve">Zone Des Turquès  </t>
  </si>
  <si>
    <t>77 Avenue Des Pyrénées</t>
  </si>
  <si>
    <t>3525 Route De La Ville Dieu</t>
  </si>
  <si>
    <t>4  Rue Charles Friedel</t>
  </si>
  <si>
    <t>CS 30009</t>
  </si>
  <si>
    <t>Route Du Glaserswoerth</t>
  </si>
  <si>
    <t>PK 300</t>
  </si>
  <si>
    <t>Rue De l'Egalité</t>
  </si>
  <si>
    <t>Lieu-dit De La Planchette</t>
  </si>
  <si>
    <t xml:space="preserve"> </t>
  </si>
  <si>
    <t>Centre D'Enfouissement Technique BP 25</t>
  </si>
  <si>
    <t>1 Route De Thann</t>
  </si>
  <si>
    <t>1 Route De Chalampé</t>
  </si>
  <si>
    <t>Route D'Ostreville</t>
  </si>
  <si>
    <t>Zone Industrielle</t>
  </si>
  <si>
    <t>5 Rue Jean-Baptiste Macaux</t>
  </si>
  <si>
    <t>1  Rue De Normandie</t>
  </si>
  <si>
    <t>Rue Epernay</t>
  </si>
  <si>
    <t>Chaufferie De La ZUP De Lens</t>
  </si>
  <si>
    <t>7  Route De Lourches</t>
  </si>
  <si>
    <t>Rue Du Galibot</t>
  </si>
  <si>
    <t>Zone Industrielle N°4</t>
  </si>
  <si>
    <t>Rocade De la Vallée De la Lys  RD 191</t>
  </si>
  <si>
    <t>Hameau De la Bistade</t>
  </si>
  <si>
    <t>La Mare Corbonne  Route De Verneuil</t>
  </si>
  <si>
    <t>Le Pérou  RD 117</t>
  </si>
  <si>
    <t>Rue Du Fief D'Argent</t>
  </si>
  <si>
    <t>Usine De Villiers au Bouin</t>
  </si>
  <si>
    <t>Exploitation de gravières et sablières, extraction d'argiles et de kaolin</t>
  </si>
  <si>
    <t>Extraction à  ciel ouvert et exploitation en carrière lorsque la surperficie du site oà¹ sont effectuées des opérations d'extraction est égale à  25 hectares</t>
  </si>
  <si>
    <t>Séché Environnement</t>
  </si>
  <si>
    <t>LA REISSIERE (La pierre Brune)</t>
  </si>
  <si>
    <t>BP 14</t>
  </si>
  <si>
    <t>Usine De Bussac  25 Route De la cimenterie</t>
  </si>
  <si>
    <t>Usine D'incinération Les Gatines  Arrabloy</t>
  </si>
  <si>
    <t>12 Rue Du Moulin</t>
  </si>
  <si>
    <t>215 Rue De Paucourt</t>
  </si>
  <si>
    <t>Route De Paris</t>
  </si>
  <si>
    <t>2 chemin De Juillet - La Teppe Pernin</t>
  </si>
  <si>
    <t>Route De Sains (RD 167)</t>
  </si>
  <si>
    <t>Avenue Frédéric et Irène Joliot Curie</t>
  </si>
  <si>
    <t>Le Bois Du Signal  Route De Château la Vallière</t>
  </si>
  <si>
    <t>Route De Cerdon</t>
  </si>
  <si>
    <t>Usine De Facture  Allée Des Fougères</t>
  </si>
  <si>
    <t>U.V.E De CENON  Rue Jean Cocteau</t>
  </si>
  <si>
    <t>Les Sangsugières - Le Sablard Sud</t>
  </si>
  <si>
    <t>Rue Gaston Monmousseau  Plateforme chimique De Roussillon</t>
  </si>
  <si>
    <t>Traitement et élimination des déchets dangereux</t>
  </si>
  <si>
    <t>SITCOM cà´te sud des Landes</t>
  </si>
  <si>
    <t>Route De Capbreton</t>
  </si>
  <si>
    <t>1220  Route André Dupuy</t>
  </si>
  <si>
    <t>hydrocarbures oxygénés, notamment les alcools, aldéhydes, cétones, acides carboxyliques, esters, acétates, éthers, peroxydes, résines époxydes</t>
  </si>
  <si>
    <t>EGGER Panneaux &amp; Décors</t>
  </si>
  <si>
    <t>Avenue D'Albret</t>
  </si>
  <si>
    <t>UIOM  Monbusq</t>
  </si>
  <si>
    <t>133 Rue Roger Aini</t>
  </si>
  <si>
    <t>ZUP De Hauteville</t>
  </si>
  <si>
    <t>2 Rue Du docteur Boutrois  BP 93</t>
  </si>
  <si>
    <t>Rue De L'Industrie</t>
  </si>
  <si>
    <t>24 Rue Des Longues Raies  ZI Des Vauguillettes</t>
  </si>
  <si>
    <t>ZI Tertre Landry  BP 90</t>
  </si>
  <si>
    <t>ZI - Usine De Couvrot</t>
  </si>
  <si>
    <t>Angle Rues Belin et Einstein</t>
  </si>
  <si>
    <t>RD671  3 Route De Dijon</t>
  </si>
  <si>
    <t>Avenue De Faugeras  Beaubreuil</t>
  </si>
  <si>
    <t>Papelissier  810 chemin Des Taillandiers</t>
  </si>
  <si>
    <t>573 Route Des Ortis</t>
  </si>
  <si>
    <t>Route De Mousson</t>
  </si>
  <si>
    <t>Route De Pierreville</t>
  </si>
  <si>
    <t>Route Des 6 Vallées</t>
  </si>
  <si>
    <t>Usine Des Clavaux</t>
  </si>
  <si>
    <t>519 Rue Denis Papin  Sanne</t>
  </si>
  <si>
    <t>37 Rue Des Frères Perret</t>
  </si>
  <si>
    <t>Route De Bettelainville</t>
  </si>
  <si>
    <t>Les Basses Ansquillières</t>
  </si>
  <si>
    <t>30 Rue De la Tuilerie  BP 4</t>
  </si>
  <si>
    <t>Installations destinées à  la fabrication de produits céramiques par cuisson, notamment de tuiles, de briques (simples ou réfractaires), de carrelages, de grès ou de porcelaines d'une capacité de production de 75 tonnes par jour, ou d'une capacité de four de 4 m3 et d'une densité d'enfournement de 300 kg/m3 par four</t>
  </si>
  <si>
    <t>ZI De Blanchifontaine</t>
  </si>
  <si>
    <t>L'Etablère  BP 5</t>
  </si>
  <si>
    <t>2 Rue D'Alençon</t>
  </si>
  <si>
    <t xml:space="preserve">  Lieu-dit Le Paradis</t>
  </si>
  <si>
    <t>Route CENTRALE Des NOYERS  BP 104 Maisons Laffitte</t>
  </si>
  <si>
    <t>Avenue D'Occitanie</t>
  </si>
  <si>
    <t>1928 Avenue D'Avignon</t>
  </si>
  <si>
    <t>Installations destinées à  la fabrication industrielle d'explosifs et de produits pyrotechniques</t>
  </si>
  <si>
    <t>Société EVOLIA</t>
  </si>
  <si>
    <t>Impasse Des Jasons</t>
  </si>
  <si>
    <t>BP 18066</t>
  </si>
  <si>
    <t>Boulevard Pasteur</t>
  </si>
  <si>
    <t>BP 50030</t>
  </si>
  <si>
    <t>11 Chemin De Perpignan</t>
  </si>
  <si>
    <t>BP 33724</t>
  </si>
  <si>
    <t>3  Route Du Rohrschollen</t>
  </si>
  <si>
    <t>786 Avenue De Gasseras</t>
  </si>
  <si>
    <t>147  Avenue De Rangueil</t>
  </si>
  <si>
    <t>Communauté d'Agglomération de Béthune Bruay Artois Lys Romane</t>
  </si>
  <si>
    <t xml:space="preserve">  Lieu-dit Le Stock De Sars</t>
  </si>
  <si>
    <t>1 Route Nationale  Le Gol</t>
  </si>
  <si>
    <t>2  chemin Bois Rouge  BOIS ROUGE</t>
  </si>
  <si>
    <t>Saint-André</t>
  </si>
  <si>
    <t>Coume Dels Très Pilous</t>
  </si>
  <si>
    <t>Lieu-dit Gardel</t>
  </si>
  <si>
    <t>Grand Poitiers communauté urbaine</t>
  </si>
  <si>
    <t>1 Rue Edouard Branly  (case 252)</t>
  </si>
  <si>
    <t>1 Avenue JULIEN DURANTON  VAL POMPADOUR</t>
  </si>
  <si>
    <t>10 Rue De la Plaine</t>
  </si>
  <si>
    <t>31 Rue Edouard Branly  BP 29</t>
  </si>
  <si>
    <t>Production de boissons alcooliques distillées</t>
  </si>
  <si>
    <t xml:space="preserve">  Lieu-dit Larrouza  CD 46</t>
  </si>
  <si>
    <t>Site De Zaluaga  Chemin De Zaia</t>
  </si>
  <si>
    <t>6    Lieu-dit Chauvin  Route De Morizès</t>
  </si>
  <si>
    <t>ZA Charles Chana - Site De SATROD  Boulevard Du Puits Charles</t>
  </si>
  <si>
    <t>Route De la Bruyère    Lieu-dit Le Guègue</t>
  </si>
  <si>
    <t>RN3  angle CD404</t>
  </si>
  <si>
    <t>ZI De L'EMPEREUR  6 IMPASSE De L'EMPEREUR</t>
  </si>
  <si>
    <t>Chemin Manioc  ZI Beaufonds</t>
  </si>
  <si>
    <t>Saint-Benoà®t</t>
  </si>
  <si>
    <t>Zone industrielle - CS 40913 BAZEILLES  F-08209 SEDAN CEDEX</t>
  </si>
  <si>
    <t>Avenue Des CRAYERES  ZONE INDUSTRIELLE De LA VEUVE</t>
  </si>
  <si>
    <t>CENTRE De VALORISATION  ENERGETIQUE ZI De PORT JEROME II</t>
  </si>
  <si>
    <t>161  Avenue De Châteaudun</t>
  </si>
  <si>
    <t>La Baillaudière</t>
  </si>
  <si>
    <t>Route De Sieurac</t>
  </si>
  <si>
    <t>Rue De Saunière</t>
  </si>
  <si>
    <t>Métropole Aix-Marseille Provence</t>
  </si>
  <si>
    <t>CAPOULADE (Décharge d'Isles-les-Meldeuse</t>
  </si>
  <si>
    <t xml:space="preserve">  Lieu-dit les maringouins</t>
  </si>
  <si>
    <t>1 Route Départementale 20A  BP 3</t>
  </si>
  <si>
    <t>BP 80059  Les Herbages ZI</t>
  </si>
  <si>
    <t>11 A 21 Rue NOEL PONS</t>
  </si>
  <si>
    <t>47 A 103 QUAI Du PRESIDENT ROOSEVELT</t>
  </si>
  <si>
    <t>Usine De méthanisation  230 Rue Raymond Recouly - ZAC Garosud - CS 80040</t>
  </si>
  <si>
    <t>Avenue Des Frères Lumière  CS 42008</t>
  </si>
  <si>
    <t xml:space="preserve">  Lieu-dit Les Fougères</t>
  </si>
  <si>
    <t>Chaufferie De Beaulieu-Malakoff  Boulevard De Seattle</t>
  </si>
  <si>
    <t>TERRITOIRE PAYS D'AIX  CS 40686</t>
  </si>
  <si>
    <t>Zone Industrielle  BP 222</t>
  </si>
  <si>
    <t>Rue Jeanne D'Arc</t>
  </si>
  <si>
    <t>Parc D'activités Des Trois Routes  Chemillé</t>
  </si>
  <si>
    <t>Installations destinées à  la fabrication du verre, y compris de fibres de verre d'une capacité de fusion de 20 tonnes par jour</t>
  </si>
  <si>
    <t>Lieu-dit Les Prairies</t>
  </si>
  <si>
    <t>EveRé SAS</t>
  </si>
  <si>
    <t>Zone industrielle -   Lieu-dit Caban Sud -  Route Du quai minéralier</t>
  </si>
  <si>
    <t>Usine SMURFIT KAPPA Cellulose Du Pin  Allée Des Fougères - Facture</t>
  </si>
  <si>
    <t>Route De Neufchâtel</t>
  </si>
  <si>
    <t>21 Avenue Du Pont Rouge  (voir aussi archives 418 A dossier</t>
  </si>
  <si>
    <t>Fabrication de produits azotés et d'engrais</t>
  </si>
  <si>
    <t>Installations chimiques destinées à  la production industrielle d'engrais à  base de phosphore, d'azote ou de potassium (engrais simples ou composés)</t>
  </si>
  <si>
    <t>Lieu-dit Teparella</t>
  </si>
  <si>
    <t>38 Rue Jules Ladoumegue</t>
  </si>
  <si>
    <t>Chemin De Montboulin</t>
  </si>
  <si>
    <t>décharge viriat</t>
  </si>
  <si>
    <t>2120 Chemin Du Freyssinet  Quartier Du Freyssinet</t>
  </si>
  <si>
    <t xml:space="preserve">  Lieu-dit la Campagne</t>
  </si>
  <si>
    <t>Route Des sablières</t>
  </si>
  <si>
    <t>Route De Lévignen</t>
  </si>
  <si>
    <t>Les Boedriers  Chemin De la Bintinais</t>
  </si>
  <si>
    <t>1 chemin Du domaine De Beaulieu</t>
  </si>
  <si>
    <t>1080 Rue Des VIGNES ROUGES</t>
  </si>
  <si>
    <t>Rue Du Crouzet</t>
  </si>
  <si>
    <t>8 Route De Gouvieux</t>
  </si>
  <si>
    <t>4 Rue Saint Pierre</t>
  </si>
  <si>
    <t>DIJON ENERGIES Dijon Sud Péjoces</t>
  </si>
  <si>
    <t>Boulevard Petitjean  DIJON SUD</t>
  </si>
  <si>
    <t>LAMBERT IV  Rue Antoine Becquerel - CS 17216</t>
  </si>
  <si>
    <t>Rue Du Champ De Manœuvres</t>
  </si>
  <si>
    <t>ZAC Des Groues</t>
  </si>
  <si>
    <t>4  Rue Du Radar</t>
  </si>
  <si>
    <t>23  Route De Chaulnes</t>
  </si>
  <si>
    <t>22  Rue Des Valendons</t>
  </si>
  <si>
    <t>Lieu-Dit Les Barthes</t>
  </si>
  <si>
    <t>2 Rue Marcel Lingot</t>
  </si>
  <si>
    <t>8  Rue Du Holweg</t>
  </si>
  <si>
    <t>Rue De La Californie</t>
  </si>
  <si>
    <t>Les Hêtres</t>
  </si>
  <si>
    <t>Allée Ampère</t>
  </si>
  <si>
    <t>Centrale D'Energie Des Bruyères</t>
  </si>
  <si>
    <t>Rue Saint-Jean-de-Dieu</t>
  </si>
  <si>
    <t>10 Quai De Gand</t>
  </si>
  <si>
    <t>32  Rue Hélène Boucher</t>
  </si>
  <si>
    <t>Mont Mâle  (reprise site MEL+partie SEMAVERT CSDU)</t>
  </si>
  <si>
    <t>Chemin De Vauvoix</t>
  </si>
  <si>
    <t>Rue De l'Yser</t>
  </si>
  <si>
    <t>Rue De la Forêt</t>
  </si>
  <si>
    <t>Rue Vermentino</t>
  </si>
  <si>
    <t>Pole D'Activités De Nicopolis</t>
  </si>
  <si>
    <t>TOURS METROPOLE ENERGIES DURABLES</t>
  </si>
  <si>
    <t>2 Rue Du Champ De Tir</t>
  </si>
  <si>
    <t>TOURS</t>
  </si>
  <si>
    <t>Le Petit Spernot</t>
  </si>
  <si>
    <t>CCIAG - BIOMAX</t>
  </si>
  <si>
    <t>98 Rue Du Vercors</t>
  </si>
  <si>
    <t>Quantité_CO2_ktparan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</si>
</sst>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rgb="FF000000"/>
      <name val="Calibri"/>
      <family val="2"/>
    </font>
    <font>
      <sz val="11"/>
      <color rgb="FF000000"/>
      <name val="Calibri"/>
      <family val="2"/>
      <scheme val="minor"/>
    </font>
    <font>
      <b/>
      <sz val="11"/>
      <color rgb="FF00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FF0000"/>
        <bgColor rgb="FF000000"/>
      </patternFill>
    </fill>
    <fill>
      <patternFill patternType="solid">
        <fgColor rgb="FFFFC000"/>
        <bgColor rgb="FF000000"/>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rgb="FFFFFF00"/>
        <bgColor rgb="FF000000"/>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vertical="center"/>
    </xf>
    <xf numFmtId="2" fontId="0" fillId="33" borderId="0" xfId="0" applyNumberFormat="1" applyFill="1" applyAlignment="1">
      <alignment vertical="center"/>
    </xf>
    <xf numFmtId="2" fontId="0" fillId="34" borderId="0" xfId="0" applyNumberFormat="1" applyFill="1" applyAlignment="1">
      <alignment vertical="center"/>
    </xf>
    <xf numFmtId="2" fontId="0" fillId="35" borderId="0" xfId="0" applyNumberFormat="1" applyFill="1" applyAlignment="1">
      <alignment vertical="center"/>
    </xf>
    <xf numFmtId="2" fontId="0" fillId="36" borderId="0" xfId="0" applyNumberFormat="1" applyFill="1" applyAlignment="1">
      <alignment vertical="center"/>
    </xf>
    <xf numFmtId="0" fontId="0" fillId="36" borderId="0" xfId="0" applyFill="1"/>
    <xf numFmtId="2" fontId="0" fillId="37" borderId="0" xfId="0" applyNumberFormat="1" applyFill="1" applyAlignment="1">
      <alignment vertical="center"/>
    </xf>
    <xf numFmtId="0" fontId="0" fillId="33" borderId="0" xfId="0" applyFill="1"/>
    <xf numFmtId="0" fontId="0" fillId="0" borderId="10" xfId="0" applyBorder="1"/>
    <xf numFmtId="0" fontId="16" fillId="0" borderId="11" xfId="0" applyFont="1" applyBorder="1" applyAlignment="1">
      <alignment horizontal="center"/>
    </xf>
    <xf numFmtId="164" fontId="16" fillId="0" borderId="12" xfId="0" applyNumberFormat="1" applyFont="1" applyBorder="1" applyAlignment="1">
      <alignment horizontal="center"/>
    </xf>
    <xf numFmtId="0" fontId="0" fillId="34" borderId="13" xfId="0" applyFill="1" applyBorder="1" applyAlignment="1">
      <alignment horizontal="right" vertical="center"/>
    </xf>
    <xf numFmtId="0" fontId="0" fillId="0" borderId="14" xfId="0" applyBorder="1" applyAlignment="1">
      <alignment horizontal="center"/>
    </xf>
    <xf numFmtId="0" fontId="0" fillId="37" borderId="13" xfId="0" applyFill="1" applyBorder="1" applyAlignment="1">
      <alignment horizontal="right" vertical="center"/>
    </xf>
    <xf numFmtId="1" fontId="0" fillId="0" borderId="14" xfId="0" applyNumberFormat="1" applyBorder="1" applyAlignment="1">
      <alignment horizontal="center"/>
    </xf>
    <xf numFmtId="0" fontId="0" fillId="33" borderId="13" xfId="0" applyFill="1" applyBorder="1" applyAlignment="1">
      <alignment horizontal="right"/>
    </xf>
    <xf numFmtId="17" fontId="0" fillId="35" borderId="13" xfId="0" quotePrefix="1" applyNumberFormat="1" applyFill="1" applyBorder="1" applyAlignment="1">
      <alignment horizontal="right"/>
    </xf>
    <xf numFmtId="3" fontId="0" fillId="0" borderId="15" xfId="0" applyNumberFormat="1" applyBorder="1" applyAlignment="1">
      <alignment horizontal="center"/>
    </xf>
    <xf numFmtId="0" fontId="0" fillId="36" borderId="16" xfId="0" applyFill="1" applyBorder="1" applyAlignment="1">
      <alignment horizontal="right"/>
    </xf>
    <xf numFmtId="1" fontId="0" fillId="0" borderId="17" xfId="0" applyNumberFormat="1" applyBorder="1" applyAlignment="1">
      <alignment horizontal="center"/>
    </xf>
    <xf numFmtId="3" fontId="0" fillId="0" borderId="18" xfId="0" applyNumberFormat="1" applyBorder="1" applyAlignment="1">
      <alignment horizontal="center"/>
    </xf>
    <xf numFmtId="0" fontId="16" fillId="0" borderId="19" xfId="0" applyFont="1" applyBorder="1" applyAlignment="1">
      <alignment horizontal="right"/>
    </xf>
    <xf numFmtId="0" fontId="16" fillId="0" borderId="20" xfId="0" applyFont="1" applyBorder="1" applyAlignment="1">
      <alignment horizontal="center"/>
    </xf>
    <xf numFmtId="3" fontId="16" fillId="0" borderId="21" xfId="0" applyNumberFormat="1" applyFont="1" applyBorder="1" applyAlignment="1">
      <alignment horizontal="center"/>
    </xf>
    <xf numFmtId="0" fontId="18" fillId="0" borderId="0" xfId="0" applyFont="1" applyAlignment="1">
      <alignment vertical="center"/>
    </xf>
    <xf numFmtId="0" fontId="19" fillId="0" borderId="0" xfId="0" applyFont="1"/>
    <xf numFmtId="0" fontId="19" fillId="0" borderId="0" xfId="0" quotePrefix="1" applyFont="1"/>
    <xf numFmtId="0" fontId="20" fillId="0" borderId="0" xfId="0" applyFont="1"/>
    <xf numFmtId="14" fontId="20" fillId="0" borderId="0" xfId="0" applyNumberFormat="1" applyFont="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0" fillId="40" borderId="0" xfId="0" applyFill="1"/>
    <xf numFmtId="0" fontId="0" fillId="0" borderId="0" xfId="0" applyAlignment="1">
      <alignment horizontal="right" vertical="center"/>
    </xf>
    <xf numFmtId="0" fontId="0" fillId="0" borderId="0" xfId="0" applyFill="1"/>
    <xf numFmtId="0" fontId="21" fillId="0" borderId="0" xfId="0" applyFont="1" applyAlignment="1">
      <alignment horizontal="center" vertical="center" wrapText="1"/>
    </xf>
    <xf numFmtId="0" fontId="21" fillId="0" borderId="0" xfId="0" applyFont="1" applyAlignment="1">
      <alignment horizontal="left" vertical="center" wrapText="1"/>
    </xf>
    <xf numFmtId="0" fontId="20" fillId="0" borderId="0" xfId="0" applyFont="1" applyAlignment="1">
      <alignment horizontal="center" vertical="center" wrapText="1"/>
    </xf>
    <xf numFmtId="0" fontId="20" fillId="0" borderId="0" xfId="0" applyFont="1" applyAlignment="1">
      <alignment vertical="center" wrapText="1"/>
    </xf>
    <xf numFmtId="0" fontId="20" fillId="40" borderId="0" xfId="0" applyFont="1" applyFill="1" applyAlignment="1">
      <alignment vertical="center" wrapText="1"/>
    </xf>
    <xf numFmtId="0" fontId="20" fillId="38" borderId="0" xfId="0" applyFont="1" applyFill="1" applyAlignment="1">
      <alignment vertical="center" wrapText="1"/>
    </xf>
    <xf numFmtId="0" fontId="20" fillId="43" borderId="0" xfId="0" applyFont="1" applyFill="1" applyAlignment="1">
      <alignment vertical="center" wrapText="1"/>
    </xf>
    <xf numFmtId="0" fontId="20" fillId="42" borderId="0" xfId="0" applyFont="1" applyFill="1" applyAlignment="1">
      <alignment vertical="center" wrapText="1"/>
    </xf>
    <xf numFmtId="0" fontId="20" fillId="39" borderId="0" xfId="0" applyFont="1" applyFill="1" applyAlignment="1">
      <alignment vertical="center" wrapText="1"/>
    </xf>
    <xf numFmtId="0" fontId="20" fillId="41" borderId="0" xfId="0" applyFont="1" applyFill="1" applyAlignment="1">
      <alignment vertical="center" wrapText="1"/>
    </xf>
    <xf numFmtId="0" fontId="20" fillId="43" borderId="0" xfId="0" applyFont="1" applyFill="1" applyAlignment="1">
      <alignment horizontal="center" vertical="center"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2</xdr:row>
      <xdr:rowOff>171450</xdr:rowOff>
    </xdr:from>
    <xdr:to>
      <xdr:col>8</xdr:col>
      <xdr:colOff>599379</xdr:colOff>
      <xdr:row>27</xdr:row>
      <xdr:rowOff>27986</xdr:rowOff>
    </xdr:to>
    <xdr:pic>
      <xdr:nvPicPr>
        <xdr:cNvPr id="2" name="Image 1">
          <a:extLst>
            <a:ext uri="{FF2B5EF4-FFF2-40B4-BE49-F238E27FC236}">
              <a16:creationId xmlns:a16="http://schemas.microsoft.com/office/drawing/2014/main" id="{D030F21C-CEF4-1BAD-379C-8CD70472BF43}"/>
            </a:ext>
          </a:extLst>
        </xdr:cNvPr>
        <xdr:cNvPicPr>
          <a:picLocks noChangeAspect="1"/>
        </xdr:cNvPicPr>
      </xdr:nvPicPr>
      <xdr:blipFill>
        <a:blip xmlns:r="http://schemas.openxmlformats.org/officeDocument/2006/relationships" r:embed="rId1"/>
        <a:stretch>
          <a:fillRect/>
        </a:stretch>
      </xdr:blipFill>
      <xdr:spPr>
        <a:xfrm>
          <a:off x="1123950" y="552450"/>
          <a:ext cx="5571429" cy="4714286"/>
        </a:xfrm>
        <a:prstGeom prst="rect">
          <a:avLst/>
        </a:prstGeom>
      </xdr:spPr>
    </xdr:pic>
    <xdr:clientData/>
  </xdr:twoCellAnchor>
  <xdr:twoCellAnchor editAs="oneCell">
    <xdr:from>
      <xdr:col>1</xdr:col>
      <xdr:colOff>333375</xdr:colOff>
      <xdr:row>0</xdr:row>
      <xdr:rowOff>76200</xdr:rowOff>
    </xdr:from>
    <xdr:to>
      <xdr:col>10</xdr:col>
      <xdr:colOff>1389661</xdr:colOff>
      <xdr:row>3</xdr:row>
      <xdr:rowOff>38033</xdr:rowOff>
    </xdr:to>
    <xdr:pic>
      <xdr:nvPicPr>
        <xdr:cNvPr id="3" name="Image 2">
          <a:extLst>
            <a:ext uri="{FF2B5EF4-FFF2-40B4-BE49-F238E27FC236}">
              <a16:creationId xmlns:a16="http://schemas.microsoft.com/office/drawing/2014/main" id="{5B7F2644-D396-AB58-AFBA-D0AC58C9D676}"/>
            </a:ext>
          </a:extLst>
        </xdr:cNvPr>
        <xdr:cNvPicPr>
          <a:picLocks noChangeAspect="1"/>
        </xdr:cNvPicPr>
      </xdr:nvPicPr>
      <xdr:blipFill>
        <a:blip xmlns:r="http://schemas.openxmlformats.org/officeDocument/2006/relationships" r:embed="rId2"/>
        <a:stretch>
          <a:fillRect/>
        </a:stretch>
      </xdr:blipFill>
      <xdr:spPr>
        <a:xfrm>
          <a:off x="1095375" y="76200"/>
          <a:ext cx="7914286" cy="533333"/>
        </a:xfrm>
        <a:prstGeom prst="rect">
          <a:avLst/>
        </a:prstGeom>
      </xdr:spPr>
    </xdr:pic>
    <xdr:clientData/>
  </xdr:twoCellAnchor>
  <xdr:twoCellAnchor editAs="oneCell">
    <xdr:from>
      <xdr:col>10</xdr:col>
      <xdr:colOff>0</xdr:colOff>
      <xdr:row>25</xdr:row>
      <xdr:rowOff>0</xdr:rowOff>
    </xdr:from>
    <xdr:to>
      <xdr:col>21</xdr:col>
      <xdr:colOff>132061</xdr:colOff>
      <xdr:row>62</xdr:row>
      <xdr:rowOff>94357</xdr:rowOff>
    </xdr:to>
    <xdr:pic>
      <xdr:nvPicPr>
        <xdr:cNvPr id="6" name="Image 5">
          <a:extLst>
            <a:ext uri="{FF2B5EF4-FFF2-40B4-BE49-F238E27FC236}">
              <a16:creationId xmlns:a16="http://schemas.microsoft.com/office/drawing/2014/main" id="{E84FB798-9804-8B99-7BB7-9D67AD864D7D}"/>
            </a:ext>
          </a:extLst>
        </xdr:cNvPr>
        <xdr:cNvPicPr>
          <a:picLocks noChangeAspect="1"/>
        </xdr:cNvPicPr>
      </xdr:nvPicPr>
      <xdr:blipFill>
        <a:blip xmlns:r="http://schemas.openxmlformats.org/officeDocument/2006/relationships" r:embed="rId3"/>
        <a:stretch>
          <a:fillRect/>
        </a:stretch>
      </xdr:blipFill>
      <xdr:spPr>
        <a:xfrm>
          <a:off x="7620000" y="4857750"/>
          <a:ext cx="10314286" cy="714285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7DBAB-86B8-44F8-8095-DA6680E38937}">
  <dimension ref="A1:T44"/>
  <sheetViews>
    <sheetView topLeftCell="O1" workbookViewId="0"/>
  </sheetViews>
  <sheetFormatPr baseColWidth="10" defaultColWidth="11.5" defaultRowHeight="15" x14ac:dyDescent="0.2"/>
  <cols>
    <col min="2" max="2" width="24" bestFit="1" customWidth="1"/>
    <col min="3" max="5" width="9.1640625"/>
    <col min="6" max="6" width="23.33203125" bestFit="1" customWidth="1"/>
    <col min="7" max="7" width="23.33203125" style="2" bestFit="1" customWidth="1"/>
    <col min="8" max="8" width="23.33203125" style="2" customWidth="1"/>
    <col min="9" max="9" width="20" bestFit="1" customWidth="1"/>
    <col min="10" max="10" width="25.1640625" bestFit="1" customWidth="1"/>
    <col min="11" max="11" width="9.1640625"/>
    <col min="12" max="12" width="20.33203125" bestFit="1" customWidth="1"/>
    <col min="13" max="13" width="24.1640625" bestFit="1" customWidth="1"/>
    <col min="15" max="15" width="27.83203125" customWidth="1"/>
    <col min="18" max="18" width="34.33203125" customWidth="1"/>
    <col min="19" max="19" width="25.5" customWidth="1"/>
  </cols>
  <sheetData>
    <row r="1" spans="1:20" x14ac:dyDescent="0.2">
      <c r="A1" t="s">
        <v>2589</v>
      </c>
      <c r="B1" t="s">
        <v>0</v>
      </c>
      <c r="C1" t="s">
        <v>1</v>
      </c>
      <c r="D1" t="s">
        <v>2</v>
      </c>
      <c r="E1" t="s">
        <v>3</v>
      </c>
      <c r="F1" t="s">
        <v>4</v>
      </c>
      <c r="G1" s="1" t="s">
        <v>5</v>
      </c>
      <c r="H1" s="1" t="s">
        <v>6</v>
      </c>
      <c r="I1" t="s">
        <v>7</v>
      </c>
      <c r="J1" t="s">
        <v>8</v>
      </c>
      <c r="K1" t="s">
        <v>9</v>
      </c>
      <c r="L1" t="s">
        <v>10</v>
      </c>
      <c r="M1" t="s">
        <v>11</v>
      </c>
      <c r="N1" t="s">
        <v>12</v>
      </c>
      <c r="O1" t="s">
        <v>13</v>
      </c>
      <c r="P1" t="s">
        <v>14</v>
      </c>
      <c r="Q1" t="s">
        <v>15</v>
      </c>
      <c r="R1" t="s">
        <v>16</v>
      </c>
      <c r="S1" t="s">
        <v>17</v>
      </c>
      <c r="T1" t="s">
        <v>18</v>
      </c>
    </row>
    <row r="2" spans="1:20" x14ac:dyDescent="0.2">
      <c r="A2" t="s">
        <v>2590</v>
      </c>
      <c r="B2" t="s">
        <v>19</v>
      </c>
      <c r="C2" t="s">
        <v>20</v>
      </c>
      <c r="D2" t="s">
        <v>20</v>
      </c>
      <c r="E2" t="s">
        <v>21</v>
      </c>
      <c r="F2" t="s">
        <v>22</v>
      </c>
      <c r="G2" s="2" t="str">
        <f>F2</f>
        <v>1000</v>
      </c>
      <c r="H2" s="5">
        <f>G2*8000*44/22.4/1000000</f>
        <v>15.714285714285715</v>
      </c>
      <c r="I2" t="s">
        <v>23</v>
      </c>
      <c r="J2" t="s">
        <v>24</v>
      </c>
      <c r="K2" t="s">
        <v>25</v>
      </c>
      <c r="L2" t="s">
        <v>26</v>
      </c>
      <c r="M2" t="s">
        <v>27</v>
      </c>
      <c r="N2" t="s">
        <v>28</v>
      </c>
      <c r="O2">
        <v>90</v>
      </c>
      <c r="P2" t="s">
        <v>29</v>
      </c>
      <c r="Q2" t="s">
        <v>30</v>
      </c>
      <c r="R2" t="s">
        <v>31</v>
      </c>
      <c r="S2" t="s">
        <v>32</v>
      </c>
      <c r="T2" t="s">
        <v>33</v>
      </c>
    </row>
    <row r="3" spans="1:20" x14ac:dyDescent="0.2">
      <c r="A3" t="s">
        <v>2590</v>
      </c>
      <c r="B3" t="s">
        <v>34</v>
      </c>
      <c r="C3" t="s">
        <v>35</v>
      </c>
      <c r="D3" t="s">
        <v>20</v>
      </c>
      <c r="E3" t="s">
        <v>21</v>
      </c>
      <c r="F3" t="s">
        <v>36</v>
      </c>
      <c r="G3" s="2" t="str">
        <f t="shared" ref="G3:G43" si="0">F3</f>
        <v>1500</v>
      </c>
      <c r="H3" s="3">
        <f t="shared" ref="H3:H43" si="1">G3*8000*44/22.4/1000000</f>
        <v>23.571428571428573</v>
      </c>
      <c r="I3" t="s">
        <v>25</v>
      </c>
      <c r="J3" t="s">
        <v>37</v>
      </c>
      <c r="K3" t="s">
        <v>38</v>
      </c>
      <c r="L3" t="s">
        <v>39</v>
      </c>
      <c r="M3" t="s">
        <v>27</v>
      </c>
      <c r="N3" t="s">
        <v>28</v>
      </c>
      <c r="O3">
        <v>135</v>
      </c>
      <c r="P3" t="s">
        <v>40</v>
      </c>
      <c r="Q3" t="s">
        <v>41</v>
      </c>
      <c r="R3" t="s">
        <v>42</v>
      </c>
      <c r="S3" t="s">
        <v>43</v>
      </c>
      <c r="T3" t="s">
        <v>44</v>
      </c>
    </row>
    <row r="4" spans="1:20" x14ac:dyDescent="0.2">
      <c r="A4" t="s">
        <v>2590</v>
      </c>
      <c r="B4" t="s">
        <v>45</v>
      </c>
      <c r="C4" t="s">
        <v>46</v>
      </c>
      <c r="D4" t="s">
        <v>47</v>
      </c>
      <c r="E4" t="s">
        <v>48</v>
      </c>
      <c r="F4" t="s">
        <v>49</v>
      </c>
      <c r="G4" s="2" t="str">
        <f t="shared" si="0"/>
        <v>800</v>
      </c>
      <c r="H4" s="5">
        <f t="shared" si="1"/>
        <v>12.571428571428573</v>
      </c>
      <c r="I4" t="s">
        <v>50</v>
      </c>
      <c r="J4" t="s">
        <v>51</v>
      </c>
      <c r="K4" t="s">
        <v>52</v>
      </c>
      <c r="L4" t="s">
        <v>53</v>
      </c>
      <c r="M4" t="s">
        <v>27</v>
      </c>
      <c r="N4" t="s">
        <v>28</v>
      </c>
      <c r="O4">
        <v>70</v>
      </c>
      <c r="P4" t="s">
        <v>45</v>
      </c>
      <c r="Q4" t="s">
        <v>54</v>
      </c>
      <c r="R4" t="s">
        <v>55</v>
      </c>
      <c r="S4" t="s">
        <v>56</v>
      </c>
      <c r="T4" t="s">
        <v>57</v>
      </c>
    </row>
    <row r="5" spans="1:20" x14ac:dyDescent="0.2">
      <c r="A5" t="s">
        <v>2590</v>
      </c>
      <c r="B5" t="s">
        <v>58</v>
      </c>
      <c r="C5" t="s">
        <v>59</v>
      </c>
      <c r="D5" t="s">
        <v>59</v>
      </c>
      <c r="E5" t="s">
        <v>48</v>
      </c>
      <c r="F5" t="s">
        <v>36</v>
      </c>
      <c r="G5" s="2" t="str">
        <f t="shared" si="0"/>
        <v>1500</v>
      </c>
      <c r="H5" s="3">
        <f t="shared" si="1"/>
        <v>23.571428571428573</v>
      </c>
      <c r="I5" t="s">
        <v>50</v>
      </c>
      <c r="J5" t="s">
        <v>51</v>
      </c>
      <c r="K5" t="s">
        <v>60</v>
      </c>
      <c r="L5" t="s">
        <v>61</v>
      </c>
      <c r="M5" t="s">
        <v>27</v>
      </c>
      <c r="N5" t="s">
        <v>28</v>
      </c>
      <c r="O5">
        <v>135</v>
      </c>
      <c r="P5" t="s">
        <v>58</v>
      </c>
      <c r="Q5" t="s">
        <v>62</v>
      </c>
      <c r="R5" t="s">
        <v>63</v>
      </c>
      <c r="S5" t="s">
        <v>64</v>
      </c>
      <c r="T5" t="s">
        <v>65</v>
      </c>
    </row>
    <row r="6" spans="1:20" x14ac:dyDescent="0.2">
      <c r="A6" t="s">
        <v>2590</v>
      </c>
      <c r="B6" t="s">
        <v>66</v>
      </c>
      <c r="C6" t="s">
        <v>59</v>
      </c>
      <c r="D6" t="s">
        <v>59</v>
      </c>
      <c r="E6" t="s">
        <v>48</v>
      </c>
      <c r="F6" t="s">
        <v>67</v>
      </c>
      <c r="G6" s="2" t="str">
        <f t="shared" si="0"/>
        <v>2000</v>
      </c>
      <c r="H6" s="3">
        <f t="shared" si="1"/>
        <v>31.428571428571431</v>
      </c>
      <c r="I6" t="s">
        <v>60</v>
      </c>
      <c r="J6" t="s">
        <v>68</v>
      </c>
      <c r="K6" t="s">
        <v>69</v>
      </c>
      <c r="L6" t="s">
        <v>70</v>
      </c>
      <c r="M6" t="s">
        <v>27</v>
      </c>
      <c r="N6" t="s">
        <v>28</v>
      </c>
      <c r="O6">
        <v>180</v>
      </c>
      <c r="P6" t="s">
        <v>71</v>
      </c>
      <c r="Q6" t="s">
        <v>72</v>
      </c>
      <c r="R6" t="s">
        <v>73</v>
      </c>
      <c r="S6" t="s">
        <v>74</v>
      </c>
      <c r="T6" t="s">
        <v>75</v>
      </c>
    </row>
    <row r="7" spans="1:20" x14ac:dyDescent="0.2">
      <c r="A7" t="s">
        <v>2590</v>
      </c>
      <c r="B7" t="s">
        <v>76</v>
      </c>
      <c r="C7" t="s">
        <v>59</v>
      </c>
      <c r="D7" t="s">
        <v>59</v>
      </c>
      <c r="E7" t="s">
        <v>48</v>
      </c>
      <c r="F7" t="s">
        <v>36</v>
      </c>
      <c r="G7" s="2" t="str">
        <f t="shared" si="0"/>
        <v>1500</v>
      </c>
      <c r="H7" s="3">
        <f t="shared" si="1"/>
        <v>23.571428571428573</v>
      </c>
      <c r="I7" t="s">
        <v>77</v>
      </c>
      <c r="J7" s="7" t="s">
        <v>78</v>
      </c>
      <c r="K7" t="s">
        <v>79</v>
      </c>
      <c r="L7" t="s">
        <v>80</v>
      </c>
      <c r="M7" t="s">
        <v>27</v>
      </c>
      <c r="N7" t="s">
        <v>28</v>
      </c>
      <c r="O7">
        <v>135</v>
      </c>
      <c r="P7" t="s">
        <v>76</v>
      </c>
      <c r="Q7" t="s">
        <v>81</v>
      </c>
      <c r="R7" t="s">
        <v>82</v>
      </c>
      <c r="S7" t="s">
        <v>83</v>
      </c>
      <c r="T7" t="s">
        <v>84</v>
      </c>
    </row>
    <row r="8" spans="1:20" x14ac:dyDescent="0.2">
      <c r="A8" t="s">
        <v>2590</v>
      </c>
      <c r="B8" t="s">
        <v>85</v>
      </c>
      <c r="C8" t="s">
        <v>86</v>
      </c>
      <c r="D8" t="s">
        <v>86</v>
      </c>
      <c r="E8" t="s">
        <v>48</v>
      </c>
      <c r="F8" t="s">
        <v>87</v>
      </c>
      <c r="G8" s="2" t="str">
        <f t="shared" si="0"/>
        <v>6000</v>
      </c>
      <c r="H8" s="4">
        <f t="shared" si="1"/>
        <v>94.285714285714292</v>
      </c>
      <c r="I8" t="s">
        <v>88</v>
      </c>
      <c r="J8" t="s">
        <v>89</v>
      </c>
      <c r="K8" t="s">
        <v>90</v>
      </c>
      <c r="L8" t="s">
        <v>91</v>
      </c>
      <c r="M8" t="s">
        <v>27</v>
      </c>
      <c r="N8" t="s">
        <v>28</v>
      </c>
      <c r="O8">
        <v>540</v>
      </c>
      <c r="P8" t="s">
        <v>85</v>
      </c>
      <c r="Q8" t="s">
        <v>92</v>
      </c>
      <c r="R8" t="s">
        <v>93</v>
      </c>
      <c r="S8" t="s">
        <v>94</v>
      </c>
      <c r="T8" t="s">
        <v>95</v>
      </c>
    </row>
    <row r="9" spans="1:20" x14ac:dyDescent="0.2">
      <c r="A9" t="s">
        <v>2590</v>
      </c>
      <c r="B9" t="s">
        <v>96</v>
      </c>
      <c r="C9" t="s">
        <v>97</v>
      </c>
      <c r="D9" t="s">
        <v>97</v>
      </c>
      <c r="E9" t="s">
        <v>21</v>
      </c>
      <c r="F9" t="s">
        <v>22</v>
      </c>
      <c r="G9" s="2" t="str">
        <f t="shared" si="0"/>
        <v>1000</v>
      </c>
      <c r="H9" s="5">
        <f t="shared" si="1"/>
        <v>15.714285714285715</v>
      </c>
      <c r="I9" t="s">
        <v>23</v>
      </c>
      <c r="J9" t="s">
        <v>24</v>
      </c>
      <c r="K9" t="s">
        <v>98</v>
      </c>
      <c r="L9" t="s">
        <v>99</v>
      </c>
      <c r="M9" t="s">
        <v>27</v>
      </c>
      <c r="N9" t="s">
        <v>28</v>
      </c>
      <c r="O9">
        <v>90</v>
      </c>
      <c r="P9" t="s">
        <v>100</v>
      </c>
      <c r="Q9" t="s">
        <v>101</v>
      </c>
      <c r="R9" t="s">
        <v>102</v>
      </c>
      <c r="S9" t="s">
        <v>103</v>
      </c>
      <c r="T9" t="s">
        <v>104</v>
      </c>
    </row>
    <row r="10" spans="1:20" x14ac:dyDescent="0.2">
      <c r="A10" t="s">
        <v>2590</v>
      </c>
      <c r="B10" t="s">
        <v>105</v>
      </c>
      <c r="C10" t="s">
        <v>97</v>
      </c>
      <c r="D10" t="s">
        <v>97</v>
      </c>
      <c r="E10" t="s">
        <v>21</v>
      </c>
      <c r="F10" t="s">
        <v>36</v>
      </c>
      <c r="G10" s="2" t="str">
        <f t="shared" si="0"/>
        <v>1500</v>
      </c>
      <c r="H10" s="3">
        <f t="shared" si="1"/>
        <v>23.571428571428573</v>
      </c>
      <c r="I10" t="s">
        <v>50</v>
      </c>
      <c r="J10" t="s">
        <v>51</v>
      </c>
      <c r="K10" t="s">
        <v>52</v>
      </c>
      <c r="L10" t="s">
        <v>53</v>
      </c>
      <c r="M10" t="s">
        <v>27</v>
      </c>
      <c r="N10" t="s">
        <v>28</v>
      </c>
      <c r="O10">
        <v>135</v>
      </c>
      <c r="P10" t="s">
        <v>106</v>
      </c>
      <c r="Q10" t="s">
        <v>107</v>
      </c>
      <c r="R10" t="s">
        <v>108</v>
      </c>
      <c r="S10" t="s">
        <v>109</v>
      </c>
      <c r="T10" s="28" t="s">
        <v>110</v>
      </c>
    </row>
    <row r="11" spans="1:20" x14ac:dyDescent="0.2">
      <c r="A11" t="s">
        <v>2590</v>
      </c>
      <c r="B11" t="s">
        <v>111</v>
      </c>
      <c r="C11" t="s">
        <v>35</v>
      </c>
      <c r="D11" t="s">
        <v>97</v>
      </c>
      <c r="E11" t="s">
        <v>112</v>
      </c>
      <c r="G11" s="2">
        <f t="shared" si="0"/>
        <v>0</v>
      </c>
      <c r="H11" s="6">
        <f t="shared" si="1"/>
        <v>0</v>
      </c>
      <c r="I11" t="s">
        <v>60</v>
      </c>
      <c r="J11" t="s">
        <v>68</v>
      </c>
      <c r="K11" t="s">
        <v>69</v>
      </c>
      <c r="L11" t="s">
        <v>70</v>
      </c>
      <c r="M11" t="s">
        <v>27</v>
      </c>
      <c r="N11" t="s">
        <v>28</v>
      </c>
      <c r="P11" t="s">
        <v>113</v>
      </c>
      <c r="Q11" t="s">
        <v>114</v>
      </c>
      <c r="R11" t="s">
        <v>115</v>
      </c>
      <c r="S11" t="s">
        <v>116</v>
      </c>
      <c r="T11" t="s">
        <v>117</v>
      </c>
    </row>
    <row r="12" spans="1:20" x14ac:dyDescent="0.2">
      <c r="A12" t="s">
        <v>2590</v>
      </c>
      <c r="B12" t="s">
        <v>118</v>
      </c>
      <c r="C12" t="s">
        <v>97</v>
      </c>
      <c r="D12" t="s">
        <v>97</v>
      </c>
      <c r="E12" t="s">
        <v>21</v>
      </c>
      <c r="F12" t="s">
        <v>67</v>
      </c>
      <c r="G12" s="2" t="str">
        <f t="shared" si="0"/>
        <v>2000</v>
      </c>
      <c r="H12" s="3">
        <f t="shared" si="1"/>
        <v>31.428571428571431</v>
      </c>
      <c r="I12" t="s">
        <v>119</v>
      </c>
      <c r="J12" t="s">
        <v>120</v>
      </c>
      <c r="K12" t="s">
        <v>121</v>
      </c>
      <c r="L12" t="s">
        <v>122</v>
      </c>
      <c r="M12" t="s">
        <v>27</v>
      </c>
      <c r="N12" t="s">
        <v>123</v>
      </c>
      <c r="O12">
        <v>180</v>
      </c>
      <c r="P12" t="s">
        <v>118</v>
      </c>
      <c r="Q12" t="s">
        <v>124</v>
      </c>
      <c r="R12" t="s">
        <v>125</v>
      </c>
      <c r="S12" t="s">
        <v>126</v>
      </c>
      <c r="T12" t="s">
        <v>127</v>
      </c>
    </row>
    <row r="13" spans="1:20" x14ac:dyDescent="0.2">
      <c r="A13" t="s">
        <v>2590</v>
      </c>
      <c r="B13" t="s">
        <v>128</v>
      </c>
      <c r="C13" t="s">
        <v>97</v>
      </c>
      <c r="D13" t="s">
        <v>97</v>
      </c>
      <c r="E13" t="s">
        <v>112</v>
      </c>
      <c r="F13" t="s">
        <v>22</v>
      </c>
      <c r="G13" s="2" t="str">
        <f t="shared" si="0"/>
        <v>1000</v>
      </c>
      <c r="H13" s="5">
        <f t="shared" si="1"/>
        <v>15.714285714285715</v>
      </c>
      <c r="I13" t="s">
        <v>119</v>
      </c>
      <c r="J13" t="s">
        <v>120</v>
      </c>
      <c r="K13" t="s">
        <v>129</v>
      </c>
      <c r="L13" t="s">
        <v>130</v>
      </c>
      <c r="M13" t="s">
        <v>27</v>
      </c>
      <c r="N13" t="s">
        <v>123</v>
      </c>
      <c r="O13">
        <v>90</v>
      </c>
      <c r="P13" t="s">
        <v>128</v>
      </c>
      <c r="Q13" t="s">
        <v>131</v>
      </c>
      <c r="R13" t="s">
        <v>132</v>
      </c>
      <c r="S13" t="s">
        <v>133</v>
      </c>
      <c r="T13" t="s">
        <v>134</v>
      </c>
    </row>
    <row r="14" spans="1:20" x14ac:dyDescent="0.2">
      <c r="A14" t="s">
        <v>2590</v>
      </c>
      <c r="B14" t="s">
        <v>135</v>
      </c>
      <c r="C14" t="s">
        <v>20</v>
      </c>
      <c r="D14" t="s">
        <v>97</v>
      </c>
      <c r="E14" t="s">
        <v>21</v>
      </c>
      <c r="F14" t="s">
        <v>22</v>
      </c>
      <c r="G14" s="2" t="str">
        <f t="shared" si="0"/>
        <v>1000</v>
      </c>
      <c r="H14" s="5">
        <f t="shared" si="1"/>
        <v>15.714285714285715</v>
      </c>
      <c r="I14" t="s">
        <v>136</v>
      </c>
      <c r="J14" t="s">
        <v>137</v>
      </c>
      <c r="K14" t="s">
        <v>138</v>
      </c>
      <c r="L14" t="s">
        <v>139</v>
      </c>
      <c r="M14" t="s">
        <v>27</v>
      </c>
      <c r="N14" t="s">
        <v>28</v>
      </c>
      <c r="O14">
        <v>90</v>
      </c>
      <c r="P14" t="s">
        <v>135</v>
      </c>
      <c r="Q14" t="s">
        <v>140</v>
      </c>
      <c r="R14" t="s">
        <v>141</v>
      </c>
      <c r="S14" t="s">
        <v>142</v>
      </c>
      <c r="T14" t="s">
        <v>143</v>
      </c>
    </row>
    <row r="15" spans="1:20" x14ac:dyDescent="0.2">
      <c r="A15" t="s">
        <v>2590</v>
      </c>
      <c r="B15" t="s">
        <v>144</v>
      </c>
      <c r="C15" t="s">
        <v>59</v>
      </c>
      <c r="D15" t="s">
        <v>59</v>
      </c>
      <c r="E15" t="s">
        <v>48</v>
      </c>
      <c r="F15" t="s">
        <v>22</v>
      </c>
      <c r="G15" s="2" t="str">
        <f t="shared" si="0"/>
        <v>1000</v>
      </c>
      <c r="H15" s="5">
        <f t="shared" si="1"/>
        <v>15.714285714285715</v>
      </c>
      <c r="I15" t="s">
        <v>121</v>
      </c>
      <c r="J15" t="s">
        <v>145</v>
      </c>
      <c r="K15" t="s">
        <v>146</v>
      </c>
      <c r="L15" t="s">
        <v>147</v>
      </c>
      <c r="M15" t="s">
        <v>27</v>
      </c>
      <c r="N15" t="s">
        <v>28</v>
      </c>
      <c r="O15">
        <v>90</v>
      </c>
      <c r="P15" t="s">
        <v>144</v>
      </c>
      <c r="Q15" t="s">
        <v>148</v>
      </c>
      <c r="R15" t="s">
        <v>149</v>
      </c>
      <c r="S15" t="s">
        <v>150</v>
      </c>
      <c r="T15" t="s">
        <v>151</v>
      </c>
    </row>
    <row r="16" spans="1:20" x14ac:dyDescent="0.2">
      <c r="A16" t="s">
        <v>2590</v>
      </c>
      <c r="B16" t="s">
        <v>152</v>
      </c>
      <c r="C16" t="s">
        <v>97</v>
      </c>
      <c r="D16" t="s">
        <v>97</v>
      </c>
      <c r="E16" t="s">
        <v>21</v>
      </c>
      <c r="F16" t="s">
        <v>22</v>
      </c>
      <c r="G16" s="2" t="str">
        <f t="shared" si="0"/>
        <v>1000</v>
      </c>
      <c r="H16" s="5">
        <f t="shared" si="1"/>
        <v>15.714285714285715</v>
      </c>
      <c r="I16" t="s">
        <v>88</v>
      </c>
      <c r="J16" t="s">
        <v>89</v>
      </c>
      <c r="K16" t="s">
        <v>153</v>
      </c>
      <c r="L16" t="s">
        <v>154</v>
      </c>
      <c r="M16" t="s">
        <v>27</v>
      </c>
      <c r="N16" t="s">
        <v>28</v>
      </c>
      <c r="O16">
        <v>90</v>
      </c>
      <c r="P16" t="s">
        <v>155</v>
      </c>
      <c r="Q16" t="s">
        <v>156</v>
      </c>
      <c r="R16" t="s">
        <v>157</v>
      </c>
      <c r="S16" t="s">
        <v>158</v>
      </c>
      <c r="T16" t="s">
        <v>159</v>
      </c>
    </row>
    <row r="17" spans="1:20" x14ac:dyDescent="0.2">
      <c r="A17" t="s">
        <v>2590</v>
      </c>
      <c r="B17" t="s">
        <v>160</v>
      </c>
      <c r="C17" t="s">
        <v>20</v>
      </c>
      <c r="D17" t="s">
        <v>97</v>
      </c>
      <c r="E17" t="s">
        <v>21</v>
      </c>
      <c r="F17" t="s">
        <v>22</v>
      </c>
      <c r="G17" s="2" t="str">
        <f t="shared" si="0"/>
        <v>1000</v>
      </c>
      <c r="H17" s="5">
        <f t="shared" si="1"/>
        <v>15.714285714285715</v>
      </c>
      <c r="I17" t="s">
        <v>60</v>
      </c>
      <c r="J17" t="s">
        <v>68</v>
      </c>
      <c r="K17" t="s">
        <v>161</v>
      </c>
      <c r="L17" t="s">
        <v>162</v>
      </c>
      <c r="M17" t="s">
        <v>27</v>
      </c>
      <c r="N17" t="s">
        <v>28</v>
      </c>
      <c r="O17">
        <v>90</v>
      </c>
      <c r="P17" t="s">
        <v>163</v>
      </c>
      <c r="Q17" t="s">
        <v>164</v>
      </c>
      <c r="R17" t="s">
        <v>165</v>
      </c>
      <c r="S17" t="s">
        <v>166</v>
      </c>
      <c r="T17" t="s">
        <v>167</v>
      </c>
    </row>
    <row r="18" spans="1:20" x14ac:dyDescent="0.2">
      <c r="A18" t="s">
        <v>2590</v>
      </c>
      <c r="B18" t="s">
        <v>168</v>
      </c>
      <c r="C18" t="s">
        <v>97</v>
      </c>
      <c r="D18" t="s">
        <v>97</v>
      </c>
      <c r="E18" t="s">
        <v>112</v>
      </c>
      <c r="F18" t="s">
        <v>22</v>
      </c>
      <c r="G18" s="2" t="str">
        <f t="shared" si="0"/>
        <v>1000</v>
      </c>
      <c r="H18" s="5">
        <f t="shared" si="1"/>
        <v>15.714285714285715</v>
      </c>
      <c r="I18" t="s">
        <v>50</v>
      </c>
      <c r="J18" t="s">
        <v>51</v>
      </c>
      <c r="K18" t="s">
        <v>52</v>
      </c>
      <c r="L18" t="s">
        <v>53</v>
      </c>
      <c r="M18" t="s">
        <v>27</v>
      </c>
      <c r="N18" t="s">
        <v>28</v>
      </c>
      <c r="O18">
        <v>90</v>
      </c>
      <c r="P18" t="s">
        <v>169</v>
      </c>
      <c r="Q18" t="s">
        <v>170</v>
      </c>
      <c r="R18" t="s">
        <v>171</v>
      </c>
      <c r="S18" t="s">
        <v>172</v>
      </c>
      <c r="T18" t="s">
        <v>173</v>
      </c>
    </row>
    <row r="19" spans="1:20" x14ac:dyDescent="0.2">
      <c r="A19" t="s">
        <v>2590</v>
      </c>
      <c r="B19" t="s">
        <v>174</v>
      </c>
      <c r="C19" t="s">
        <v>97</v>
      </c>
      <c r="D19" t="s">
        <v>97</v>
      </c>
      <c r="E19" t="s">
        <v>21</v>
      </c>
      <c r="F19" t="s">
        <v>22</v>
      </c>
      <c r="G19" s="2" t="str">
        <f t="shared" si="0"/>
        <v>1000</v>
      </c>
      <c r="H19" s="5">
        <f t="shared" si="1"/>
        <v>15.714285714285715</v>
      </c>
      <c r="I19" t="s">
        <v>50</v>
      </c>
      <c r="J19" t="s">
        <v>51</v>
      </c>
      <c r="K19" t="s">
        <v>77</v>
      </c>
      <c r="L19" t="s">
        <v>175</v>
      </c>
      <c r="M19" t="s">
        <v>27</v>
      </c>
      <c r="N19" t="s">
        <v>28</v>
      </c>
      <c r="O19">
        <v>90</v>
      </c>
      <c r="P19" t="s">
        <v>176</v>
      </c>
      <c r="Q19" t="s">
        <v>177</v>
      </c>
      <c r="R19" t="s">
        <v>178</v>
      </c>
      <c r="S19" t="s">
        <v>179</v>
      </c>
      <c r="T19" t="s">
        <v>180</v>
      </c>
    </row>
    <row r="20" spans="1:20" x14ac:dyDescent="0.2">
      <c r="A20" t="s">
        <v>2590</v>
      </c>
      <c r="B20" t="s">
        <v>181</v>
      </c>
      <c r="C20" t="s">
        <v>97</v>
      </c>
      <c r="D20" t="s">
        <v>97</v>
      </c>
      <c r="E20" t="s">
        <v>112</v>
      </c>
      <c r="G20" s="2">
        <f t="shared" si="0"/>
        <v>0</v>
      </c>
      <c r="H20" s="6">
        <f t="shared" si="1"/>
        <v>0</v>
      </c>
      <c r="I20" t="s">
        <v>121</v>
      </c>
      <c r="J20" t="s">
        <v>145</v>
      </c>
      <c r="K20" t="s">
        <v>182</v>
      </c>
      <c r="L20" t="s">
        <v>183</v>
      </c>
      <c r="M20" t="s">
        <v>27</v>
      </c>
      <c r="N20" t="s">
        <v>28</v>
      </c>
      <c r="P20" t="s">
        <v>181</v>
      </c>
      <c r="Q20" t="s">
        <v>184</v>
      </c>
      <c r="R20" t="s">
        <v>185</v>
      </c>
      <c r="S20" t="s">
        <v>186</v>
      </c>
      <c r="T20" t="s">
        <v>187</v>
      </c>
    </row>
    <row r="21" spans="1:20" x14ac:dyDescent="0.2">
      <c r="A21" t="s">
        <v>2590</v>
      </c>
      <c r="B21" t="s">
        <v>188</v>
      </c>
      <c r="C21" t="s">
        <v>86</v>
      </c>
      <c r="D21" t="s">
        <v>86</v>
      </c>
      <c r="E21" t="s">
        <v>48</v>
      </c>
      <c r="F21" t="s">
        <v>36</v>
      </c>
      <c r="G21" s="2" t="str">
        <f t="shared" si="0"/>
        <v>1500</v>
      </c>
      <c r="H21" s="3">
        <f t="shared" si="1"/>
        <v>23.571428571428573</v>
      </c>
      <c r="I21" t="s">
        <v>23</v>
      </c>
      <c r="J21" t="s">
        <v>24</v>
      </c>
      <c r="K21" t="s">
        <v>189</v>
      </c>
      <c r="L21" t="s">
        <v>190</v>
      </c>
      <c r="M21" t="s">
        <v>27</v>
      </c>
      <c r="N21" t="s">
        <v>28</v>
      </c>
      <c r="O21">
        <v>135</v>
      </c>
      <c r="P21" t="s">
        <v>191</v>
      </c>
      <c r="Q21" t="s">
        <v>192</v>
      </c>
      <c r="R21" t="s">
        <v>193</v>
      </c>
      <c r="S21" t="s">
        <v>194</v>
      </c>
      <c r="T21" t="s">
        <v>195</v>
      </c>
    </row>
    <row r="22" spans="1:20" x14ac:dyDescent="0.2">
      <c r="A22" t="s">
        <v>2590</v>
      </c>
      <c r="B22" t="s">
        <v>196</v>
      </c>
      <c r="C22" t="s">
        <v>97</v>
      </c>
      <c r="D22" t="s">
        <v>97</v>
      </c>
      <c r="E22" t="s">
        <v>21</v>
      </c>
      <c r="F22" t="s">
        <v>197</v>
      </c>
      <c r="G22" s="2" t="str">
        <f t="shared" si="0"/>
        <v>3000</v>
      </c>
      <c r="H22" s="8">
        <f t="shared" si="1"/>
        <v>47.142857142857146</v>
      </c>
      <c r="I22" t="s">
        <v>50</v>
      </c>
      <c r="J22" t="s">
        <v>51</v>
      </c>
      <c r="K22" t="s">
        <v>77</v>
      </c>
      <c r="L22" t="s">
        <v>175</v>
      </c>
      <c r="M22" t="s">
        <v>27</v>
      </c>
      <c r="N22" t="s">
        <v>28</v>
      </c>
      <c r="O22">
        <v>270</v>
      </c>
      <c r="P22" t="s">
        <v>198</v>
      </c>
      <c r="Q22" t="s">
        <v>199</v>
      </c>
      <c r="R22" t="s">
        <v>200</v>
      </c>
      <c r="S22" t="s">
        <v>201</v>
      </c>
      <c r="T22" t="s">
        <v>202</v>
      </c>
    </row>
    <row r="23" spans="1:20" x14ac:dyDescent="0.2">
      <c r="A23" t="s">
        <v>2590</v>
      </c>
      <c r="B23" t="s">
        <v>203</v>
      </c>
      <c r="C23" t="s">
        <v>35</v>
      </c>
      <c r="D23" t="s">
        <v>35</v>
      </c>
      <c r="E23" t="s">
        <v>112</v>
      </c>
      <c r="F23" t="s">
        <v>36</v>
      </c>
      <c r="G23" s="2" t="str">
        <f t="shared" si="0"/>
        <v>1500</v>
      </c>
      <c r="H23" s="3">
        <f t="shared" si="1"/>
        <v>23.571428571428573</v>
      </c>
      <c r="I23" t="s">
        <v>77</v>
      </c>
      <c r="J23" s="7" t="s">
        <v>78</v>
      </c>
      <c r="K23" t="s">
        <v>79</v>
      </c>
      <c r="L23" t="s">
        <v>80</v>
      </c>
      <c r="M23" t="s">
        <v>27</v>
      </c>
      <c r="N23" t="s">
        <v>28</v>
      </c>
      <c r="O23">
        <v>135</v>
      </c>
      <c r="P23" t="s">
        <v>204</v>
      </c>
      <c r="Q23" t="s">
        <v>205</v>
      </c>
      <c r="R23" t="s">
        <v>206</v>
      </c>
      <c r="S23" t="s">
        <v>207</v>
      </c>
      <c r="T23" t="s">
        <v>208</v>
      </c>
    </row>
    <row r="24" spans="1:20" x14ac:dyDescent="0.2">
      <c r="A24" t="s">
        <v>2590</v>
      </c>
      <c r="B24" t="s">
        <v>209</v>
      </c>
      <c r="C24" t="s">
        <v>20</v>
      </c>
      <c r="D24" t="s">
        <v>20</v>
      </c>
      <c r="E24" t="s">
        <v>48</v>
      </c>
      <c r="F24" t="s">
        <v>36</v>
      </c>
      <c r="G24" s="2" t="str">
        <f t="shared" si="0"/>
        <v>1500</v>
      </c>
      <c r="H24" s="3">
        <f t="shared" si="1"/>
        <v>23.571428571428573</v>
      </c>
      <c r="I24" t="s">
        <v>210</v>
      </c>
      <c r="J24" t="s">
        <v>211</v>
      </c>
      <c r="K24" t="s">
        <v>212</v>
      </c>
      <c r="L24" t="s">
        <v>213</v>
      </c>
      <c r="M24" t="s">
        <v>27</v>
      </c>
      <c r="N24" t="s">
        <v>28</v>
      </c>
      <c r="O24">
        <v>135</v>
      </c>
      <c r="P24" t="s">
        <v>214</v>
      </c>
      <c r="Q24" t="s">
        <v>215</v>
      </c>
      <c r="R24" t="s">
        <v>216</v>
      </c>
      <c r="S24" t="s">
        <v>217</v>
      </c>
      <c r="T24" s="27" t="s">
        <v>218</v>
      </c>
    </row>
    <row r="25" spans="1:20" x14ac:dyDescent="0.2">
      <c r="A25" t="s">
        <v>2590</v>
      </c>
      <c r="B25" t="s">
        <v>219</v>
      </c>
      <c r="C25" t="s">
        <v>20</v>
      </c>
      <c r="D25" t="s">
        <v>20</v>
      </c>
      <c r="E25" t="s">
        <v>21</v>
      </c>
      <c r="F25" t="s">
        <v>197</v>
      </c>
      <c r="G25" s="2" t="str">
        <f t="shared" si="0"/>
        <v>3000</v>
      </c>
      <c r="H25" s="8">
        <f t="shared" si="1"/>
        <v>47.142857142857146</v>
      </c>
      <c r="I25" t="s">
        <v>220</v>
      </c>
      <c r="J25" t="s">
        <v>221</v>
      </c>
      <c r="K25" t="s">
        <v>222</v>
      </c>
      <c r="L25" t="s">
        <v>223</v>
      </c>
      <c r="M25" t="s">
        <v>27</v>
      </c>
      <c r="N25" t="s">
        <v>28</v>
      </c>
      <c r="O25">
        <v>270</v>
      </c>
      <c r="P25" t="s">
        <v>224</v>
      </c>
      <c r="Q25" t="s">
        <v>225</v>
      </c>
      <c r="R25" t="s">
        <v>226</v>
      </c>
      <c r="S25" t="s">
        <v>227</v>
      </c>
      <c r="T25" s="27" t="s">
        <v>228</v>
      </c>
    </row>
    <row r="26" spans="1:20" x14ac:dyDescent="0.2">
      <c r="A26" t="s">
        <v>2590</v>
      </c>
      <c r="B26" t="s">
        <v>229</v>
      </c>
      <c r="C26" t="s">
        <v>47</v>
      </c>
      <c r="D26" t="s">
        <v>47</v>
      </c>
      <c r="E26" t="s">
        <v>48</v>
      </c>
      <c r="F26" t="s">
        <v>230</v>
      </c>
      <c r="G26" s="2" t="str">
        <f t="shared" si="0"/>
        <v>2500</v>
      </c>
      <c r="H26" s="3">
        <f t="shared" si="1"/>
        <v>39.285714285714292</v>
      </c>
      <c r="I26" t="s">
        <v>88</v>
      </c>
      <c r="J26" t="s">
        <v>89</v>
      </c>
      <c r="K26" t="s">
        <v>90</v>
      </c>
      <c r="L26" t="s">
        <v>91</v>
      </c>
      <c r="M26" t="s">
        <v>27</v>
      </c>
      <c r="N26" t="s">
        <v>28</v>
      </c>
      <c r="O26">
        <v>225</v>
      </c>
      <c r="P26" t="s">
        <v>229</v>
      </c>
      <c r="Q26" t="s">
        <v>231</v>
      </c>
      <c r="R26" t="s">
        <v>232</v>
      </c>
      <c r="S26" t="s">
        <v>233</v>
      </c>
      <c r="T26" t="s">
        <v>234</v>
      </c>
    </row>
    <row r="27" spans="1:20" x14ac:dyDescent="0.2">
      <c r="A27" t="s">
        <v>2590</v>
      </c>
      <c r="B27" t="s">
        <v>235</v>
      </c>
      <c r="C27" t="s">
        <v>20</v>
      </c>
      <c r="D27" t="s">
        <v>20</v>
      </c>
      <c r="E27" t="s">
        <v>48</v>
      </c>
      <c r="F27" t="s">
        <v>22</v>
      </c>
      <c r="G27" s="2" t="str">
        <f t="shared" si="0"/>
        <v>1000</v>
      </c>
      <c r="H27" s="5">
        <f t="shared" si="1"/>
        <v>15.714285714285715</v>
      </c>
      <c r="I27" t="s">
        <v>50</v>
      </c>
      <c r="J27" t="s">
        <v>51</v>
      </c>
      <c r="K27" t="s">
        <v>77</v>
      </c>
      <c r="L27" t="s">
        <v>175</v>
      </c>
      <c r="M27" t="s">
        <v>27</v>
      </c>
      <c r="N27" t="s">
        <v>28</v>
      </c>
      <c r="O27">
        <v>90</v>
      </c>
      <c r="P27" t="s">
        <v>235</v>
      </c>
      <c r="Q27" t="s">
        <v>236</v>
      </c>
      <c r="R27" t="s">
        <v>237</v>
      </c>
      <c r="S27" t="s">
        <v>238</v>
      </c>
      <c r="T27" t="s">
        <v>239</v>
      </c>
    </row>
    <row r="28" spans="1:20" x14ac:dyDescent="0.2">
      <c r="A28" t="s">
        <v>2590</v>
      </c>
      <c r="B28" t="s">
        <v>240</v>
      </c>
      <c r="C28" t="s">
        <v>35</v>
      </c>
      <c r="D28" t="s">
        <v>35</v>
      </c>
      <c r="E28" t="s">
        <v>112</v>
      </c>
      <c r="F28" t="s">
        <v>22</v>
      </c>
      <c r="G28" s="2" t="str">
        <f t="shared" si="0"/>
        <v>1000</v>
      </c>
      <c r="H28" s="5">
        <f t="shared" si="1"/>
        <v>15.714285714285715</v>
      </c>
      <c r="I28" t="s">
        <v>25</v>
      </c>
      <c r="J28" t="s">
        <v>37</v>
      </c>
      <c r="K28" t="s">
        <v>241</v>
      </c>
      <c r="L28" t="s">
        <v>242</v>
      </c>
      <c r="M28" t="s">
        <v>27</v>
      </c>
      <c r="N28" t="s">
        <v>28</v>
      </c>
      <c r="O28">
        <v>90</v>
      </c>
      <c r="P28" t="s">
        <v>240</v>
      </c>
      <c r="Q28" t="s">
        <v>243</v>
      </c>
      <c r="R28" t="s">
        <v>244</v>
      </c>
      <c r="S28" t="s">
        <v>245</v>
      </c>
      <c r="T28" t="s">
        <v>246</v>
      </c>
    </row>
    <row r="29" spans="1:20" x14ac:dyDescent="0.2">
      <c r="A29" t="s">
        <v>2590</v>
      </c>
      <c r="B29" t="s">
        <v>247</v>
      </c>
      <c r="C29" t="s">
        <v>46</v>
      </c>
      <c r="D29" t="s">
        <v>47</v>
      </c>
      <c r="E29" t="s">
        <v>48</v>
      </c>
      <c r="F29" t="s">
        <v>248</v>
      </c>
      <c r="G29" s="2" t="str">
        <f t="shared" si="0"/>
        <v>900</v>
      </c>
      <c r="H29" s="5">
        <f t="shared" si="1"/>
        <v>14.142857142857144</v>
      </c>
      <c r="I29" t="s">
        <v>60</v>
      </c>
      <c r="J29" t="s">
        <v>68</v>
      </c>
      <c r="K29" t="s">
        <v>249</v>
      </c>
      <c r="L29" t="s">
        <v>250</v>
      </c>
      <c r="M29" t="s">
        <v>27</v>
      </c>
      <c r="N29" t="s">
        <v>28</v>
      </c>
      <c r="O29">
        <v>80</v>
      </c>
      <c r="P29" t="s">
        <v>247</v>
      </c>
      <c r="Q29" t="s">
        <v>251</v>
      </c>
      <c r="R29" t="s">
        <v>252</v>
      </c>
      <c r="S29" t="s">
        <v>253</v>
      </c>
      <c r="T29" t="s">
        <v>254</v>
      </c>
    </row>
    <row r="30" spans="1:20" x14ac:dyDescent="0.2">
      <c r="A30" t="s">
        <v>2590</v>
      </c>
      <c r="B30" t="s">
        <v>255</v>
      </c>
      <c r="C30" t="s">
        <v>59</v>
      </c>
      <c r="D30" t="s">
        <v>59</v>
      </c>
      <c r="E30" t="s">
        <v>48</v>
      </c>
      <c r="F30" t="s">
        <v>22</v>
      </c>
      <c r="G30" s="2" t="str">
        <f t="shared" si="0"/>
        <v>1000</v>
      </c>
      <c r="H30" s="5">
        <f t="shared" si="1"/>
        <v>15.714285714285715</v>
      </c>
      <c r="I30" t="s">
        <v>77</v>
      </c>
      <c r="J30" s="7" t="s">
        <v>78</v>
      </c>
      <c r="K30" t="s">
        <v>256</v>
      </c>
      <c r="L30" t="s">
        <v>257</v>
      </c>
      <c r="M30" t="s">
        <v>27</v>
      </c>
      <c r="N30" t="s">
        <v>28</v>
      </c>
      <c r="O30">
        <v>90</v>
      </c>
      <c r="P30" t="s">
        <v>258</v>
      </c>
      <c r="Q30" t="s">
        <v>259</v>
      </c>
      <c r="R30" t="s">
        <v>260</v>
      </c>
      <c r="S30" t="s">
        <v>261</v>
      </c>
      <c r="T30" t="s">
        <v>262</v>
      </c>
    </row>
    <row r="31" spans="1:20" x14ac:dyDescent="0.2">
      <c r="A31" t="s">
        <v>2590</v>
      </c>
      <c r="B31" t="s">
        <v>263</v>
      </c>
      <c r="C31" t="s">
        <v>59</v>
      </c>
      <c r="D31" t="s">
        <v>59</v>
      </c>
      <c r="E31" t="s">
        <v>48</v>
      </c>
      <c r="F31" t="s">
        <v>36</v>
      </c>
      <c r="G31" s="2" t="str">
        <f t="shared" si="0"/>
        <v>1500</v>
      </c>
      <c r="H31" s="3">
        <f t="shared" si="1"/>
        <v>23.571428571428573</v>
      </c>
      <c r="I31" t="s">
        <v>25</v>
      </c>
      <c r="J31" t="s">
        <v>37</v>
      </c>
      <c r="K31" t="s">
        <v>38</v>
      </c>
      <c r="L31" t="s">
        <v>39</v>
      </c>
      <c r="M31" t="s">
        <v>27</v>
      </c>
      <c r="N31" t="s">
        <v>28</v>
      </c>
      <c r="O31">
        <v>135</v>
      </c>
      <c r="P31" t="s">
        <v>263</v>
      </c>
      <c r="Q31" t="s">
        <v>264</v>
      </c>
      <c r="R31" t="s">
        <v>265</v>
      </c>
      <c r="S31" t="s">
        <v>266</v>
      </c>
      <c r="T31" t="s">
        <v>267</v>
      </c>
    </row>
    <row r="32" spans="1:20" x14ac:dyDescent="0.2">
      <c r="A32" t="s">
        <v>2590</v>
      </c>
      <c r="B32" t="s">
        <v>268</v>
      </c>
      <c r="C32" t="s">
        <v>20</v>
      </c>
      <c r="D32" t="s">
        <v>20</v>
      </c>
      <c r="E32" t="s">
        <v>48</v>
      </c>
      <c r="F32" t="s">
        <v>22</v>
      </c>
      <c r="G32" s="2" t="str">
        <f t="shared" si="0"/>
        <v>1000</v>
      </c>
      <c r="H32" s="5">
        <f t="shared" si="1"/>
        <v>15.714285714285715</v>
      </c>
      <c r="I32" t="s">
        <v>23</v>
      </c>
      <c r="J32" t="s">
        <v>24</v>
      </c>
      <c r="K32" t="s">
        <v>189</v>
      </c>
      <c r="L32" t="s">
        <v>190</v>
      </c>
      <c r="M32" t="s">
        <v>27</v>
      </c>
      <c r="N32" t="s">
        <v>28</v>
      </c>
      <c r="O32">
        <v>90</v>
      </c>
      <c r="P32" t="s">
        <v>269</v>
      </c>
      <c r="Q32" t="s">
        <v>270</v>
      </c>
      <c r="R32" t="s">
        <v>271</v>
      </c>
      <c r="S32" t="s">
        <v>272</v>
      </c>
      <c r="T32" t="s">
        <v>273</v>
      </c>
    </row>
    <row r="33" spans="1:20" x14ac:dyDescent="0.2">
      <c r="A33" t="s">
        <v>2590</v>
      </c>
      <c r="B33" t="s">
        <v>274</v>
      </c>
      <c r="C33" t="s">
        <v>35</v>
      </c>
      <c r="D33" t="s">
        <v>97</v>
      </c>
      <c r="E33" t="s">
        <v>112</v>
      </c>
      <c r="F33" t="s">
        <v>22</v>
      </c>
      <c r="G33" s="2" t="str">
        <f t="shared" si="0"/>
        <v>1000</v>
      </c>
      <c r="H33" s="5">
        <f t="shared" si="1"/>
        <v>15.714285714285715</v>
      </c>
      <c r="I33" t="s">
        <v>25</v>
      </c>
      <c r="J33" t="s">
        <v>37</v>
      </c>
      <c r="K33" t="s">
        <v>38</v>
      </c>
      <c r="L33" t="s">
        <v>39</v>
      </c>
      <c r="M33" t="s">
        <v>27</v>
      </c>
      <c r="N33" t="s">
        <v>28</v>
      </c>
      <c r="O33">
        <v>90</v>
      </c>
      <c r="P33" t="s">
        <v>275</v>
      </c>
      <c r="Q33" t="s">
        <v>276</v>
      </c>
      <c r="R33" t="s">
        <v>277</v>
      </c>
      <c r="S33" t="s">
        <v>278</v>
      </c>
      <c r="T33" t="s">
        <v>279</v>
      </c>
    </row>
    <row r="34" spans="1:20" x14ac:dyDescent="0.2">
      <c r="A34" t="s">
        <v>2590</v>
      </c>
      <c r="B34" t="s">
        <v>280</v>
      </c>
      <c r="C34" t="s">
        <v>35</v>
      </c>
      <c r="D34" t="s">
        <v>35</v>
      </c>
      <c r="E34" t="s">
        <v>112</v>
      </c>
      <c r="F34" t="s">
        <v>22</v>
      </c>
      <c r="G34" s="2" t="str">
        <f t="shared" si="0"/>
        <v>1000</v>
      </c>
      <c r="H34" s="5">
        <f t="shared" si="1"/>
        <v>15.714285714285715</v>
      </c>
      <c r="I34" t="s">
        <v>25</v>
      </c>
      <c r="J34" t="s">
        <v>37</v>
      </c>
      <c r="K34" t="s">
        <v>241</v>
      </c>
      <c r="L34" t="s">
        <v>242</v>
      </c>
      <c r="M34" t="s">
        <v>27</v>
      </c>
      <c r="N34" t="s">
        <v>28</v>
      </c>
      <c r="O34">
        <v>90</v>
      </c>
      <c r="P34" t="s">
        <v>280</v>
      </c>
      <c r="Q34" t="s">
        <v>281</v>
      </c>
      <c r="R34" t="s">
        <v>282</v>
      </c>
      <c r="S34" t="s">
        <v>283</v>
      </c>
      <c r="T34" t="s">
        <v>284</v>
      </c>
    </row>
    <row r="35" spans="1:20" x14ac:dyDescent="0.2">
      <c r="A35" t="s">
        <v>2590</v>
      </c>
      <c r="B35" t="s">
        <v>285</v>
      </c>
      <c r="C35" t="s">
        <v>20</v>
      </c>
      <c r="D35" t="s">
        <v>97</v>
      </c>
      <c r="E35" t="s">
        <v>48</v>
      </c>
      <c r="F35" t="s">
        <v>22</v>
      </c>
      <c r="G35" s="2" t="str">
        <f t="shared" si="0"/>
        <v>1000</v>
      </c>
      <c r="H35" s="5">
        <f t="shared" si="1"/>
        <v>15.714285714285715</v>
      </c>
      <c r="I35" t="s">
        <v>25</v>
      </c>
      <c r="J35" t="s">
        <v>37</v>
      </c>
      <c r="K35" t="s">
        <v>38</v>
      </c>
      <c r="L35" t="s">
        <v>39</v>
      </c>
      <c r="M35" t="s">
        <v>27</v>
      </c>
      <c r="N35" t="s">
        <v>28</v>
      </c>
      <c r="O35">
        <v>90</v>
      </c>
      <c r="P35" t="s">
        <v>286</v>
      </c>
      <c r="Q35" t="s">
        <v>287</v>
      </c>
      <c r="R35" t="s">
        <v>288</v>
      </c>
      <c r="S35" t="s">
        <v>289</v>
      </c>
      <c r="T35" t="s">
        <v>290</v>
      </c>
    </row>
    <row r="36" spans="1:20" x14ac:dyDescent="0.2">
      <c r="A36" t="s">
        <v>2590</v>
      </c>
      <c r="B36" t="s">
        <v>291</v>
      </c>
      <c r="C36" t="s">
        <v>35</v>
      </c>
      <c r="D36" t="s">
        <v>97</v>
      </c>
      <c r="E36" t="s">
        <v>112</v>
      </c>
      <c r="F36" t="s">
        <v>22</v>
      </c>
      <c r="G36" s="2" t="str">
        <f t="shared" si="0"/>
        <v>1000</v>
      </c>
      <c r="H36" s="5">
        <f t="shared" si="1"/>
        <v>15.714285714285715</v>
      </c>
      <c r="I36" t="s">
        <v>23</v>
      </c>
      <c r="J36" t="s">
        <v>24</v>
      </c>
      <c r="K36" t="s">
        <v>292</v>
      </c>
      <c r="L36" t="s">
        <v>293</v>
      </c>
      <c r="M36" t="s">
        <v>27</v>
      </c>
      <c r="N36" t="s">
        <v>28</v>
      </c>
      <c r="O36">
        <v>90</v>
      </c>
      <c r="P36" t="s">
        <v>294</v>
      </c>
      <c r="Q36" t="s">
        <v>295</v>
      </c>
      <c r="R36" t="s">
        <v>296</v>
      </c>
      <c r="S36" t="s">
        <v>297</v>
      </c>
      <c r="T36" t="s">
        <v>298</v>
      </c>
    </row>
    <row r="37" spans="1:20" x14ac:dyDescent="0.2">
      <c r="A37" t="s">
        <v>2590</v>
      </c>
      <c r="B37" t="s">
        <v>299</v>
      </c>
      <c r="C37" t="s">
        <v>59</v>
      </c>
      <c r="D37" t="s">
        <v>59</v>
      </c>
      <c r="E37" t="s">
        <v>48</v>
      </c>
      <c r="F37" t="s">
        <v>22</v>
      </c>
      <c r="G37" s="2" t="str">
        <f t="shared" si="0"/>
        <v>1000</v>
      </c>
      <c r="H37" s="5">
        <f t="shared" si="1"/>
        <v>15.714285714285715</v>
      </c>
      <c r="I37" t="s">
        <v>121</v>
      </c>
      <c r="J37" t="s">
        <v>145</v>
      </c>
      <c r="K37" t="s">
        <v>146</v>
      </c>
      <c r="L37" t="s">
        <v>147</v>
      </c>
      <c r="M37" t="s">
        <v>27</v>
      </c>
      <c r="N37" t="s">
        <v>28</v>
      </c>
      <c r="O37">
        <v>90</v>
      </c>
      <c r="P37" t="s">
        <v>300</v>
      </c>
      <c r="Q37" t="s">
        <v>301</v>
      </c>
      <c r="R37" t="s">
        <v>302</v>
      </c>
      <c r="S37" t="s">
        <v>303</v>
      </c>
      <c r="T37" t="s">
        <v>304</v>
      </c>
    </row>
    <row r="38" spans="1:20" x14ac:dyDescent="0.2">
      <c r="A38" t="s">
        <v>2590</v>
      </c>
      <c r="B38" t="s">
        <v>305</v>
      </c>
      <c r="C38" t="s">
        <v>97</v>
      </c>
      <c r="D38" t="s">
        <v>20</v>
      </c>
      <c r="E38" t="s">
        <v>21</v>
      </c>
      <c r="F38" t="s">
        <v>22</v>
      </c>
      <c r="G38" s="2" t="str">
        <f t="shared" si="0"/>
        <v>1000</v>
      </c>
      <c r="H38" s="5">
        <f t="shared" si="1"/>
        <v>15.714285714285715</v>
      </c>
      <c r="I38" t="s">
        <v>77</v>
      </c>
      <c r="J38" s="7" t="s">
        <v>78</v>
      </c>
      <c r="K38" t="s">
        <v>306</v>
      </c>
      <c r="L38" t="s">
        <v>307</v>
      </c>
      <c r="M38" t="s">
        <v>27</v>
      </c>
      <c r="N38" t="s">
        <v>28</v>
      </c>
      <c r="O38">
        <v>90</v>
      </c>
      <c r="P38" t="s">
        <v>308</v>
      </c>
      <c r="Q38" t="s">
        <v>309</v>
      </c>
      <c r="R38" t="s">
        <v>310</v>
      </c>
      <c r="S38" t="s">
        <v>311</v>
      </c>
      <c r="T38" t="s">
        <v>312</v>
      </c>
    </row>
    <row r="39" spans="1:20" x14ac:dyDescent="0.2">
      <c r="A39" t="s">
        <v>2590</v>
      </c>
      <c r="B39" t="s">
        <v>313</v>
      </c>
      <c r="C39" t="s">
        <v>97</v>
      </c>
      <c r="D39" t="s">
        <v>97</v>
      </c>
      <c r="E39" t="s">
        <v>21</v>
      </c>
      <c r="F39" t="s">
        <v>314</v>
      </c>
      <c r="G39" s="2" t="str">
        <f t="shared" si="0"/>
        <v>500</v>
      </c>
      <c r="H39" s="6">
        <f t="shared" si="1"/>
        <v>7.8571428571428577</v>
      </c>
      <c r="I39" t="s">
        <v>121</v>
      </c>
      <c r="J39" t="s">
        <v>145</v>
      </c>
      <c r="K39" t="s">
        <v>182</v>
      </c>
      <c r="L39" t="s">
        <v>183</v>
      </c>
      <c r="M39" t="s">
        <v>27</v>
      </c>
      <c r="N39" t="s">
        <v>28</v>
      </c>
      <c r="O39">
        <v>45</v>
      </c>
      <c r="P39" t="s">
        <v>315</v>
      </c>
      <c r="Q39" t="s">
        <v>316</v>
      </c>
      <c r="R39" t="s">
        <v>317</v>
      </c>
      <c r="S39" t="s">
        <v>318</v>
      </c>
      <c r="T39" t="s">
        <v>319</v>
      </c>
    </row>
    <row r="40" spans="1:20" x14ac:dyDescent="0.2">
      <c r="A40" t="s">
        <v>2590</v>
      </c>
      <c r="B40" t="s">
        <v>320</v>
      </c>
      <c r="C40" t="s">
        <v>97</v>
      </c>
      <c r="D40" t="s">
        <v>97</v>
      </c>
      <c r="E40" t="s">
        <v>21</v>
      </c>
      <c r="F40" t="s">
        <v>22</v>
      </c>
      <c r="G40" s="2" t="str">
        <f t="shared" si="0"/>
        <v>1000</v>
      </c>
      <c r="H40" s="5">
        <f t="shared" si="1"/>
        <v>15.714285714285715</v>
      </c>
      <c r="I40" t="s">
        <v>136</v>
      </c>
      <c r="J40" t="s">
        <v>137</v>
      </c>
      <c r="K40" t="s">
        <v>23</v>
      </c>
      <c r="L40" t="s">
        <v>321</v>
      </c>
      <c r="M40" t="s">
        <v>27</v>
      </c>
      <c r="N40" t="s">
        <v>28</v>
      </c>
      <c r="O40">
        <v>90</v>
      </c>
      <c r="P40" t="s">
        <v>322</v>
      </c>
      <c r="Q40" t="s">
        <v>323</v>
      </c>
      <c r="R40" t="s">
        <v>324</v>
      </c>
      <c r="S40" t="s">
        <v>325</v>
      </c>
      <c r="T40" t="s">
        <v>326</v>
      </c>
    </row>
    <row r="41" spans="1:20" x14ac:dyDescent="0.2">
      <c r="A41" t="s">
        <v>2590</v>
      </c>
      <c r="B41" t="s">
        <v>327</v>
      </c>
      <c r="C41" t="s">
        <v>97</v>
      </c>
      <c r="D41" t="s">
        <v>97</v>
      </c>
      <c r="E41" t="s">
        <v>21</v>
      </c>
      <c r="F41" t="s">
        <v>22</v>
      </c>
      <c r="G41" s="2" t="str">
        <f t="shared" si="0"/>
        <v>1000</v>
      </c>
      <c r="H41" s="5">
        <f t="shared" si="1"/>
        <v>15.714285714285715</v>
      </c>
      <c r="I41" t="s">
        <v>25</v>
      </c>
      <c r="J41" t="s">
        <v>37</v>
      </c>
      <c r="K41" t="s">
        <v>220</v>
      </c>
      <c r="L41" t="s">
        <v>328</v>
      </c>
      <c r="M41" t="s">
        <v>27</v>
      </c>
      <c r="N41" t="s">
        <v>28</v>
      </c>
      <c r="O41">
        <v>90</v>
      </c>
      <c r="P41" t="s">
        <v>329</v>
      </c>
      <c r="Q41" t="s">
        <v>330</v>
      </c>
      <c r="R41" t="s">
        <v>331</v>
      </c>
      <c r="S41" t="s">
        <v>332</v>
      </c>
      <c r="T41" t="s">
        <v>333</v>
      </c>
    </row>
    <row r="42" spans="1:20" x14ac:dyDescent="0.2">
      <c r="A42" t="s">
        <v>2590</v>
      </c>
      <c r="B42" t="s">
        <v>334</v>
      </c>
      <c r="C42" t="s">
        <v>97</v>
      </c>
      <c r="D42" t="s">
        <v>97</v>
      </c>
      <c r="E42" t="s">
        <v>21</v>
      </c>
      <c r="F42" t="s">
        <v>22</v>
      </c>
      <c r="G42" s="2" t="str">
        <f t="shared" si="0"/>
        <v>1000</v>
      </c>
      <c r="H42" s="5">
        <f t="shared" si="1"/>
        <v>15.714285714285715</v>
      </c>
      <c r="I42" t="s">
        <v>50</v>
      </c>
      <c r="J42" t="s">
        <v>51</v>
      </c>
      <c r="K42" t="s">
        <v>335</v>
      </c>
      <c r="L42" t="s">
        <v>336</v>
      </c>
      <c r="M42" t="s">
        <v>27</v>
      </c>
      <c r="N42" t="s">
        <v>28</v>
      </c>
      <c r="O42">
        <v>90</v>
      </c>
      <c r="P42" t="s">
        <v>337</v>
      </c>
      <c r="Q42" t="s">
        <v>338</v>
      </c>
      <c r="R42" t="s">
        <v>339</v>
      </c>
      <c r="S42" t="s">
        <v>340</v>
      </c>
      <c r="T42" t="s">
        <v>341</v>
      </c>
    </row>
    <row r="43" spans="1:20" x14ac:dyDescent="0.2">
      <c r="A43" t="s">
        <v>2590</v>
      </c>
      <c r="B43" t="s">
        <v>342</v>
      </c>
      <c r="C43" t="s">
        <v>35</v>
      </c>
      <c r="D43" t="s">
        <v>35</v>
      </c>
      <c r="E43" t="s">
        <v>112</v>
      </c>
      <c r="F43" t="s">
        <v>314</v>
      </c>
      <c r="G43" s="2" t="str">
        <f t="shared" si="0"/>
        <v>500</v>
      </c>
      <c r="H43" s="6">
        <f t="shared" si="1"/>
        <v>7.8571428571428577</v>
      </c>
      <c r="I43" t="s">
        <v>25</v>
      </c>
      <c r="J43" t="s">
        <v>37</v>
      </c>
      <c r="K43" t="s">
        <v>241</v>
      </c>
      <c r="L43" t="s">
        <v>242</v>
      </c>
      <c r="M43" t="s">
        <v>27</v>
      </c>
      <c r="N43" t="s">
        <v>28</v>
      </c>
      <c r="O43">
        <v>45</v>
      </c>
      <c r="P43" t="s">
        <v>342</v>
      </c>
      <c r="Q43" t="s">
        <v>343</v>
      </c>
      <c r="R43" t="s">
        <v>344</v>
      </c>
      <c r="S43" t="s">
        <v>345</v>
      </c>
      <c r="T43" t="s">
        <v>346</v>
      </c>
    </row>
    <row r="44" spans="1:20" x14ac:dyDescent="0.2">
      <c r="H44" s="3"/>
      <c r="J44" s="7"/>
    </row>
  </sheetData>
  <pageMargins left="0.7" right="0.7" top="0.75" bottom="0.75" header="0.3" footer="0.3"/>
  <pageSetup paperSize="9" orientation="portrait"/>
  <headerFooter>
    <oddFooter>&amp;L_x000D_&amp;1#&amp;"Calibri"&amp;10&amp;K317100 Classification GRTgaz : Public [ ] Interne [X] Restreint [ ] Secret [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1CDD-496E-134F-8251-CA8609B0039E}">
  <dimension ref="A1:Z625"/>
  <sheetViews>
    <sheetView workbookViewId="0">
      <selection activeCell="D3" sqref="D3"/>
    </sheetView>
  </sheetViews>
  <sheetFormatPr baseColWidth="10" defaultColWidth="11.5" defaultRowHeight="15" x14ac:dyDescent="0.2"/>
  <cols>
    <col min="2" max="2" width="34.83203125" customWidth="1"/>
    <col min="3" max="3" width="19.1640625" customWidth="1"/>
    <col min="4" max="4" width="27.5" customWidth="1"/>
    <col min="5" max="5" width="31.33203125" bestFit="1" customWidth="1"/>
    <col min="6" max="6" width="10" bestFit="1" customWidth="1"/>
    <col min="7" max="7" width="34.83203125" customWidth="1"/>
    <col min="9" max="9" width="26.1640625" bestFit="1" customWidth="1"/>
    <col min="12" max="12" width="16.6640625" customWidth="1"/>
    <col min="13" max="13" width="33.33203125" bestFit="1" customWidth="1"/>
    <col min="14" max="16" width="33.33203125" customWidth="1"/>
    <col min="17" max="17" width="25.33203125" customWidth="1"/>
    <col min="21" max="21" width="42.6640625" bestFit="1" customWidth="1"/>
  </cols>
  <sheetData>
    <row r="1" spans="1:26" x14ac:dyDescent="0.2">
      <c r="A1" s="29" t="s">
        <v>354</v>
      </c>
      <c r="B1" s="29" t="s">
        <v>355</v>
      </c>
      <c r="C1" s="29" t="s">
        <v>356</v>
      </c>
      <c r="D1" s="29" t="s">
        <v>357</v>
      </c>
      <c r="E1" s="29" t="s">
        <v>17</v>
      </c>
      <c r="F1" s="29" t="s">
        <v>18</v>
      </c>
      <c r="G1" s="29" t="s">
        <v>358</v>
      </c>
      <c r="H1" s="29" t="s">
        <v>359</v>
      </c>
      <c r="I1" s="29" t="s">
        <v>360</v>
      </c>
      <c r="J1" s="29" t="s">
        <v>361</v>
      </c>
      <c r="K1" s="29" t="s">
        <v>362</v>
      </c>
      <c r="L1" s="29" t="s">
        <v>363</v>
      </c>
      <c r="M1" s="29" t="s">
        <v>364</v>
      </c>
      <c r="N1" s="29" t="s">
        <v>365</v>
      </c>
      <c r="O1" s="29" t="s">
        <v>366</v>
      </c>
      <c r="P1" s="29" t="s">
        <v>367</v>
      </c>
      <c r="Q1" s="29" t="s">
        <v>3749</v>
      </c>
      <c r="R1" s="29" t="s">
        <v>368</v>
      </c>
      <c r="S1" s="29" t="s">
        <v>369</v>
      </c>
      <c r="T1" s="29" t="s">
        <v>370</v>
      </c>
      <c r="U1" s="29" t="s">
        <v>371</v>
      </c>
      <c r="V1" s="29" t="s">
        <v>372</v>
      </c>
      <c r="W1" s="29" t="s">
        <v>373</v>
      </c>
      <c r="X1" s="29" t="s">
        <v>374</v>
      </c>
      <c r="Y1" s="29" t="s">
        <v>375</v>
      </c>
      <c r="Z1" s="29" t="s">
        <v>376</v>
      </c>
    </row>
    <row r="2" spans="1:26" x14ac:dyDescent="0.2">
      <c r="A2" s="29">
        <v>2023</v>
      </c>
      <c r="B2" s="29" t="s">
        <v>377</v>
      </c>
      <c r="C2" s="29" t="s">
        <v>378</v>
      </c>
      <c r="D2" s="29" t="s">
        <v>379</v>
      </c>
      <c r="E2" s="29" t="s">
        <v>2591</v>
      </c>
      <c r="F2" s="29" t="s">
        <v>2592</v>
      </c>
      <c r="G2" s="29">
        <v>248500340</v>
      </c>
      <c r="H2" s="29" t="s">
        <v>380</v>
      </c>
      <c r="I2" s="29" t="s">
        <v>53</v>
      </c>
      <c r="J2" s="29" t="s">
        <v>51</v>
      </c>
      <c r="K2" s="30">
        <v>44945</v>
      </c>
      <c r="L2" s="29" t="s">
        <v>381</v>
      </c>
      <c r="M2" s="29" t="s">
        <v>382</v>
      </c>
      <c r="N2" s="29">
        <v>15.641500000000001</v>
      </c>
      <c r="O2" s="29">
        <v>392.48971189999997</v>
      </c>
      <c r="P2" s="29">
        <v>392.48971189999997</v>
      </c>
      <c r="Q2" s="31">
        <v>6.2</v>
      </c>
      <c r="R2" s="29" t="s">
        <v>28</v>
      </c>
      <c r="S2" s="29" t="s">
        <v>383</v>
      </c>
      <c r="T2" s="29">
        <v>85</v>
      </c>
      <c r="U2" s="29">
        <v>52</v>
      </c>
      <c r="V2" s="29" t="s">
        <v>384</v>
      </c>
      <c r="W2" s="29">
        <v>458</v>
      </c>
      <c r="X2" s="29"/>
      <c r="Y2" s="29" t="s">
        <v>385</v>
      </c>
      <c r="Z2" s="29">
        <v>85034</v>
      </c>
    </row>
    <row r="3" spans="1:26" x14ac:dyDescent="0.2">
      <c r="A3" s="29">
        <v>2023</v>
      </c>
      <c r="B3" s="29" t="s">
        <v>386</v>
      </c>
      <c r="C3" s="29" t="s">
        <v>387</v>
      </c>
      <c r="D3" s="29" t="s">
        <v>388</v>
      </c>
      <c r="E3" s="29" t="s">
        <v>2593</v>
      </c>
      <c r="F3" s="29" t="s">
        <v>2594</v>
      </c>
      <c r="G3" s="29">
        <v>200070910</v>
      </c>
      <c r="H3" s="29" t="s">
        <v>389</v>
      </c>
      <c r="I3" s="29" t="s">
        <v>223</v>
      </c>
      <c r="J3" s="29" t="s">
        <v>221</v>
      </c>
      <c r="K3" s="30">
        <v>44984</v>
      </c>
      <c r="L3" s="29" t="s">
        <v>28</v>
      </c>
      <c r="M3" s="29" t="s">
        <v>390</v>
      </c>
      <c r="N3" s="29">
        <v>40.220999999999997</v>
      </c>
      <c r="O3" s="29">
        <v>1009.259259</v>
      </c>
      <c r="P3" s="29">
        <v>1009.259259</v>
      </c>
      <c r="Q3" s="32">
        <v>15.9</v>
      </c>
      <c r="R3" s="29" t="s">
        <v>28</v>
      </c>
      <c r="S3" s="29" t="s">
        <v>391</v>
      </c>
      <c r="T3" s="29">
        <v>21</v>
      </c>
      <c r="U3" s="29">
        <v>27</v>
      </c>
      <c r="V3" s="29" t="s">
        <v>392</v>
      </c>
      <c r="W3" s="29">
        <v>791</v>
      </c>
      <c r="X3" s="29"/>
      <c r="Y3" s="29" t="s">
        <v>385</v>
      </c>
      <c r="Z3" s="29">
        <v>21599</v>
      </c>
    </row>
    <row r="4" spans="1:26" x14ac:dyDescent="0.2">
      <c r="A4" s="29">
        <v>2023</v>
      </c>
      <c r="B4" s="29" t="s">
        <v>393</v>
      </c>
      <c r="C4" s="29" t="s">
        <v>387</v>
      </c>
      <c r="D4" s="29" t="s">
        <v>394</v>
      </c>
      <c r="E4" s="29" t="s">
        <v>2595</v>
      </c>
      <c r="F4" s="29" t="s">
        <v>2596</v>
      </c>
      <c r="G4" s="29">
        <v>200060010</v>
      </c>
      <c r="H4" s="29" t="s">
        <v>395</v>
      </c>
      <c r="I4" s="29" t="s">
        <v>396</v>
      </c>
      <c r="J4" s="29" t="s">
        <v>51</v>
      </c>
      <c r="K4" s="30">
        <v>44987</v>
      </c>
      <c r="L4" s="29" t="s">
        <v>397</v>
      </c>
      <c r="M4" s="29" t="s">
        <v>382</v>
      </c>
      <c r="N4" s="29">
        <v>31.283000000000001</v>
      </c>
      <c r="O4" s="29">
        <v>784.97942390000003</v>
      </c>
      <c r="P4" s="29">
        <v>784.97942390000003</v>
      </c>
      <c r="Q4" s="32">
        <v>12.3</v>
      </c>
      <c r="R4" s="29" t="s">
        <v>28</v>
      </c>
      <c r="S4" s="29" t="s">
        <v>398</v>
      </c>
      <c r="T4" s="29">
        <v>49</v>
      </c>
      <c r="U4" s="29">
        <v>52</v>
      </c>
      <c r="V4" s="29" t="s">
        <v>384</v>
      </c>
      <c r="W4" s="29">
        <v>408</v>
      </c>
      <c r="X4" s="29"/>
      <c r="Y4" s="29" t="s">
        <v>385</v>
      </c>
      <c r="Z4" s="29">
        <v>49023</v>
      </c>
    </row>
    <row r="5" spans="1:26" x14ac:dyDescent="0.2">
      <c r="A5" s="29">
        <v>2023</v>
      </c>
      <c r="B5" s="29" t="s">
        <v>399</v>
      </c>
      <c r="C5" s="29" t="s">
        <v>387</v>
      </c>
      <c r="D5" s="29" t="s">
        <v>400</v>
      </c>
      <c r="E5" s="29" t="s">
        <v>2597</v>
      </c>
      <c r="F5" s="29" t="s">
        <v>2598</v>
      </c>
      <c r="G5" s="29">
        <v>200072312</v>
      </c>
      <c r="H5" s="29" t="s">
        <v>401</v>
      </c>
      <c r="I5" s="29" t="s">
        <v>328</v>
      </c>
      <c r="J5" s="29" t="s">
        <v>37</v>
      </c>
      <c r="K5" s="30">
        <v>45008</v>
      </c>
      <c r="L5" s="29" t="s">
        <v>381</v>
      </c>
      <c r="M5" s="29" t="s">
        <v>382</v>
      </c>
      <c r="N5" s="29">
        <v>20.557400000000001</v>
      </c>
      <c r="O5" s="29">
        <v>515.84362139999996</v>
      </c>
      <c r="P5" s="29">
        <v>515.84362139999996</v>
      </c>
      <c r="Q5" s="31">
        <v>8.1</v>
      </c>
      <c r="R5" s="29" t="s">
        <v>28</v>
      </c>
      <c r="S5" s="29" t="s">
        <v>402</v>
      </c>
      <c r="T5" s="29">
        <v>27</v>
      </c>
      <c r="U5" s="29">
        <v>28</v>
      </c>
      <c r="V5" s="29" t="s">
        <v>392</v>
      </c>
      <c r="W5" s="29">
        <v>250</v>
      </c>
      <c r="X5" s="29"/>
      <c r="Y5" s="29" t="s">
        <v>385</v>
      </c>
      <c r="Z5" s="29">
        <v>27213</v>
      </c>
    </row>
    <row r="6" spans="1:26" x14ac:dyDescent="0.2">
      <c r="A6" s="29">
        <v>2023</v>
      </c>
      <c r="B6" s="29" t="s">
        <v>403</v>
      </c>
      <c r="C6" s="29" t="s">
        <v>387</v>
      </c>
      <c r="D6" s="29" t="s">
        <v>404</v>
      </c>
      <c r="E6" s="29" t="s">
        <v>2599</v>
      </c>
      <c r="F6" s="29" t="s">
        <v>2600</v>
      </c>
      <c r="G6" s="29">
        <v>243500733</v>
      </c>
      <c r="H6" s="29" t="s">
        <v>405</v>
      </c>
      <c r="I6" s="29" t="s">
        <v>70</v>
      </c>
      <c r="J6" s="29" t="s">
        <v>68</v>
      </c>
      <c r="K6" s="30">
        <v>45015</v>
      </c>
      <c r="L6" s="29" t="s">
        <v>381</v>
      </c>
      <c r="M6" s="29" t="s">
        <v>382</v>
      </c>
      <c r="N6" s="29">
        <v>10.278700000000001</v>
      </c>
      <c r="O6" s="29">
        <v>257.92181069999998</v>
      </c>
      <c r="P6" s="29">
        <v>257.92181069999998</v>
      </c>
      <c r="Q6" s="31">
        <v>4.0999999999999996</v>
      </c>
      <c r="R6" s="29" t="s">
        <v>28</v>
      </c>
      <c r="S6" s="29" t="s">
        <v>406</v>
      </c>
      <c r="T6" s="29">
        <v>35</v>
      </c>
      <c r="U6" s="29">
        <v>53</v>
      </c>
      <c r="V6" s="29" t="s">
        <v>384</v>
      </c>
      <c r="W6" s="29">
        <v>680</v>
      </c>
      <c r="X6" s="29"/>
      <c r="Y6" s="29" t="s">
        <v>385</v>
      </c>
      <c r="Z6" s="29">
        <v>35226</v>
      </c>
    </row>
    <row r="7" spans="1:26" x14ac:dyDescent="0.2">
      <c r="A7" s="29">
        <v>2023</v>
      </c>
      <c r="B7" s="29" t="s">
        <v>407</v>
      </c>
      <c r="C7" s="29" t="s">
        <v>387</v>
      </c>
      <c r="D7" s="29" t="s">
        <v>408</v>
      </c>
      <c r="E7" s="29" t="s">
        <v>2601</v>
      </c>
      <c r="F7" s="29" t="s">
        <v>2602</v>
      </c>
      <c r="G7" s="29">
        <v>243600293</v>
      </c>
      <c r="H7" s="29" t="s">
        <v>409</v>
      </c>
      <c r="I7" s="29" t="s">
        <v>410</v>
      </c>
      <c r="J7" s="29" t="s">
        <v>24</v>
      </c>
      <c r="K7" s="30">
        <v>45017</v>
      </c>
      <c r="L7" s="29" t="s">
        <v>28</v>
      </c>
      <c r="M7" s="29" t="s">
        <v>390</v>
      </c>
      <c r="N7" s="29">
        <v>19.663599999999999</v>
      </c>
      <c r="O7" s="29">
        <v>493.41563789999998</v>
      </c>
      <c r="P7" s="29">
        <v>493.41563789999998</v>
      </c>
      <c r="Q7" s="31">
        <v>7.8</v>
      </c>
      <c r="R7" s="29" t="s">
        <v>28</v>
      </c>
      <c r="S7" s="29" t="s">
        <v>411</v>
      </c>
      <c r="T7" s="29">
        <v>36</v>
      </c>
      <c r="U7" s="29">
        <v>24</v>
      </c>
      <c r="V7" s="29" t="s">
        <v>392</v>
      </c>
      <c r="W7" s="29">
        <v>852</v>
      </c>
      <c r="X7" s="29"/>
      <c r="Y7" s="29" t="s">
        <v>385</v>
      </c>
      <c r="Z7" s="29">
        <v>36026</v>
      </c>
    </row>
    <row r="8" spans="1:26" x14ac:dyDescent="0.2">
      <c r="A8" s="29">
        <v>2023</v>
      </c>
      <c r="B8" s="29" t="s">
        <v>413</v>
      </c>
      <c r="C8" s="29" t="s">
        <v>378</v>
      </c>
      <c r="D8" s="29" t="s">
        <v>414</v>
      </c>
      <c r="E8" s="29" t="s">
        <v>2603</v>
      </c>
      <c r="F8" s="29" t="s">
        <v>2604</v>
      </c>
      <c r="G8" s="29">
        <v>247400690</v>
      </c>
      <c r="H8" s="29" t="s">
        <v>415</v>
      </c>
      <c r="I8" s="29" t="s">
        <v>416</v>
      </c>
      <c r="J8" s="29" t="s">
        <v>211</v>
      </c>
      <c r="K8" s="30">
        <v>45028</v>
      </c>
      <c r="L8" s="29" t="s">
        <v>381</v>
      </c>
      <c r="M8" s="29" t="s">
        <v>382</v>
      </c>
      <c r="N8" s="29">
        <v>8.9380000000000006</v>
      </c>
      <c r="O8" s="29">
        <v>224.2798354</v>
      </c>
      <c r="P8" s="29">
        <v>224.2798354</v>
      </c>
      <c r="Q8" s="31">
        <v>3.5</v>
      </c>
      <c r="R8" s="29" t="s">
        <v>28</v>
      </c>
      <c r="S8" s="29" t="s">
        <v>417</v>
      </c>
      <c r="T8" s="29">
        <v>74</v>
      </c>
      <c r="U8" s="29">
        <v>84</v>
      </c>
      <c r="V8" s="29" t="s">
        <v>392</v>
      </c>
      <c r="W8" s="29">
        <v>308</v>
      </c>
      <c r="X8" s="29"/>
      <c r="Y8" s="29" t="s">
        <v>385</v>
      </c>
      <c r="Z8" s="29">
        <v>74201</v>
      </c>
    </row>
    <row r="9" spans="1:26" x14ac:dyDescent="0.2">
      <c r="A9" s="29">
        <v>2023</v>
      </c>
      <c r="B9" s="29" t="s">
        <v>418</v>
      </c>
      <c r="C9" s="29" t="s">
        <v>387</v>
      </c>
      <c r="D9" s="29" t="s">
        <v>419</v>
      </c>
      <c r="E9" s="29" t="s">
        <v>2605</v>
      </c>
      <c r="F9" s="29" t="s">
        <v>2606</v>
      </c>
      <c r="G9" s="29">
        <v>244900809</v>
      </c>
      <c r="H9" s="29" t="s">
        <v>420</v>
      </c>
      <c r="I9" s="29" t="s">
        <v>396</v>
      </c>
      <c r="J9" s="29" t="s">
        <v>51</v>
      </c>
      <c r="K9" s="30">
        <v>45029</v>
      </c>
      <c r="L9" s="29" t="s">
        <v>381</v>
      </c>
      <c r="M9" s="29" t="s">
        <v>382</v>
      </c>
      <c r="N9" s="29">
        <v>9.8317999999999994</v>
      </c>
      <c r="O9" s="29">
        <v>246.70781890000001</v>
      </c>
      <c r="P9" s="29">
        <v>246.70781890000001</v>
      </c>
      <c r="Q9" s="31">
        <v>3.9</v>
      </c>
      <c r="R9" s="29" t="s">
        <v>28</v>
      </c>
      <c r="S9" s="29" t="s">
        <v>421</v>
      </c>
      <c r="T9" s="29">
        <v>49</v>
      </c>
      <c r="U9" s="29">
        <v>52</v>
      </c>
      <c r="V9" s="29" t="s">
        <v>384</v>
      </c>
      <c r="W9" s="29">
        <v>779</v>
      </c>
      <c r="X9" s="29"/>
      <c r="Y9" s="29" t="s">
        <v>385</v>
      </c>
      <c r="Z9" s="29">
        <v>49089</v>
      </c>
    </row>
    <row r="10" spans="1:26" x14ac:dyDescent="0.2">
      <c r="A10" s="29">
        <v>2023</v>
      </c>
      <c r="B10" s="29" t="s">
        <v>422</v>
      </c>
      <c r="C10" s="29" t="s">
        <v>378</v>
      </c>
      <c r="D10" s="29" t="s">
        <v>423</v>
      </c>
      <c r="E10" s="29" t="s">
        <v>2607</v>
      </c>
      <c r="F10" s="29" t="s">
        <v>2608</v>
      </c>
      <c r="G10" s="29">
        <v>245614383</v>
      </c>
      <c r="H10" s="29" t="s">
        <v>424</v>
      </c>
      <c r="I10" s="29" t="s">
        <v>250</v>
      </c>
      <c r="J10" s="29" t="s">
        <v>68</v>
      </c>
      <c r="K10" s="30">
        <v>45050</v>
      </c>
      <c r="L10" s="29" t="s">
        <v>381</v>
      </c>
      <c r="M10" s="29" t="s">
        <v>382</v>
      </c>
      <c r="N10" s="29">
        <v>8.0442</v>
      </c>
      <c r="O10" s="29">
        <v>201.85185190000001</v>
      </c>
      <c r="P10" s="29">
        <v>201.85185190000001</v>
      </c>
      <c r="Q10" s="31">
        <v>3.2</v>
      </c>
      <c r="R10" s="29" t="s">
        <v>28</v>
      </c>
      <c r="S10" s="29" t="s">
        <v>425</v>
      </c>
      <c r="T10" s="29">
        <v>56</v>
      </c>
      <c r="U10" s="29">
        <v>53</v>
      </c>
      <c r="V10" s="29" t="s">
        <v>392</v>
      </c>
      <c r="W10" s="29">
        <v>130</v>
      </c>
      <c r="X10" s="29"/>
      <c r="Y10" s="29" t="s">
        <v>385</v>
      </c>
      <c r="Z10" s="29">
        <v>56015</v>
      </c>
    </row>
    <row r="11" spans="1:26" x14ac:dyDescent="0.2">
      <c r="A11" s="29">
        <v>2023</v>
      </c>
      <c r="B11" s="29" t="s">
        <v>426</v>
      </c>
      <c r="C11" s="29" t="s">
        <v>387</v>
      </c>
      <c r="D11" s="29" t="s">
        <v>427</v>
      </c>
      <c r="E11" s="29" t="s">
        <v>2609</v>
      </c>
      <c r="F11" s="29" t="s">
        <v>2610</v>
      </c>
      <c r="G11" s="29">
        <v>200034833</v>
      </c>
      <c r="H11" s="29" t="s">
        <v>428</v>
      </c>
      <c r="I11" s="29" t="s">
        <v>321</v>
      </c>
      <c r="J11" s="29" t="s">
        <v>137</v>
      </c>
      <c r="K11" s="30">
        <v>45072</v>
      </c>
      <c r="L11" s="29" t="s">
        <v>381</v>
      </c>
      <c r="M11" s="29" t="s">
        <v>382</v>
      </c>
      <c r="N11" s="29">
        <v>13.675140000000001</v>
      </c>
      <c r="O11" s="29">
        <v>343.14814810000001</v>
      </c>
      <c r="P11" s="29">
        <v>343.14814810000001</v>
      </c>
      <c r="Q11" s="31">
        <v>5.4</v>
      </c>
      <c r="R11" s="29" t="s">
        <v>28</v>
      </c>
      <c r="S11" s="29" t="s">
        <v>429</v>
      </c>
      <c r="T11" s="29">
        <v>24</v>
      </c>
      <c r="U11" s="29">
        <v>75</v>
      </c>
      <c r="V11" s="29" t="s">
        <v>392</v>
      </c>
      <c r="W11" s="29">
        <v>847</v>
      </c>
      <c r="X11" s="29"/>
      <c r="Y11" s="29" t="s">
        <v>385</v>
      </c>
      <c r="Z11" s="29">
        <v>24028</v>
      </c>
    </row>
    <row r="12" spans="1:26" x14ac:dyDescent="0.2">
      <c r="A12" s="29">
        <v>2023</v>
      </c>
      <c r="B12" s="29" t="s">
        <v>430</v>
      </c>
      <c r="C12" s="29" t="s">
        <v>387</v>
      </c>
      <c r="D12" s="29" t="s">
        <v>431</v>
      </c>
      <c r="E12" s="29" t="s">
        <v>2611</v>
      </c>
      <c r="F12" s="29" t="s">
        <v>2612</v>
      </c>
      <c r="G12" s="29">
        <v>200035103</v>
      </c>
      <c r="H12" s="29" t="s">
        <v>432</v>
      </c>
      <c r="I12" s="29" t="s">
        <v>39</v>
      </c>
      <c r="J12" s="29" t="s">
        <v>37</v>
      </c>
      <c r="K12" s="30">
        <v>45085</v>
      </c>
      <c r="L12" s="29" t="s">
        <v>381</v>
      </c>
      <c r="M12" s="29" t="s">
        <v>382</v>
      </c>
      <c r="N12" s="29">
        <v>10.7256</v>
      </c>
      <c r="O12" s="29">
        <v>269.13580250000001</v>
      </c>
      <c r="P12" s="29">
        <v>269.13580250000001</v>
      </c>
      <c r="Q12" s="31">
        <v>4.2</v>
      </c>
      <c r="R12" s="29" t="s">
        <v>28</v>
      </c>
      <c r="S12" s="29" t="s">
        <v>433</v>
      </c>
      <c r="T12" s="29">
        <v>61</v>
      </c>
      <c r="U12" s="29">
        <v>28</v>
      </c>
      <c r="V12" s="29" t="s">
        <v>392</v>
      </c>
      <c r="W12" s="29">
        <v>902</v>
      </c>
      <c r="X12" s="29"/>
      <c r="Y12" s="29" t="s">
        <v>385</v>
      </c>
      <c r="Z12" s="29">
        <v>61251</v>
      </c>
    </row>
    <row r="13" spans="1:26" x14ac:dyDescent="0.2">
      <c r="A13" s="29">
        <v>2023</v>
      </c>
      <c r="B13" s="29" t="s">
        <v>434</v>
      </c>
      <c r="C13" s="29" t="s">
        <v>387</v>
      </c>
      <c r="D13" s="29" t="s">
        <v>435</v>
      </c>
      <c r="E13" s="29" t="s">
        <v>2613</v>
      </c>
      <c r="F13" s="29" t="s">
        <v>2614</v>
      </c>
      <c r="G13" s="29">
        <v>200068856</v>
      </c>
      <c r="H13" s="29" t="s">
        <v>436</v>
      </c>
      <c r="I13" s="29" t="s">
        <v>39</v>
      </c>
      <c r="J13" s="29" t="s">
        <v>37</v>
      </c>
      <c r="K13" s="30">
        <v>45085</v>
      </c>
      <c r="L13" s="29" t="s">
        <v>381</v>
      </c>
      <c r="M13" s="29" t="s">
        <v>382</v>
      </c>
      <c r="N13" s="29">
        <v>7.1504000000000003</v>
      </c>
      <c r="O13" s="29">
        <v>179.42386830000001</v>
      </c>
      <c r="P13" s="29">
        <v>179.42386830000001</v>
      </c>
      <c r="Q13" s="31">
        <v>2.8</v>
      </c>
      <c r="R13" s="29" t="s">
        <v>28</v>
      </c>
      <c r="S13" s="29" t="s">
        <v>433</v>
      </c>
      <c r="T13" s="29">
        <v>61</v>
      </c>
      <c r="U13" s="29">
        <v>44</v>
      </c>
      <c r="V13" s="29" t="s">
        <v>392</v>
      </c>
      <c r="W13" s="29">
        <v>702</v>
      </c>
      <c r="X13" s="29"/>
      <c r="Y13" s="29" t="s">
        <v>385</v>
      </c>
      <c r="Z13" s="29">
        <v>61230</v>
      </c>
    </row>
    <row r="14" spans="1:26" x14ac:dyDescent="0.2">
      <c r="A14" s="29">
        <v>2023</v>
      </c>
      <c r="B14" s="29" t="s">
        <v>437</v>
      </c>
      <c r="C14" s="29" t="s">
        <v>378</v>
      </c>
      <c r="D14" s="29" t="s">
        <v>438</v>
      </c>
      <c r="E14" s="29" t="s">
        <v>2615</v>
      </c>
      <c r="F14" s="29" t="s">
        <v>2616</v>
      </c>
      <c r="G14" s="29">
        <v>200071876</v>
      </c>
      <c r="H14" s="29" t="s">
        <v>439</v>
      </c>
      <c r="I14" s="29" t="s">
        <v>396</v>
      </c>
      <c r="J14" s="29" t="s">
        <v>51</v>
      </c>
      <c r="K14" s="30">
        <v>45099</v>
      </c>
      <c r="L14" s="29" t="s">
        <v>381</v>
      </c>
      <c r="M14" s="29" t="s">
        <v>382</v>
      </c>
      <c r="N14" s="29">
        <v>19.663599999999999</v>
      </c>
      <c r="O14" s="29">
        <v>493.41563789999998</v>
      </c>
      <c r="P14" s="29">
        <v>493.41563789999998</v>
      </c>
      <c r="Q14" s="31">
        <v>7.8</v>
      </c>
      <c r="R14" s="29" t="s">
        <v>28</v>
      </c>
      <c r="S14" s="29" t="s">
        <v>440</v>
      </c>
      <c r="T14" s="29">
        <v>49</v>
      </c>
      <c r="U14" s="29">
        <v>52</v>
      </c>
      <c r="V14" s="29" t="s">
        <v>384</v>
      </c>
      <c r="W14" s="29">
        <v>236</v>
      </c>
      <c r="X14" s="29"/>
      <c r="Y14" s="29" t="s">
        <v>385</v>
      </c>
      <c r="Z14" s="29">
        <v>49125</v>
      </c>
    </row>
    <row r="15" spans="1:26" x14ac:dyDescent="0.2">
      <c r="A15" s="29">
        <v>2023</v>
      </c>
      <c r="B15" s="29" t="s">
        <v>441</v>
      </c>
      <c r="C15" s="29" t="s">
        <v>442</v>
      </c>
      <c r="D15" s="29" t="s">
        <v>443</v>
      </c>
      <c r="E15" s="29" t="s">
        <v>2617</v>
      </c>
      <c r="F15" s="29" t="s">
        <v>2618</v>
      </c>
      <c r="G15" s="29">
        <v>200067254</v>
      </c>
      <c r="H15" s="29" t="s">
        <v>444</v>
      </c>
      <c r="I15" s="29" t="s">
        <v>445</v>
      </c>
      <c r="J15" s="29" t="s">
        <v>137</v>
      </c>
      <c r="K15" s="30">
        <v>45099</v>
      </c>
      <c r="L15" s="29" t="s">
        <v>381</v>
      </c>
      <c r="M15" s="29" t="s">
        <v>382</v>
      </c>
      <c r="N15" s="29">
        <v>11.35126</v>
      </c>
      <c r="O15" s="29">
        <v>284.83539089999999</v>
      </c>
      <c r="P15" s="29">
        <v>284.83539089999999</v>
      </c>
      <c r="Q15" s="31">
        <v>4.5</v>
      </c>
      <c r="R15" s="29" t="s">
        <v>28</v>
      </c>
      <c r="S15" s="29" t="s">
        <v>446</v>
      </c>
      <c r="T15" s="29">
        <v>64</v>
      </c>
      <c r="U15" s="29">
        <v>75</v>
      </c>
      <c r="V15" s="29" t="s">
        <v>392</v>
      </c>
      <c r="W15" s="29">
        <v>294</v>
      </c>
      <c r="X15" s="29"/>
      <c r="Y15" s="29" t="s">
        <v>385</v>
      </c>
      <c r="Z15" s="29">
        <v>64335</v>
      </c>
    </row>
    <row r="16" spans="1:26" x14ac:dyDescent="0.2">
      <c r="A16" s="29">
        <v>2023</v>
      </c>
      <c r="B16" s="29" t="s">
        <v>448</v>
      </c>
      <c r="C16" s="29" t="s">
        <v>387</v>
      </c>
      <c r="D16" s="29" t="s">
        <v>449</v>
      </c>
      <c r="E16" s="29" t="s">
        <v>2619</v>
      </c>
      <c r="F16" s="29" t="s">
        <v>2620</v>
      </c>
      <c r="G16" s="29">
        <v>200089456</v>
      </c>
      <c r="H16" s="29" t="s">
        <v>450</v>
      </c>
      <c r="I16" s="29" t="s">
        <v>328</v>
      </c>
      <c r="J16" s="29" t="s">
        <v>37</v>
      </c>
      <c r="K16" s="30">
        <v>45113</v>
      </c>
      <c r="L16" s="29" t="s">
        <v>381</v>
      </c>
      <c r="M16" s="29" t="s">
        <v>382</v>
      </c>
      <c r="N16" s="29">
        <v>18.7698</v>
      </c>
      <c r="O16" s="29">
        <v>470.98765429999997</v>
      </c>
      <c r="P16" s="29">
        <v>470.98765429999997</v>
      </c>
      <c r="Q16" s="31">
        <v>7.4</v>
      </c>
      <c r="R16" s="29" t="s">
        <v>28</v>
      </c>
      <c r="S16" s="29" t="s">
        <v>451</v>
      </c>
      <c r="T16" s="29">
        <v>27</v>
      </c>
      <c r="U16" s="29">
        <v>28</v>
      </c>
      <c r="V16" s="29" t="s">
        <v>392</v>
      </c>
      <c r="W16" s="29">
        <v>869</v>
      </c>
      <c r="X16" s="29"/>
      <c r="Y16" s="29" t="s">
        <v>385</v>
      </c>
      <c r="Z16" s="29">
        <v>27321</v>
      </c>
    </row>
    <row r="17" spans="1:26" x14ac:dyDescent="0.2">
      <c r="A17" s="29">
        <v>2023</v>
      </c>
      <c r="B17" s="29" t="s">
        <v>452</v>
      </c>
      <c r="C17" s="29" t="s">
        <v>453</v>
      </c>
      <c r="D17" s="29" t="s">
        <v>454</v>
      </c>
      <c r="E17" s="29" t="s">
        <v>2621</v>
      </c>
      <c r="F17" s="29" t="s">
        <v>2622</v>
      </c>
      <c r="G17" s="29">
        <v>245900428</v>
      </c>
      <c r="H17" s="29" t="s">
        <v>455</v>
      </c>
      <c r="I17" s="29" t="s">
        <v>456</v>
      </c>
      <c r="J17" s="29" t="s">
        <v>145</v>
      </c>
      <c r="K17" s="30">
        <v>45119</v>
      </c>
      <c r="L17" s="29" t="s">
        <v>381</v>
      </c>
      <c r="M17" s="29" t="s">
        <v>382</v>
      </c>
      <c r="N17" s="29">
        <v>62.566000000000003</v>
      </c>
      <c r="O17" s="29">
        <v>1569.958848</v>
      </c>
      <c r="P17" s="29">
        <v>1569.958848</v>
      </c>
      <c r="Q17" s="33">
        <v>24.7</v>
      </c>
      <c r="R17" s="29" t="s">
        <v>28</v>
      </c>
      <c r="S17" s="29" t="s">
        <v>457</v>
      </c>
      <c r="T17" s="29">
        <v>59</v>
      </c>
      <c r="U17" s="29">
        <v>32</v>
      </c>
      <c r="V17" s="29" t="s">
        <v>384</v>
      </c>
      <c r="W17" s="29">
        <v>501</v>
      </c>
      <c r="X17" s="29"/>
      <c r="Y17" s="29" t="s">
        <v>385</v>
      </c>
      <c r="Z17" s="29">
        <v>59183</v>
      </c>
    </row>
    <row r="18" spans="1:26" x14ac:dyDescent="0.2">
      <c r="A18" s="29">
        <v>2023</v>
      </c>
      <c r="B18" s="29" t="s">
        <v>459</v>
      </c>
      <c r="C18" s="29" t="s">
        <v>378</v>
      </c>
      <c r="D18" s="29" t="s">
        <v>460</v>
      </c>
      <c r="E18" s="29" t="s">
        <v>2623</v>
      </c>
      <c r="F18" s="29" t="s">
        <v>2624</v>
      </c>
      <c r="G18" s="29">
        <v>200041630</v>
      </c>
      <c r="H18" s="29" t="s">
        <v>461</v>
      </c>
      <c r="I18" s="29" t="s">
        <v>80</v>
      </c>
      <c r="J18" s="29" t="s">
        <v>78</v>
      </c>
      <c r="K18" s="30">
        <v>45127</v>
      </c>
      <c r="L18" s="29" t="s">
        <v>381</v>
      </c>
      <c r="M18" s="29" t="s">
        <v>382</v>
      </c>
      <c r="N18" s="29">
        <v>10.7256</v>
      </c>
      <c r="O18" s="29">
        <v>269.13580250000001</v>
      </c>
      <c r="P18" s="29">
        <v>269.13580250000001</v>
      </c>
      <c r="Q18" s="31">
        <v>4.2</v>
      </c>
      <c r="R18" s="29" t="s">
        <v>28</v>
      </c>
      <c r="S18" s="29" t="s">
        <v>462</v>
      </c>
      <c r="T18" s="29">
        <v>8</v>
      </c>
      <c r="U18" s="29">
        <v>44</v>
      </c>
      <c r="V18" s="29" t="s">
        <v>384</v>
      </c>
      <c r="W18" s="29">
        <v>78</v>
      </c>
      <c r="X18" s="29"/>
      <c r="Y18" s="29" t="s">
        <v>385</v>
      </c>
      <c r="Z18" s="29">
        <v>8096</v>
      </c>
    </row>
    <row r="19" spans="1:26" x14ac:dyDescent="0.2">
      <c r="A19" s="29">
        <v>2023</v>
      </c>
      <c r="B19" s="29" t="s">
        <v>464</v>
      </c>
      <c r="C19" s="29" t="s">
        <v>378</v>
      </c>
      <c r="D19" s="29" t="s">
        <v>465</v>
      </c>
      <c r="E19" s="29" t="s">
        <v>2625</v>
      </c>
      <c r="F19" s="29" t="s">
        <v>2626</v>
      </c>
      <c r="G19" s="29">
        <v>200067932</v>
      </c>
      <c r="H19" s="29" t="s">
        <v>466</v>
      </c>
      <c r="I19" s="29" t="s">
        <v>250</v>
      </c>
      <c r="J19" s="29" t="s">
        <v>68</v>
      </c>
      <c r="K19" s="30">
        <v>45127</v>
      </c>
      <c r="L19" s="29" t="s">
        <v>381</v>
      </c>
      <c r="M19" s="29" t="s">
        <v>382</v>
      </c>
      <c r="N19" s="29">
        <v>20.557400000000001</v>
      </c>
      <c r="O19" s="29">
        <v>515.84362139999996</v>
      </c>
      <c r="P19" s="29">
        <v>515.84362139999996</v>
      </c>
      <c r="Q19" s="31">
        <v>8.1</v>
      </c>
      <c r="R19" s="29" t="s">
        <v>28</v>
      </c>
      <c r="S19" s="29" t="s">
        <v>467</v>
      </c>
      <c r="T19" s="29">
        <v>56</v>
      </c>
      <c r="U19" s="29">
        <v>53</v>
      </c>
      <c r="V19" s="29" t="s">
        <v>384</v>
      </c>
      <c r="W19" s="29">
        <v>247</v>
      </c>
      <c r="X19" s="29"/>
      <c r="Y19" s="29" t="s">
        <v>385</v>
      </c>
      <c r="Z19" s="29">
        <v>56053</v>
      </c>
    </row>
    <row r="20" spans="1:26" x14ac:dyDescent="0.2">
      <c r="A20" s="29">
        <v>2023</v>
      </c>
      <c r="B20" s="29" t="s">
        <v>468</v>
      </c>
      <c r="C20" s="29" t="s">
        <v>378</v>
      </c>
      <c r="D20" s="29" t="s">
        <v>469</v>
      </c>
      <c r="E20" s="29" t="s">
        <v>2627</v>
      </c>
      <c r="F20" s="29" t="s">
        <v>2628</v>
      </c>
      <c r="G20" s="29">
        <v>200042729</v>
      </c>
      <c r="H20" s="29" t="s">
        <v>470</v>
      </c>
      <c r="I20" s="29" t="s">
        <v>242</v>
      </c>
      <c r="J20" s="29" t="s">
        <v>37</v>
      </c>
      <c r="K20" s="30">
        <v>45135</v>
      </c>
      <c r="L20" s="29" t="s">
        <v>381</v>
      </c>
      <c r="M20" s="29" t="s">
        <v>382</v>
      </c>
      <c r="N20" s="29">
        <v>8.9380000000000006</v>
      </c>
      <c r="O20" s="29">
        <v>224.2798354</v>
      </c>
      <c r="P20" s="29">
        <v>224.2798354</v>
      </c>
      <c r="Q20" s="31">
        <v>3.5</v>
      </c>
      <c r="R20" s="29" t="s">
        <v>28</v>
      </c>
      <c r="S20" s="29" t="s">
        <v>471</v>
      </c>
      <c r="T20" s="29">
        <v>50</v>
      </c>
      <c r="U20" s="29">
        <v>28</v>
      </c>
      <c r="V20" s="29" t="s">
        <v>384</v>
      </c>
      <c r="W20" s="29">
        <v>295</v>
      </c>
      <c r="X20" s="29"/>
      <c r="Y20" s="29" t="s">
        <v>385</v>
      </c>
      <c r="Z20" s="29">
        <v>50400</v>
      </c>
    </row>
    <row r="21" spans="1:26" x14ac:dyDescent="0.2">
      <c r="A21" s="29">
        <v>2023</v>
      </c>
      <c r="B21" s="29" t="s">
        <v>472</v>
      </c>
      <c r="C21" s="29" t="s">
        <v>387</v>
      </c>
      <c r="D21" s="29" t="s">
        <v>473</v>
      </c>
      <c r="E21" s="29" t="s">
        <v>2629</v>
      </c>
      <c r="F21" s="29" t="s">
        <v>2630</v>
      </c>
      <c r="G21" s="29">
        <v>244400537</v>
      </c>
      <c r="H21" s="29" t="s">
        <v>474</v>
      </c>
      <c r="I21" s="29" t="s">
        <v>175</v>
      </c>
      <c r="J21" s="29" t="s">
        <v>51</v>
      </c>
      <c r="K21" s="30">
        <v>45169</v>
      </c>
      <c r="L21" s="29" t="s">
        <v>381</v>
      </c>
      <c r="M21" s="29" t="s">
        <v>382</v>
      </c>
      <c r="N21" s="29">
        <v>8.9380000000000006</v>
      </c>
      <c r="O21" s="29">
        <v>224.2798354</v>
      </c>
      <c r="P21" s="29">
        <v>224.2798354</v>
      </c>
      <c r="Q21" s="31">
        <v>3.5</v>
      </c>
      <c r="R21" s="29" t="s">
        <v>381</v>
      </c>
      <c r="S21" s="29" t="s">
        <v>475</v>
      </c>
      <c r="T21" s="29">
        <v>44</v>
      </c>
      <c r="U21" s="29">
        <v>34</v>
      </c>
      <c r="V21" s="29" t="s">
        <v>384</v>
      </c>
      <c r="W21" s="29">
        <v>891</v>
      </c>
      <c r="X21" s="29"/>
      <c r="Y21" s="29" t="s">
        <v>385</v>
      </c>
      <c r="Z21" s="29">
        <v>44001</v>
      </c>
    </row>
    <row r="22" spans="1:26" x14ac:dyDescent="0.2">
      <c r="A22" s="29">
        <v>2023</v>
      </c>
      <c r="B22" s="29" t="s">
        <v>476</v>
      </c>
      <c r="C22" s="29" t="s">
        <v>378</v>
      </c>
      <c r="D22" s="29" t="s">
        <v>477</v>
      </c>
      <c r="E22" s="29" t="s">
        <v>2631</v>
      </c>
      <c r="F22" s="29" t="s">
        <v>2632</v>
      </c>
      <c r="G22" s="29">
        <v>200068443</v>
      </c>
      <c r="H22" s="29" t="s">
        <v>478</v>
      </c>
      <c r="I22" s="29" t="s">
        <v>39</v>
      </c>
      <c r="J22" s="29" t="s">
        <v>37</v>
      </c>
      <c r="K22" s="30">
        <v>45169</v>
      </c>
      <c r="L22" s="29" t="s">
        <v>381</v>
      </c>
      <c r="M22" s="29" t="s">
        <v>382</v>
      </c>
      <c r="N22" s="29">
        <v>26.814</v>
      </c>
      <c r="O22" s="29">
        <v>672.83950619999996</v>
      </c>
      <c r="P22" s="29">
        <v>672.83950619999996</v>
      </c>
      <c r="Q22" s="32">
        <v>10.6</v>
      </c>
      <c r="R22" s="29" t="s">
        <v>381</v>
      </c>
      <c r="S22" s="29" t="s">
        <v>479</v>
      </c>
      <c r="T22" s="29">
        <v>61</v>
      </c>
      <c r="U22" s="29">
        <v>33</v>
      </c>
      <c r="V22" s="29" t="s">
        <v>384</v>
      </c>
      <c r="W22" s="29">
        <v>350</v>
      </c>
      <c r="X22" s="29"/>
      <c r="Y22" s="29" t="s">
        <v>385</v>
      </c>
      <c r="Z22" s="29">
        <v>61421</v>
      </c>
    </row>
    <row r="23" spans="1:26" x14ac:dyDescent="0.2">
      <c r="A23" s="29">
        <v>2023</v>
      </c>
      <c r="B23" s="29" t="s">
        <v>481</v>
      </c>
      <c r="C23" s="29" t="s">
        <v>453</v>
      </c>
      <c r="D23" s="29" t="s">
        <v>482</v>
      </c>
      <c r="E23" s="29" t="s">
        <v>2633</v>
      </c>
      <c r="F23" s="29" t="s">
        <v>2634</v>
      </c>
      <c r="G23" s="29">
        <v>200041317</v>
      </c>
      <c r="H23" s="29" t="s">
        <v>483</v>
      </c>
      <c r="I23" s="29" t="s">
        <v>139</v>
      </c>
      <c r="J23" s="29" t="s">
        <v>137</v>
      </c>
      <c r="K23" s="30">
        <v>45174</v>
      </c>
      <c r="L23" s="29" t="s">
        <v>381</v>
      </c>
      <c r="M23" s="29" t="s">
        <v>382</v>
      </c>
      <c r="N23" s="29">
        <v>10.7256</v>
      </c>
      <c r="O23" s="29">
        <v>269.13580250000001</v>
      </c>
      <c r="P23" s="29">
        <v>269.13580250000001</v>
      </c>
      <c r="Q23" s="31">
        <v>4.2</v>
      </c>
      <c r="R23" s="29" t="s">
        <v>28</v>
      </c>
      <c r="S23" s="29" t="s">
        <v>484</v>
      </c>
      <c r="T23" s="29">
        <v>79</v>
      </c>
      <c r="U23" s="29">
        <v>35</v>
      </c>
      <c r="V23" s="29" t="s">
        <v>392</v>
      </c>
      <c r="W23" s="29">
        <v>1024</v>
      </c>
      <c r="X23" s="29"/>
      <c r="Y23" s="29" t="s">
        <v>385</v>
      </c>
      <c r="Z23" s="29">
        <v>79249</v>
      </c>
    </row>
    <row r="24" spans="1:26" x14ac:dyDescent="0.2">
      <c r="A24" s="29">
        <v>2023</v>
      </c>
      <c r="B24" s="29" t="s">
        <v>485</v>
      </c>
      <c r="C24" s="29" t="s">
        <v>387</v>
      </c>
      <c r="D24" s="29" t="s">
        <v>486</v>
      </c>
      <c r="E24" s="29" t="s">
        <v>2635</v>
      </c>
      <c r="F24" s="29" t="s">
        <v>2636</v>
      </c>
      <c r="G24" s="29">
        <v>200072072</v>
      </c>
      <c r="H24" s="29" t="s">
        <v>487</v>
      </c>
      <c r="I24" s="29" t="s">
        <v>488</v>
      </c>
      <c r="J24" s="29" t="s">
        <v>24</v>
      </c>
      <c r="K24" s="30">
        <v>45176</v>
      </c>
      <c r="L24" s="29" t="s">
        <v>381</v>
      </c>
      <c r="M24" s="29" t="s">
        <v>382</v>
      </c>
      <c r="N24" s="29">
        <v>12.0663</v>
      </c>
      <c r="O24" s="29">
        <v>302.77777780000002</v>
      </c>
      <c r="P24" s="29">
        <v>302.77777780000002</v>
      </c>
      <c r="Q24" s="31">
        <v>4.8</v>
      </c>
      <c r="R24" s="29" t="s">
        <v>28</v>
      </c>
      <c r="S24" s="29" t="s">
        <v>489</v>
      </c>
      <c r="T24" s="29">
        <v>41</v>
      </c>
      <c r="U24" s="29">
        <v>38</v>
      </c>
      <c r="V24" s="29" t="s">
        <v>392</v>
      </c>
      <c r="W24" s="29">
        <v>85</v>
      </c>
      <c r="X24" s="29"/>
      <c r="Y24" s="29" t="s">
        <v>385</v>
      </c>
      <c r="Z24" s="29">
        <v>41238</v>
      </c>
    </row>
    <row r="25" spans="1:26" x14ac:dyDescent="0.2">
      <c r="A25" s="29">
        <v>2023</v>
      </c>
      <c r="B25" s="29" t="s">
        <v>490</v>
      </c>
      <c r="C25" s="29" t="s">
        <v>387</v>
      </c>
      <c r="D25" s="29" t="s">
        <v>491</v>
      </c>
      <c r="E25" s="29" t="s">
        <v>2637</v>
      </c>
      <c r="F25" s="29" t="s">
        <v>2638</v>
      </c>
      <c r="G25" s="29">
        <v>246000749</v>
      </c>
      <c r="H25" s="29" t="s">
        <v>492</v>
      </c>
      <c r="I25" s="29" t="s">
        <v>493</v>
      </c>
      <c r="J25" s="29" t="s">
        <v>145</v>
      </c>
      <c r="K25" s="30">
        <v>45197</v>
      </c>
      <c r="L25" s="29" t="s">
        <v>381</v>
      </c>
      <c r="M25" s="29" t="s">
        <v>382</v>
      </c>
      <c r="N25" s="29">
        <v>22.344999999999999</v>
      </c>
      <c r="O25" s="29">
        <v>560.6995885</v>
      </c>
      <c r="P25" s="29">
        <v>560.6995885</v>
      </c>
      <c r="Q25" s="31">
        <v>8.8000000000000007</v>
      </c>
      <c r="R25" s="29" t="s">
        <v>28</v>
      </c>
      <c r="S25" s="29" t="s">
        <v>494</v>
      </c>
      <c r="T25" s="29">
        <v>60</v>
      </c>
      <c r="U25" s="29">
        <v>43</v>
      </c>
      <c r="V25" s="29" t="s">
        <v>384</v>
      </c>
      <c r="W25" s="29">
        <v>570</v>
      </c>
      <c r="X25" s="29"/>
      <c r="Y25" s="29" t="s">
        <v>385</v>
      </c>
      <c r="Z25" s="29">
        <v>60572</v>
      </c>
    </row>
    <row r="26" spans="1:26" x14ac:dyDescent="0.2">
      <c r="A26" s="29">
        <v>2023</v>
      </c>
      <c r="B26" s="29" t="s">
        <v>496</v>
      </c>
      <c r="C26" s="29" t="s">
        <v>378</v>
      </c>
      <c r="D26" s="29" t="s">
        <v>497</v>
      </c>
      <c r="E26" s="29" t="s">
        <v>2639</v>
      </c>
      <c r="F26" s="29" t="s">
        <v>2640</v>
      </c>
      <c r="G26" s="29">
        <v>200072460</v>
      </c>
      <c r="H26" s="29" t="s">
        <v>498</v>
      </c>
      <c r="I26" s="29" t="s">
        <v>499</v>
      </c>
      <c r="J26" s="29" t="s">
        <v>145</v>
      </c>
      <c r="K26" s="30">
        <v>44939</v>
      </c>
      <c r="L26" s="29" t="s">
        <v>381</v>
      </c>
      <c r="M26" s="29" t="s">
        <v>382</v>
      </c>
      <c r="N26" s="29">
        <v>26.814</v>
      </c>
      <c r="O26" s="29">
        <v>672.83950619999996</v>
      </c>
      <c r="P26" s="29">
        <v>672.83950619999996</v>
      </c>
      <c r="Q26" s="32">
        <v>10.6</v>
      </c>
      <c r="R26" s="29" t="s">
        <v>28</v>
      </c>
      <c r="S26" s="29" t="s">
        <v>500</v>
      </c>
      <c r="T26" s="29">
        <v>62</v>
      </c>
      <c r="U26" s="29">
        <v>32</v>
      </c>
      <c r="V26" s="29" t="s">
        <v>384</v>
      </c>
      <c r="W26" s="29">
        <v>126</v>
      </c>
      <c r="X26" s="29"/>
      <c r="Y26" s="29" t="s">
        <v>385</v>
      </c>
      <c r="Z26" s="29">
        <v>62516</v>
      </c>
    </row>
    <row r="27" spans="1:26" x14ac:dyDescent="0.2">
      <c r="A27" s="29">
        <v>2023</v>
      </c>
      <c r="B27" s="29" t="s">
        <v>501</v>
      </c>
      <c r="C27" s="29" t="s">
        <v>442</v>
      </c>
      <c r="D27" s="29" t="s">
        <v>502</v>
      </c>
      <c r="E27" s="29" t="s">
        <v>2641</v>
      </c>
      <c r="F27" s="29" t="s">
        <v>2642</v>
      </c>
      <c r="G27" s="29">
        <v>247800618</v>
      </c>
      <c r="H27" s="29" t="s">
        <v>503</v>
      </c>
      <c r="I27" s="29" t="s">
        <v>504</v>
      </c>
      <c r="J27" s="29" t="s">
        <v>89</v>
      </c>
      <c r="K27" s="30">
        <v>44943</v>
      </c>
      <c r="L27" s="29" t="s">
        <v>381</v>
      </c>
      <c r="M27" s="29" t="s">
        <v>382</v>
      </c>
      <c r="N27" s="29">
        <v>6.2565999999999997</v>
      </c>
      <c r="O27" s="29">
        <v>156.9958848</v>
      </c>
      <c r="P27" s="29">
        <v>156.9958848</v>
      </c>
      <c r="Q27" s="31">
        <v>2.5</v>
      </c>
      <c r="R27" s="29" t="s">
        <v>28</v>
      </c>
      <c r="S27" s="29" t="s">
        <v>505</v>
      </c>
      <c r="T27" s="29">
        <v>78</v>
      </c>
      <c r="U27" s="29">
        <v>11</v>
      </c>
      <c r="V27" s="29" t="s">
        <v>384</v>
      </c>
      <c r="W27" s="29">
        <v>135</v>
      </c>
      <c r="X27" s="29"/>
      <c r="Y27" s="29" t="s">
        <v>385</v>
      </c>
      <c r="Z27" s="29">
        <v>78683</v>
      </c>
    </row>
    <row r="28" spans="1:26" x14ac:dyDescent="0.2">
      <c r="A28" s="29">
        <v>2023</v>
      </c>
      <c r="B28" s="29" t="s">
        <v>506</v>
      </c>
      <c r="C28" s="29" t="s">
        <v>387</v>
      </c>
      <c r="D28" s="29" t="s">
        <v>507</v>
      </c>
      <c r="E28" s="29" t="s">
        <v>2643</v>
      </c>
      <c r="F28" s="29" t="s">
        <v>2644</v>
      </c>
      <c r="G28" s="29">
        <v>200067023</v>
      </c>
      <c r="H28" s="29" t="s">
        <v>508</v>
      </c>
      <c r="I28" s="29" t="s">
        <v>242</v>
      </c>
      <c r="J28" s="29" t="s">
        <v>37</v>
      </c>
      <c r="K28" s="30">
        <v>44945</v>
      </c>
      <c r="L28" s="29" t="s">
        <v>381</v>
      </c>
      <c r="M28" s="29" t="s">
        <v>382</v>
      </c>
      <c r="N28" s="29">
        <v>10.7256</v>
      </c>
      <c r="O28" s="29">
        <v>269.13580250000001</v>
      </c>
      <c r="P28" s="29">
        <v>269.13580250000001</v>
      </c>
      <c r="Q28" s="31">
        <v>4.2</v>
      </c>
      <c r="R28" s="29" t="s">
        <v>28</v>
      </c>
      <c r="S28" s="29" t="s">
        <v>509</v>
      </c>
      <c r="T28" s="29">
        <v>50</v>
      </c>
      <c r="U28" s="29">
        <v>28</v>
      </c>
      <c r="V28" s="29" t="s">
        <v>384</v>
      </c>
      <c r="W28" s="29">
        <v>615</v>
      </c>
      <c r="X28" s="29"/>
      <c r="Y28" s="29" t="s">
        <v>385</v>
      </c>
      <c r="Z28" s="29">
        <v>50550</v>
      </c>
    </row>
    <row r="29" spans="1:26" x14ac:dyDescent="0.2">
      <c r="A29" s="29">
        <v>2023</v>
      </c>
      <c r="B29" s="29" t="s">
        <v>510</v>
      </c>
      <c r="C29" s="29" t="s">
        <v>378</v>
      </c>
      <c r="D29" s="29" t="s">
        <v>511</v>
      </c>
      <c r="E29" s="29" t="s">
        <v>2645</v>
      </c>
      <c r="F29" s="29" t="s">
        <v>2646</v>
      </c>
      <c r="G29" s="29">
        <v>200065886</v>
      </c>
      <c r="H29" s="29" t="s">
        <v>512</v>
      </c>
      <c r="I29" s="29" t="s">
        <v>513</v>
      </c>
      <c r="J29" s="29" t="s">
        <v>211</v>
      </c>
      <c r="K29" s="30">
        <v>44951</v>
      </c>
      <c r="L29" s="29" t="s">
        <v>381</v>
      </c>
      <c r="M29" s="29" t="s">
        <v>382</v>
      </c>
      <c r="N29" s="29">
        <v>18.7698</v>
      </c>
      <c r="O29" s="29">
        <v>470.98765429999997</v>
      </c>
      <c r="P29" s="29">
        <v>470.98765429999997</v>
      </c>
      <c r="Q29" s="31">
        <v>7.4</v>
      </c>
      <c r="R29" s="29" t="s">
        <v>28</v>
      </c>
      <c r="S29" s="29" t="s">
        <v>514</v>
      </c>
      <c r="T29" s="29">
        <v>42</v>
      </c>
      <c r="U29" s="29">
        <v>84</v>
      </c>
      <c r="V29" s="29" t="s">
        <v>392</v>
      </c>
      <c r="W29" s="29">
        <v>124</v>
      </c>
      <c r="X29" s="29"/>
      <c r="Y29" s="29" t="s">
        <v>385</v>
      </c>
      <c r="Z29" s="29">
        <v>42147</v>
      </c>
    </row>
    <row r="30" spans="1:26" x14ac:dyDescent="0.2">
      <c r="A30" s="29">
        <v>2023</v>
      </c>
      <c r="B30" s="29" t="s">
        <v>515</v>
      </c>
      <c r="C30" s="29" t="s">
        <v>378</v>
      </c>
      <c r="D30" s="29" t="s">
        <v>516</v>
      </c>
      <c r="E30" s="29" t="s">
        <v>2647</v>
      </c>
      <c r="F30" s="29" t="s">
        <v>2648</v>
      </c>
      <c r="G30" s="29">
        <v>200037059</v>
      </c>
      <c r="H30" s="29" t="s">
        <v>517</v>
      </c>
      <c r="I30" s="29" t="s">
        <v>183</v>
      </c>
      <c r="J30" s="29" t="s">
        <v>145</v>
      </c>
      <c r="K30" s="30">
        <v>44965</v>
      </c>
      <c r="L30" s="29" t="s">
        <v>28</v>
      </c>
      <c r="M30" s="29" t="s">
        <v>390</v>
      </c>
      <c r="N30" s="29">
        <v>28.601600000000001</v>
      </c>
      <c r="O30" s="29">
        <v>717.6954733</v>
      </c>
      <c r="P30" s="29">
        <v>717.6954733</v>
      </c>
      <c r="Q30" s="32">
        <v>11.3</v>
      </c>
      <c r="R30" s="29" t="s">
        <v>28</v>
      </c>
      <c r="S30" s="29" t="s">
        <v>518</v>
      </c>
      <c r="T30" s="29">
        <v>80</v>
      </c>
      <c r="U30" s="29">
        <v>32</v>
      </c>
      <c r="V30" s="29" t="s">
        <v>384</v>
      </c>
      <c r="W30" s="29">
        <v>475</v>
      </c>
      <c r="X30" s="29"/>
      <c r="Y30" s="29" t="s">
        <v>385</v>
      </c>
      <c r="Z30" s="29">
        <v>80812</v>
      </c>
    </row>
    <row r="31" spans="1:26" x14ac:dyDescent="0.2">
      <c r="A31" s="29">
        <v>2023</v>
      </c>
      <c r="B31" s="29" t="s">
        <v>519</v>
      </c>
      <c r="C31" s="29" t="s">
        <v>378</v>
      </c>
      <c r="D31" s="29" t="s">
        <v>520</v>
      </c>
      <c r="E31" s="29" t="s">
        <v>2649</v>
      </c>
      <c r="F31" s="29" t="s">
        <v>2650</v>
      </c>
      <c r="G31" s="29">
        <v>241000488</v>
      </c>
      <c r="H31" s="29" t="s">
        <v>521</v>
      </c>
      <c r="I31" s="29" t="s">
        <v>257</v>
      </c>
      <c r="J31" s="29" t="s">
        <v>78</v>
      </c>
      <c r="K31" s="30">
        <v>44977</v>
      </c>
      <c r="L31" s="29" t="s">
        <v>28</v>
      </c>
      <c r="M31" s="29" t="s">
        <v>390</v>
      </c>
      <c r="N31" s="29">
        <v>31.283000000000001</v>
      </c>
      <c r="O31" s="29">
        <v>784.97942390000003</v>
      </c>
      <c r="P31" s="29">
        <v>784.97942390000003</v>
      </c>
      <c r="Q31" s="32">
        <v>12.3</v>
      </c>
      <c r="R31" s="29" t="s">
        <v>28</v>
      </c>
      <c r="S31" s="29" t="s">
        <v>522</v>
      </c>
      <c r="T31" s="29">
        <v>10</v>
      </c>
      <c r="U31" s="29">
        <v>44</v>
      </c>
      <c r="V31" s="29" t="s">
        <v>392</v>
      </c>
      <c r="W31" s="29">
        <v>658</v>
      </c>
      <c r="X31" s="29"/>
      <c r="Y31" s="29" t="s">
        <v>385</v>
      </c>
      <c r="Z31" s="29">
        <v>10223</v>
      </c>
    </row>
    <row r="32" spans="1:26" x14ac:dyDescent="0.2">
      <c r="A32" s="29">
        <v>2023</v>
      </c>
      <c r="B32" s="29" t="s">
        <v>523</v>
      </c>
      <c r="C32" s="29" t="s">
        <v>387</v>
      </c>
      <c r="D32" s="29" t="s">
        <v>524</v>
      </c>
      <c r="E32" s="29" t="s">
        <v>2651</v>
      </c>
      <c r="F32" s="29" t="s">
        <v>2652</v>
      </c>
      <c r="G32" s="29">
        <v>200069854</v>
      </c>
      <c r="H32" s="29" t="s">
        <v>525</v>
      </c>
      <c r="I32" s="29" t="s">
        <v>526</v>
      </c>
      <c r="J32" s="29" t="s">
        <v>137</v>
      </c>
      <c r="K32" s="30">
        <v>44980</v>
      </c>
      <c r="L32" s="29" t="s">
        <v>397</v>
      </c>
      <c r="M32" s="29" t="s">
        <v>382</v>
      </c>
      <c r="N32" s="29">
        <v>11.172499999999999</v>
      </c>
      <c r="O32" s="29">
        <v>280.34979420000002</v>
      </c>
      <c r="P32" s="29">
        <v>280.34979420000002</v>
      </c>
      <c r="Q32" s="31">
        <v>4.4000000000000004</v>
      </c>
      <c r="R32" s="29" t="s">
        <v>28</v>
      </c>
      <c r="S32" s="29" t="s">
        <v>527</v>
      </c>
      <c r="T32" s="29">
        <v>86</v>
      </c>
      <c r="U32" s="29">
        <v>52</v>
      </c>
      <c r="V32" s="29" t="s">
        <v>384</v>
      </c>
      <c r="W32" s="29">
        <v>1238</v>
      </c>
      <c r="X32" s="29"/>
      <c r="Y32" s="29" t="s">
        <v>385</v>
      </c>
      <c r="Z32" s="29">
        <v>86253</v>
      </c>
    </row>
    <row r="33" spans="1:26" x14ac:dyDescent="0.2">
      <c r="A33" s="29">
        <v>2023</v>
      </c>
      <c r="B33" s="29" t="s">
        <v>529</v>
      </c>
      <c r="C33" s="29" t="s">
        <v>387</v>
      </c>
      <c r="D33" s="29" t="s">
        <v>530</v>
      </c>
      <c r="E33" s="29" t="s">
        <v>2653</v>
      </c>
      <c r="F33" s="29" t="s">
        <v>2654</v>
      </c>
      <c r="G33" s="29">
        <v>200068484</v>
      </c>
      <c r="H33" s="29" t="s">
        <v>531</v>
      </c>
      <c r="I33" s="29" t="s">
        <v>532</v>
      </c>
      <c r="J33" s="29" t="s">
        <v>120</v>
      </c>
      <c r="K33" s="30">
        <v>44986</v>
      </c>
      <c r="L33" s="29" t="s">
        <v>381</v>
      </c>
      <c r="M33" s="29" t="s">
        <v>382</v>
      </c>
      <c r="N33" s="29">
        <v>6.2565999999999997</v>
      </c>
      <c r="O33" s="29">
        <v>156.9958848</v>
      </c>
      <c r="P33" s="29">
        <v>156.9958848</v>
      </c>
      <c r="Q33" s="31">
        <v>2.5</v>
      </c>
      <c r="R33" s="29" t="s">
        <v>28</v>
      </c>
      <c r="S33" s="29" t="s">
        <v>533</v>
      </c>
      <c r="T33" s="29">
        <v>12</v>
      </c>
      <c r="U33" s="29">
        <v>76</v>
      </c>
      <c r="V33" s="29" t="s">
        <v>392</v>
      </c>
      <c r="W33" s="29">
        <v>855</v>
      </c>
      <c r="X33" s="29"/>
      <c r="Y33" s="29" t="s">
        <v>385</v>
      </c>
      <c r="Z33" s="29">
        <v>12177</v>
      </c>
    </row>
    <row r="34" spans="1:26" x14ac:dyDescent="0.2">
      <c r="A34" s="29">
        <v>2023</v>
      </c>
      <c r="B34" s="29" t="s">
        <v>535</v>
      </c>
      <c r="C34" s="29" t="s">
        <v>442</v>
      </c>
      <c r="D34" s="29" t="s">
        <v>536</v>
      </c>
      <c r="E34" s="29" t="s">
        <v>2655</v>
      </c>
      <c r="F34" s="29" t="s">
        <v>2656</v>
      </c>
      <c r="G34" s="29">
        <v>243300316</v>
      </c>
      <c r="H34" s="29" t="s">
        <v>537</v>
      </c>
      <c r="I34" s="29" t="s">
        <v>538</v>
      </c>
      <c r="J34" s="29" t="s">
        <v>137</v>
      </c>
      <c r="K34" s="30">
        <v>45000</v>
      </c>
      <c r="L34" s="29" t="s">
        <v>539</v>
      </c>
      <c r="M34" s="29" t="s">
        <v>382</v>
      </c>
      <c r="N34" s="29">
        <v>22.344999999999999</v>
      </c>
      <c r="O34" s="29">
        <v>560.6995885</v>
      </c>
      <c r="P34" s="29">
        <v>560.6995885</v>
      </c>
      <c r="Q34" s="31">
        <v>8.8000000000000007</v>
      </c>
      <c r="R34" s="29" t="s">
        <v>540</v>
      </c>
      <c r="S34" s="29" t="s">
        <v>541</v>
      </c>
      <c r="T34" s="29">
        <v>33</v>
      </c>
      <c r="U34" s="29">
        <v>75</v>
      </c>
      <c r="V34" s="29" t="s">
        <v>384</v>
      </c>
      <c r="W34" s="29">
        <v>521</v>
      </c>
      <c r="X34" s="29"/>
      <c r="Y34" s="29" t="s">
        <v>385</v>
      </c>
      <c r="Z34" s="29">
        <v>33039</v>
      </c>
    </row>
    <row r="35" spans="1:26" x14ac:dyDescent="0.2">
      <c r="A35" s="29">
        <v>2023</v>
      </c>
      <c r="B35" s="29" t="s">
        <v>542</v>
      </c>
      <c r="C35" s="29" t="s">
        <v>387</v>
      </c>
      <c r="D35" s="29" t="s">
        <v>543</v>
      </c>
      <c r="E35" s="29" t="s">
        <v>2657</v>
      </c>
      <c r="F35" s="29" t="s">
        <v>2658</v>
      </c>
      <c r="G35" s="29">
        <v>200069482</v>
      </c>
      <c r="H35" s="29" t="s">
        <v>544</v>
      </c>
      <c r="I35" s="29" t="s">
        <v>499</v>
      </c>
      <c r="J35" s="29" t="s">
        <v>145</v>
      </c>
      <c r="K35" s="30">
        <v>45008</v>
      </c>
      <c r="L35" s="29" t="s">
        <v>381</v>
      </c>
      <c r="M35" s="29" t="s">
        <v>382</v>
      </c>
      <c r="N35" s="29">
        <v>16.0884</v>
      </c>
      <c r="O35" s="29">
        <v>403.70370370000001</v>
      </c>
      <c r="P35" s="29">
        <v>403.70370370000001</v>
      </c>
      <c r="Q35" s="31">
        <v>6.3</v>
      </c>
      <c r="R35" s="29" t="s">
        <v>28</v>
      </c>
      <c r="S35" s="29" t="s">
        <v>545</v>
      </c>
      <c r="T35" s="29">
        <v>62</v>
      </c>
      <c r="U35" s="29">
        <v>32</v>
      </c>
      <c r="V35" s="29" t="s">
        <v>384</v>
      </c>
      <c r="W35" s="29">
        <v>595</v>
      </c>
      <c r="X35" s="29"/>
      <c r="Y35" s="29" t="s">
        <v>385</v>
      </c>
      <c r="Z35" s="29">
        <v>62363</v>
      </c>
    </row>
    <row r="36" spans="1:26" x14ac:dyDescent="0.2">
      <c r="A36" s="29">
        <v>2023</v>
      </c>
      <c r="B36" s="29" t="s">
        <v>546</v>
      </c>
      <c r="C36" s="29" t="s">
        <v>387</v>
      </c>
      <c r="D36" s="29" t="s">
        <v>547</v>
      </c>
      <c r="E36" s="29" t="s">
        <v>2659</v>
      </c>
      <c r="F36" s="29" t="s">
        <v>2660</v>
      </c>
      <c r="G36" s="29">
        <v>247200686</v>
      </c>
      <c r="H36" s="29" t="s">
        <v>548</v>
      </c>
      <c r="I36" s="29" t="s">
        <v>336</v>
      </c>
      <c r="J36" s="29" t="s">
        <v>51</v>
      </c>
      <c r="K36" s="30">
        <v>45078</v>
      </c>
      <c r="L36" s="29" t="s">
        <v>381</v>
      </c>
      <c r="M36" s="29" t="s">
        <v>382</v>
      </c>
      <c r="N36" s="29">
        <v>8.9380000000000006</v>
      </c>
      <c r="O36" s="29">
        <v>224.2798354</v>
      </c>
      <c r="P36" s="29">
        <v>224.2798354</v>
      </c>
      <c r="Q36" s="31">
        <v>3.5</v>
      </c>
      <c r="R36" s="29" t="s">
        <v>28</v>
      </c>
      <c r="S36" s="29" t="s">
        <v>549</v>
      </c>
      <c r="T36" s="29">
        <v>72</v>
      </c>
      <c r="U36" s="29">
        <v>52</v>
      </c>
      <c r="V36" s="29" t="s">
        <v>384</v>
      </c>
      <c r="W36" s="29">
        <v>875</v>
      </c>
      <c r="X36" s="29"/>
      <c r="Y36" s="29" t="s">
        <v>385</v>
      </c>
      <c r="Z36" s="29">
        <v>72363</v>
      </c>
    </row>
    <row r="37" spans="1:26" x14ac:dyDescent="0.2">
      <c r="A37" s="29">
        <v>2023</v>
      </c>
      <c r="B37" s="29" t="s">
        <v>550</v>
      </c>
      <c r="C37" s="29" t="s">
        <v>387</v>
      </c>
      <c r="D37" s="29" t="s">
        <v>551</v>
      </c>
      <c r="E37" s="29" t="s">
        <v>2661</v>
      </c>
      <c r="F37" s="29" t="s">
        <v>2662</v>
      </c>
      <c r="G37" s="29">
        <v>200067379</v>
      </c>
      <c r="H37" s="29" t="s">
        <v>552</v>
      </c>
      <c r="I37" s="29" t="s">
        <v>307</v>
      </c>
      <c r="J37" s="29" t="s">
        <v>78</v>
      </c>
      <c r="K37" s="30">
        <v>45083</v>
      </c>
      <c r="L37" s="29" t="s">
        <v>381</v>
      </c>
      <c r="M37" s="29" t="s">
        <v>382</v>
      </c>
      <c r="N37" s="29">
        <v>13.407</v>
      </c>
      <c r="O37" s="29">
        <v>336.41975309999998</v>
      </c>
      <c r="P37" s="29">
        <v>336.41975309999998</v>
      </c>
      <c r="Q37" s="31">
        <v>5.3</v>
      </c>
      <c r="R37" s="29" t="s">
        <v>28</v>
      </c>
      <c r="S37" s="29" t="s">
        <v>553</v>
      </c>
      <c r="T37" s="29">
        <v>51</v>
      </c>
      <c r="U37" s="29">
        <v>32</v>
      </c>
      <c r="V37" s="29" t="s">
        <v>392</v>
      </c>
      <c r="W37" s="29">
        <v>705</v>
      </c>
      <c r="X37" s="29"/>
      <c r="Y37" s="29" t="s">
        <v>385</v>
      </c>
      <c r="Z37" s="29">
        <v>51420</v>
      </c>
    </row>
    <row r="38" spans="1:26" x14ac:dyDescent="0.2">
      <c r="A38" s="29">
        <v>2023</v>
      </c>
      <c r="B38" s="29" t="s">
        <v>554</v>
      </c>
      <c r="C38" s="29" t="s">
        <v>387</v>
      </c>
      <c r="D38" s="29" t="s">
        <v>555</v>
      </c>
      <c r="E38" s="29" t="s">
        <v>2663</v>
      </c>
      <c r="F38" s="29" t="s">
        <v>2664</v>
      </c>
      <c r="G38" s="29">
        <v>241000405</v>
      </c>
      <c r="H38" s="29" t="s">
        <v>556</v>
      </c>
      <c r="I38" s="29" t="s">
        <v>257</v>
      </c>
      <c r="J38" s="29" t="s">
        <v>78</v>
      </c>
      <c r="K38" s="30">
        <v>45090</v>
      </c>
      <c r="L38" s="29" t="s">
        <v>381</v>
      </c>
      <c r="M38" s="29" t="s">
        <v>382</v>
      </c>
      <c r="N38" s="29">
        <v>11.172499999999999</v>
      </c>
      <c r="O38" s="29">
        <v>280.34979420000002</v>
      </c>
      <c r="P38" s="29">
        <v>280.34979420000002</v>
      </c>
      <c r="Q38" s="31">
        <v>4.4000000000000004</v>
      </c>
      <c r="R38" s="29" t="s">
        <v>28</v>
      </c>
      <c r="S38" s="29" t="s">
        <v>557</v>
      </c>
      <c r="T38" s="29">
        <v>10</v>
      </c>
      <c r="U38" s="29">
        <v>52</v>
      </c>
      <c r="V38" s="29" t="s">
        <v>392</v>
      </c>
      <c r="W38" s="29">
        <v>820</v>
      </c>
      <c r="X38" s="29"/>
      <c r="Y38" s="29" t="s">
        <v>385</v>
      </c>
      <c r="Z38" s="29">
        <v>10150</v>
      </c>
    </row>
    <row r="39" spans="1:26" x14ac:dyDescent="0.2">
      <c r="A39" s="29">
        <v>2023</v>
      </c>
      <c r="B39" s="29" t="s">
        <v>558</v>
      </c>
      <c r="C39" s="29" t="s">
        <v>387</v>
      </c>
      <c r="D39" s="29" t="s">
        <v>559</v>
      </c>
      <c r="E39" s="29" t="s">
        <v>2665</v>
      </c>
      <c r="F39" s="29" t="s">
        <v>2666</v>
      </c>
      <c r="G39" s="29">
        <v>200067213</v>
      </c>
      <c r="H39" s="29" t="s">
        <v>560</v>
      </c>
      <c r="I39" s="29" t="s">
        <v>307</v>
      </c>
      <c r="J39" s="29" t="s">
        <v>78</v>
      </c>
      <c r="K39" s="30">
        <v>45097</v>
      </c>
      <c r="L39" s="29" t="s">
        <v>381</v>
      </c>
      <c r="M39" s="29" t="s">
        <v>382</v>
      </c>
      <c r="N39" s="29">
        <v>13.407</v>
      </c>
      <c r="O39" s="29">
        <v>336.41975309999998</v>
      </c>
      <c r="P39" s="29">
        <v>336.41975309999998</v>
      </c>
      <c r="Q39" s="31">
        <v>5.3</v>
      </c>
      <c r="R39" s="29" t="s">
        <v>28</v>
      </c>
      <c r="S39" s="29" t="s">
        <v>553</v>
      </c>
      <c r="T39" s="29">
        <v>51</v>
      </c>
      <c r="U39" s="29">
        <v>44</v>
      </c>
      <c r="V39" s="29" t="s">
        <v>392</v>
      </c>
      <c r="W39" s="29">
        <v>660</v>
      </c>
      <c r="X39" s="29"/>
      <c r="Y39" s="29" t="s">
        <v>385</v>
      </c>
      <c r="Z39" s="29">
        <v>51599</v>
      </c>
    </row>
    <row r="40" spans="1:26" x14ac:dyDescent="0.2">
      <c r="A40" s="29">
        <v>2023</v>
      </c>
      <c r="B40" s="29" t="s">
        <v>561</v>
      </c>
      <c r="C40" s="29" t="s">
        <v>387</v>
      </c>
      <c r="D40" s="29" t="s">
        <v>562</v>
      </c>
      <c r="E40" s="29" t="s">
        <v>2667</v>
      </c>
      <c r="F40" s="29" t="s">
        <v>2668</v>
      </c>
      <c r="G40" s="29">
        <v>241400555</v>
      </c>
      <c r="H40" s="29" t="s">
        <v>563</v>
      </c>
      <c r="I40" s="29" t="s">
        <v>564</v>
      </c>
      <c r="J40" s="29" t="s">
        <v>37</v>
      </c>
      <c r="K40" s="30">
        <v>45099</v>
      </c>
      <c r="L40" s="29" t="s">
        <v>381</v>
      </c>
      <c r="M40" s="29" t="s">
        <v>382</v>
      </c>
      <c r="N40" s="29">
        <v>13.407</v>
      </c>
      <c r="O40" s="29">
        <v>336.41975309999998</v>
      </c>
      <c r="P40" s="29">
        <v>336.41975309999998</v>
      </c>
      <c r="Q40" s="31">
        <v>5.3</v>
      </c>
      <c r="R40" s="29" t="s">
        <v>28</v>
      </c>
      <c r="S40" s="29" t="s">
        <v>565</v>
      </c>
      <c r="T40" s="29">
        <v>14</v>
      </c>
      <c r="U40" s="29">
        <v>28</v>
      </c>
      <c r="V40" s="29" t="s">
        <v>392</v>
      </c>
      <c r="W40" s="29">
        <v>827</v>
      </c>
      <c r="X40" s="29"/>
      <c r="Y40" s="29" t="s">
        <v>385</v>
      </c>
      <c r="Z40" s="29">
        <v>14630</v>
      </c>
    </row>
    <row r="41" spans="1:26" x14ac:dyDescent="0.2">
      <c r="A41" s="29">
        <v>2023</v>
      </c>
      <c r="B41" s="29" t="s">
        <v>566</v>
      </c>
      <c r="C41" s="29" t="s">
        <v>442</v>
      </c>
      <c r="D41" s="29" t="s">
        <v>567</v>
      </c>
      <c r="E41" s="29" t="s">
        <v>2669</v>
      </c>
      <c r="F41" s="29" t="s">
        <v>2670</v>
      </c>
      <c r="G41" s="29">
        <v>241500230</v>
      </c>
      <c r="H41" s="29" t="s">
        <v>568</v>
      </c>
      <c r="I41" s="29" t="s">
        <v>569</v>
      </c>
      <c r="J41" s="29" t="s">
        <v>211</v>
      </c>
      <c r="K41" s="30">
        <v>45162</v>
      </c>
      <c r="L41" s="29" t="s">
        <v>381</v>
      </c>
      <c r="M41" s="29" t="s">
        <v>382</v>
      </c>
      <c r="N41" s="29">
        <v>8.9380000000000006</v>
      </c>
      <c r="O41" s="29">
        <v>224.2798354</v>
      </c>
      <c r="P41" s="29">
        <v>224.2798354</v>
      </c>
      <c r="Q41" s="31">
        <v>3.5</v>
      </c>
      <c r="R41" s="29" t="s">
        <v>381</v>
      </c>
      <c r="S41" s="29" t="s">
        <v>570</v>
      </c>
      <c r="T41" s="29">
        <v>15</v>
      </c>
      <c r="U41" s="29">
        <v>32</v>
      </c>
      <c r="V41" s="29" t="s">
        <v>384</v>
      </c>
      <c r="W41" s="29">
        <v>574</v>
      </c>
      <c r="X41" s="29"/>
      <c r="Y41" s="29" t="s">
        <v>385</v>
      </c>
      <c r="Z41" s="29">
        <v>15012</v>
      </c>
    </row>
    <row r="42" spans="1:26" x14ac:dyDescent="0.2">
      <c r="A42" s="29">
        <v>2023</v>
      </c>
      <c r="B42" s="29" t="s">
        <v>571</v>
      </c>
      <c r="C42" s="29" t="s">
        <v>387</v>
      </c>
      <c r="D42" s="29" t="s">
        <v>572</v>
      </c>
      <c r="E42" s="29" t="s">
        <v>2671</v>
      </c>
      <c r="F42" s="29" t="s">
        <v>2672</v>
      </c>
      <c r="G42" s="29">
        <v>200040244</v>
      </c>
      <c r="H42" s="29" t="s">
        <v>573</v>
      </c>
      <c r="I42" s="29" t="s">
        <v>139</v>
      </c>
      <c r="J42" s="29" t="s">
        <v>137</v>
      </c>
      <c r="K42" s="30">
        <v>45189</v>
      </c>
      <c r="L42" s="29" t="s">
        <v>381</v>
      </c>
      <c r="M42" s="29" t="s">
        <v>382</v>
      </c>
      <c r="N42" s="29">
        <v>8.9380000000000006</v>
      </c>
      <c r="O42" s="29">
        <v>224.2798354</v>
      </c>
      <c r="P42" s="29">
        <v>224.2798354</v>
      </c>
      <c r="Q42" s="31">
        <v>3.5</v>
      </c>
      <c r="R42" s="29" t="s">
        <v>28</v>
      </c>
      <c r="S42" s="29" t="s">
        <v>574</v>
      </c>
      <c r="T42" s="29">
        <v>79</v>
      </c>
      <c r="U42" s="29">
        <v>42</v>
      </c>
      <c r="V42" s="29" t="s">
        <v>392</v>
      </c>
      <c r="W42" s="29">
        <v>963</v>
      </c>
      <c r="X42" s="29"/>
      <c r="Y42" s="29" t="s">
        <v>385</v>
      </c>
      <c r="Z42" s="29">
        <v>79079</v>
      </c>
    </row>
    <row r="43" spans="1:26" x14ac:dyDescent="0.2">
      <c r="A43" s="29">
        <v>2023</v>
      </c>
      <c r="B43" s="29" t="s">
        <v>575</v>
      </c>
      <c r="C43" s="29" t="s">
        <v>387</v>
      </c>
      <c r="D43" s="29" t="s">
        <v>576</v>
      </c>
      <c r="E43" s="29" t="s">
        <v>2673</v>
      </c>
      <c r="F43" s="29" t="s">
        <v>2674</v>
      </c>
      <c r="G43" s="29">
        <v>200066512</v>
      </c>
      <c r="H43" s="29" t="s">
        <v>577</v>
      </c>
      <c r="I43" s="29" t="s">
        <v>578</v>
      </c>
      <c r="J43" s="29" t="s">
        <v>137</v>
      </c>
      <c r="K43" s="30">
        <v>44930</v>
      </c>
      <c r="L43" s="29" t="s">
        <v>381</v>
      </c>
      <c r="M43" s="29" t="s">
        <v>382</v>
      </c>
      <c r="N43" s="29">
        <v>8.9380000000000006</v>
      </c>
      <c r="O43" s="29">
        <v>224.2798354</v>
      </c>
      <c r="P43" s="29">
        <v>224.2798354</v>
      </c>
      <c r="Q43" s="31">
        <v>3.5</v>
      </c>
      <c r="R43" s="29" t="s">
        <v>28</v>
      </c>
      <c r="S43" s="29" t="s">
        <v>579</v>
      </c>
      <c r="T43" s="29">
        <v>87</v>
      </c>
      <c r="U43" s="29">
        <v>75</v>
      </c>
      <c r="V43" s="29" t="s">
        <v>392</v>
      </c>
      <c r="W43" s="29">
        <v>845</v>
      </c>
      <c r="X43" s="29"/>
      <c r="Y43" s="29" t="s">
        <v>385</v>
      </c>
      <c r="Z43" s="29">
        <v>87178</v>
      </c>
    </row>
    <row r="44" spans="1:26" x14ac:dyDescent="0.2">
      <c r="A44" s="29">
        <v>2023</v>
      </c>
      <c r="B44" s="29" t="s">
        <v>581</v>
      </c>
      <c r="C44" s="29" t="s">
        <v>378</v>
      </c>
      <c r="D44" s="29" t="s">
        <v>247</v>
      </c>
      <c r="E44" s="29" t="s">
        <v>2675</v>
      </c>
      <c r="F44" s="29" t="s">
        <v>2676</v>
      </c>
      <c r="G44" s="29">
        <v>245614433</v>
      </c>
      <c r="H44" s="29" t="s">
        <v>582</v>
      </c>
      <c r="I44" s="29" t="s">
        <v>250</v>
      </c>
      <c r="J44" s="29" t="s">
        <v>68</v>
      </c>
      <c r="K44" s="30">
        <v>44938</v>
      </c>
      <c r="L44" s="29" t="s">
        <v>381</v>
      </c>
      <c r="M44" s="29" t="s">
        <v>382</v>
      </c>
      <c r="N44" s="29">
        <v>22.344999999999999</v>
      </c>
      <c r="O44" s="29">
        <v>560.6995885</v>
      </c>
      <c r="P44" s="29">
        <v>560.6995885</v>
      </c>
      <c r="Q44" s="31">
        <v>8.8000000000000007</v>
      </c>
      <c r="R44" s="29" t="s">
        <v>28</v>
      </c>
      <c r="S44" s="29" t="s">
        <v>583</v>
      </c>
      <c r="T44" s="29">
        <v>56</v>
      </c>
      <c r="U44" s="29">
        <v>53</v>
      </c>
      <c r="V44" s="29" t="s">
        <v>384</v>
      </c>
      <c r="W44" s="29">
        <v>46</v>
      </c>
      <c r="X44" s="29"/>
      <c r="Y44" s="29" t="s">
        <v>385</v>
      </c>
      <c r="Z44" s="29">
        <v>56151</v>
      </c>
    </row>
    <row r="45" spans="1:26" x14ac:dyDescent="0.2">
      <c r="A45" s="29">
        <v>2023</v>
      </c>
      <c r="B45" s="29" t="s">
        <v>584</v>
      </c>
      <c r="C45" s="29" t="s">
        <v>453</v>
      </c>
      <c r="D45" s="29" t="s">
        <v>585</v>
      </c>
      <c r="E45" s="29" t="s">
        <v>2677</v>
      </c>
      <c r="F45" s="29" t="s">
        <v>2678</v>
      </c>
      <c r="G45" s="29">
        <v>200040038</v>
      </c>
      <c r="H45" s="29" t="s">
        <v>586</v>
      </c>
      <c r="I45" s="29" t="s">
        <v>587</v>
      </c>
      <c r="J45" s="29" t="s">
        <v>221</v>
      </c>
      <c r="K45" s="30">
        <v>44938</v>
      </c>
      <c r="L45" s="29" t="s">
        <v>381</v>
      </c>
      <c r="M45" s="29" t="s">
        <v>382</v>
      </c>
      <c r="N45" s="29">
        <v>22.344999999999999</v>
      </c>
      <c r="O45" s="29">
        <v>560.6995885</v>
      </c>
      <c r="P45" s="29">
        <v>560.6995885</v>
      </c>
      <c r="Q45" s="31">
        <v>8.8000000000000007</v>
      </c>
      <c r="R45" s="29" t="s">
        <v>28</v>
      </c>
      <c r="S45" s="29" t="s">
        <v>588</v>
      </c>
      <c r="T45" s="29">
        <v>71</v>
      </c>
      <c r="U45" s="29">
        <v>27</v>
      </c>
      <c r="V45" s="29" t="s">
        <v>384</v>
      </c>
      <c r="W45" s="29">
        <v>495</v>
      </c>
      <c r="X45" s="29"/>
      <c r="Y45" s="29" t="s">
        <v>385</v>
      </c>
      <c r="Z45" s="29">
        <v>71004</v>
      </c>
    </row>
    <row r="46" spans="1:26" x14ac:dyDescent="0.2">
      <c r="A46" s="29">
        <v>2023</v>
      </c>
      <c r="B46" s="29" t="s">
        <v>590</v>
      </c>
      <c r="C46" s="29" t="s">
        <v>442</v>
      </c>
      <c r="D46" s="29" t="s">
        <v>591</v>
      </c>
      <c r="E46" s="29" t="s">
        <v>2679</v>
      </c>
      <c r="F46" s="29" t="s">
        <v>2680</v>
      </c>
      <c r="G46" s="29">
        <v>200069110</v>
      </c>
      <c r="H46" s="29" t="s">
        <v>592</v>
      </c>
      <c r="I46" s="29" t="s">
        <v>593</v>
      </c>
      <c r="J46" s="29" t="s">
        <v>211</v>
      </c>
      <c r="K46" s="30">
        <v>44938</v>
      </c>
      <c r="L46" s="29" t="s">
        <v>381</v>
      </c>
      <c r="M46" s="29" t="s">
        <v>382</v>
      </c>
      <c r="N46" s="29">
        <v>8.9380000000000006</v>
      </c>
      <c r="O46" s="29">
        <v>224.2798354</v>
      </c>
      <c r="P46" s="29">
        <v>224.2798354</v>
      </c>
      <c r="Q46" s="31">
        <v>3.5</v>
      </c>
      <c r="R46" s="29" t="s">
        <v>28</v>
      </c>
      <c r="S46" s="29" t="s">
        <v>594</v>
      </c>
      <c r="T46" s="29">
        <v>73</v>
      </c>
      <c r="U46" s="29">
        <v>84</v>
      </c>
      <c r="V46" s="29" t="s">
        <v>384</v>
      </c>
      <c r="W46" s="29">
        <v>648</v>
      </c>
      <c r="X46" s="29"/>
      <c r="Y46" s="29" t="s">
        <v>385</v>
      </c>
      <c r="Z46" s="29">
        <v>73065</v>
      </c>
    </row>
    <row r="47" spans="1:26" x14ac:dyDescent="0.2">
      <c r="A47" s="29">
        <v>2023</v>
      </c>
      <c r="B47" s="29" t="s">
        <v>595</v>
      </c>
      <c r="C47" s="29" t="s">
        <v>596</v>
      </c>
      <c r="D47" s="29" t="s">
        <v>597</v>
      </c>
      <c r="E47" s="29" t="s">
        <v>2681</v>
      </c>
      <c r="F47" s="29" t="s">
        <v>2682</v>
      </c>
      <c r="G47" s="29">
        <v>245701271</v>
      </c>
      <c r="H47" s="29" t="s">
        <v>598</v>
      </c>
      <c r="I47" s="29" t="s">
        <v>599</v>
      </c>
      <c r="J47" s="29" t="s">
        <v>78</v>
      </c>
      <c r="K47" s="30">
        <v>44952</v>
      </c>
      <c r="L47" s="29" t="s">
        <v>381</v>
      </c>
      <c r="M47" s="29" t="s">
        <v>382</v>
      </c>
      <c r="N47" s="29">
        <v>14.300800000000001</v>
      </c>
      <c r="O47" s="29">
        <v>358.84773660000002</v>
      </c>
      <c r="P47" s="29">
        <v>358.84773660000002</v>
      </c>
      <c r="Q47" s="31">
        <v>5.6</v>
      </c>
      <c r="R47" s="29" t="s">
        <v>28</v>
      </c>
      <c r="S47" s="29" t="s">
        <v>600</v>
      </c>
      <c r="T47" s="29">
        <v>57</v>
      </c>
      <c r="U47" s="29">
        <v>44</v>
      </c>
      <c r="V47" s="29" t="s">
        <v>392</v>
      </c>
      <c r="W47" s="29">
        <v>463</v>
      </c>
      <c r="X47" s="29"/>
      <c r="Y47" s="29" t="s">
        <v>385</v>
      </c>
      <c r="Z47" s="29">
        <v>57481</v>
      </c>
    </row>
    <row r="48" spans="1:26" x14ac:dyDescent="0.2">
      <c r="A48" s="29">
        <v>2023</v>
      </c>
      <c r="B48" s="29" t="s">
        <v>601</v>
      </c>
      <c r="C48" s="29" t="s">
        <v>387</v>
      </c>
      <c r="D48" s="29" t="s">
        <v>602</v>
      </c>
      <c r="E48" s="29" t="s">
        <v>2683</v>
      </c>
      <c r="F48" s="29" t="s">
        <v>2684</v>
      </c>
      <c r="G48" s="29">
        <v>241700517</v>
      </c>
      <c r="H48" s="29" t="s">
        <v>603</v>
      </c>
      <c r="I48" s="29" t="s">
        <v>604</v>
      </c>
      <c r="J48" s="29" t="s">
        <v>137</v>
      </c>
      <c r="K48" s="30">
        <v>44959</v>
      </c>
      <c r="L48" s="29" t="s">
        <v>381</v>
      </c>
      <c r="M48" s="29" t="s">
        <v>382</v>
      </c>
      <c r="N48" s="29">
        <v>8.3123400000000007</v>
      </c>
      <c r="O48" s="29">
        <v>208.58024689999999</v>
      </c>
      <c r="P48" s="29">
        <v>208.58024689999999</v>
      </c>
      <c r="Q48" s="31">
        <v>3.3</v>
      </c>
      <c r="R48" s="29" t="s">
        <v>28</v>
      </c>
      <c r="S48" s="29" t="s">
        <v>605</v>
      </c>
      <c r="T48" s="29">
        <v>17</v>
      </c>
      <c r="U48" s="29">
        <v>75</v>
      </c>
      <c r="V48" s="29" t="s">
        <v>392</v>
      </c>
      <c r="W48" s="29">
        <v>605</v>
      </c>
      <c r="X48" s="29"/>
      <c r="Y48" s="29" t="s">
        <v>385</v>
      </c>
      <c r="Z48" s="29">
        <v>17455</v>
      </c>
    </row>
    <row r="49" spans="1:26" x14ac:dyDescent="0.2">
      <c r="A49" s="29">
        <v>2023</v>
      </c>
      <c r="B49" s="29" t="s">
        <v>606</v>
      </c>
      <c r="C49" s="29" t="s">
        <v>378</v>
      </c>
      <c r="D49" s="29" t="s">
        <v>607</v>
      </c>
      <c r="E49" s="29" t="s">
        <v>2685</v>
      </c>
      <c r="F49" s="29" t="s">
        <v>2686</v>
      </c>
      <c r="G49" s="29">
        <v>243500634</v>
      </c>
      <c r="H49" s="29" t="s">
        <v>608</v>
      </c>
      <c r="I49" s="29" t="s">
        <v>70</v>
      </c>
      <c r="J49" s="29" t="s">
        <v>68</v>
      </c>
      <c r="K49" s="30">
        <v>44960</v>
      </c>
      <c r="L49" s="29" t="s">
        <v>381</v>
      </c>
      <c r="M49" s="29" t="s">
        <v>382</v>
      </c>
      <c r="N49" s="29">
        <v>39.327199999999998</v>
      </c>
      <c r="O49" s="29">
        <v>986.83127569999999</v>
      </c>
      <c r="P49" s="29">
        <v>986.83127569999999</v>
      </c>
      <c r="Q49" s="32">
        <v>15.5</v>
      </c>
      <c r="R49" s="29" t="s">
        <v>28</v>
      </c>
      <c r="S49" s="29" t="s">
        <v>609</v>
      </c>
      <c r="T49" s="29">
        <v>35</v>
      </c>
      <c r="U49" s="29">
        <v>53</v>
      </c>
      <c r="V49" s="29" t="s">
        <v>384</v>
      </c>
      <c r="W49" s="29">
        <v>326</v>
      </c>
      <c r="X49" s="29"/>
      <c r="Y49" s="29" t="s">
        <v>385</v>
      </c>
      <c r="Z49" s="29">
        <v>35136</v>
      </c>
    </row>
    <row r="50" spans="1:26" x14ac:dyDescent="0.2">
      <c r="A50" s="29">
        <v>2023</v>
      </c>
      <c r="B50" s="29" t="s">
        <v>610</v>
      </c>
      <c r="C50" s="29" t="s">
        <v>387</v>
      </c>
      <c r="D50" s="29" t="s">
        <v>611</v>
      </c>
      <c r="E50" s="29" t="s">
        <v>2687</v>
      </c>
      <c r="F50" s="29" t="s">
        <v>2688</v>
      </c>
      <c r="G50" s="29">
        <v>243500139</v>
      </c>
      <c r="H50" s="29" t="s">
        <v>612</v>
      </c>
      <c r="I50" s="29" t="s">
        <v>70</v>
      </c>
      <c r="J50" s="29" t="s">
        <v>68</v>
      </c>
      <c r="K50" s="30">
        <v>44994</v>
      </c>
      <c r="L50" s="29" t="s">
        <v>381</v>
      </c>
      <c r="M50" s="29" t="s">
        <v>382</v>
      </c>
      <c r="N50" s="29">
        <v>6.2565999999999997</v>
      </c>
      <c r="O50" s="29">
        <v>156.9958848</v>
      </c>
      <c r="P50" s="29">
        <v>156.9958848</v>
      </c>
      <c r="Q50" s="31">
        <v>2.5</v>
      </c>
      <c r="R50" s="29" t="s">
        <v>28</v>
      </c>
      <c r="S50" s="29" t="s">
        <v>613</v>
      </c>
      <c r="T50" s="29">
        <v>35</v>
      </c>
      <c r="U50" s="29">
        <v>53</v>
      </c>
      <c r="V50" s="29" t="s">
        <v>384</v>
      </c>
      <c r="W50" s="29">
        <v>826</v>
      </c>
      <c r="X50" s="29"/>
      <c r="Y50" s="29" t="s">
        <v>385</v>
      </c>
      <c r="Z50" s="29">
        <v>35334</v>
      </c>
    </row>
    <row r="51" spans="1:26" x14ac:dyDescent="0.2">
      <c r="A51" s="29">
        <v>2023</v>
      </c>
      <c r="B51" s="29" t="s">
        <v>614</v>
      </c>
      <c r="C51" s="29" t="s">
        <v>387</v>
      </c>
      <c r="D51" s="29" t="s">
        <v>615</v>
      </c>
      <c r="E51" s="29" t="s">
        <v>2689</v>
      </c>
      <c r="F51" s="29" t="s">
        <v>2690</v>
      </c>
      <c r="G51" s="29">
        <v>243500667</v>
      </c>
      <c r="H51" s="29" t="s">
        <v>616</v>
      </c>
      <c r="I51" s="29" t="s">
        <v>70</v>
      </c>
      <c r="J51" s="29" t="s">
        <v>68</v>
      </c>
      <c r="K51" s="30">
        <v>45022</v>
      </c>
      <c r="L51" s="29" t="s">
        <v>381</v>
      </c>
      <c r="M51" s="29" t="s">
        <v>382</v>
      </c>
      <c r="N51" s="29">
        <v>4.4690000000000003</v>
      </c>
      <c r="O51" s="29">
        <v>112.1399177</v>
      </c>
      <c r="P51" s="29">
        <v>112.1399177</v>
      </c>
      <c r="Q51" s="31">
        <v>1.8</v>
      </c>
      <c r="R51" s="29" t="s">
        <v>28</v>
      </c>
      <c r="S51" s="29" t="s">
        <v>617</v>
      </c>
      <c r="T51" s="29">
        <v>35</v>
      </c>
      <c r="U51" s="29">
        <v>53</v>
      </c>
      <c r="V51" s="29" t="s">
        <v>384</v>
      </c>
      <c r="W51" s="29">
        <v>742</v>
      </c>
      <c r="X51" s="29"/>
      <c r="Y51" s="29" t="s">
        <v>385</v>
      </c>
      <c r="Z51" s="29">
        <v>35173</v>
      </c>
    </row>
    <row r="52" spans="1:26" x14ac:dyDescent="0.2">
      <c r="A52" s="29">
        <v>2023</v>
      </c>
      <c r="B52" s="29" t="s">
        <v>618</v>
      </c>
      <c r="C52" s="29" t="s">
        <v>387</v>
      </c>
      <c r="D52" s="29" t="s">
        <v>619</v>
      </c>
      <c r="E52" s="29" t="s">
        <v>2691</v>
      </c>
      <c r="F52" s="29" t="s">
        <v>2692</v>
      </c>
      <c r="G52" s="29">
        <v>240800920</v>
      </c>
      <c r="H52" s="29" t="s">
        <v>620</v>
      </c>
      <c r="I52" s="29" t="s">
        <v>80</v>
      </c>
      <c r="J52" s="29" t="s">
        <v>78</v>
      </c>
      <c r="K52" s="30">
        <v>45029</v>
      </c>
      <c r="L52" s="29" t="s">
        <v>381</v>
      </c>
      <c r="M52" s="29" t="s">
        <v>382</v>
      </c>
      <c r="N52" s="29">
        <v>13.407</v>
      </c>
      <c r="O52" s="29">
        <v>336.41975309999998</v>
      </c>
      <c r="P52" s="29">
        <v>336.41975309999998</v>
      </c>
      <c r="Q52" s="31">
        <v>5.3</v>
      </c>
      <c r="R52" s="29" t="s">
        <v>28</v>
      </c>
      <c r="S52" s="29" t="s">
        <v>621</v>
      </c>
      <c r="T52" s="29">
        <v>8</v>
      </c>
      <c r="U52" s="29">
        <v>44</v>
      </c>
      <c r="V52" s="29" t="s">
        <v>392</v>
      </c>
      <c r="W52" s="29">
        <v>772</v>
      </c>
      <c r="X52" s="29"/>
      <c r="Y52" s="29" t="s">
        <v>385</v>
      </c>
      <c r="Z52" s="29">
        <v>8280</v>
      </c>
    </row>
    <row r="53" spans="1:26" x14ac:dyDescent="0.2">
      <c r="A53" s="29">
        <v>2023</v>
      </c>
      <c r="B53" s="29" t="s">
        <v>622</v>
      </c>
      <c r="C53" s="29" t="s">
        <v>387</v>
      </c>
      <c r="D53" s="29" t="s">
        <v>623</v>
      </c>
      <c r="E53" s="29" t="s">
        <v>2693</v>
      </c>
      <c r="F53" s="29" t="s">
        <v>2694</v>
      </c>
      <c r="G53" s="29">
        <v>200040947</v>
      </c>
      <c r="H53" s="29" t="s">
        <v>624</v>
      </c>
      <c r="I53" s="29" t="s">
        <v>456</v>
      </c>
      <c r="J53" s="29" t="s">
        <v>145</v>
      </c>
      <c r="K53" s="30">
        <v>45029</v>
      </c>
      <c r="L53" s="29" t="s">
        <v>381</v>
      </c>
      <c r="M53" s="29" t="s">
        <v>382</v>
      </c>
      <c r="N53" s="29">
        <v>13.407</v>
      </c>
      <c r="O53" s="29">
        <v>336.41975309999998</v>
      </c>
      <c r="P53" s="29">
        <v>336.41975309999998</v>
      </c>
      <c r="Q53" s="31">
        <v>5.3</v>
      </c>
      <c r="R53" s="29" t="s">
        <v>28</v>
      </c>
      <c r="S53" s="29" t="s">
        <v>625</v>
      </c>
      <c r="T53" s="29">
        <v>59</v>
      </c>
      <c r="U53" s="29">
        <v>32</v>
      </c>
      <c r="V53" s="29" t="s">
        <v>384</v>
      </c>
      <c r="W53" s="29">
        <v>500</v>
      </c>
      <c r="X53" s="29"/>
      <c r="Y53" s="29" t="s">
        <v>385</v>
      </c>
      <c r="Z53" s="29">
        <v>59655</v>
      </c>
    </row>
    <row r="54" spans="1:26" x14ac:dyDescent="0.2">
      <c r="A54" s="29">
        <v>2023</v>
      </c>
      <c r="B54" s="29" t="s">
        <v>626</v>
      </c>
      <c r="C54" s="29" t="s">
        <v>378</v>
      </c>
      <c r="D54" s="29" t="s">
        <v>627</v>
      </c>
      <c r="E54" s="29" t="s">
        <v>2695</v>
      </c>
      <c r="F54" s="29" t="s">
        <v>2696</v>
      </c>
      <c r="G54" s="29">
        <v>200006716</v>
      </c>
      <c r="H54" s="29" t="s">
        <v>628</v>
      </c>
      <c r="I54" s="29" t="s">
        <v>257</v>
      </c>
      <c r="J54" s="29" t="s">
        <v>78</v>
      </c>
      <c r="K54" s="30">
        <v>45049</v>
      </c>
      <c r="L54" s="29" t="s">
        <v>28</v>
      </c>
      <c r="M54" s="29" t="s">
        <v>390</v>
      </c>
      <c r="N54" s="29">
        <v>17.876000000000001</v>
      </c>
      <c r="O54" s="29">
        <v>448.55967079999999</v>
      </c>
      <c r="P54" s="29">
        <v>448.55967079999999</v>
      </c>
      <c r="Q54" s="31">
        <v>7</v>
      </c>
      <c r="R54" s="29" t="s">
        <v>28</v>
      </c>
      <c r="S54" s="29" t="s">
        <v>629</v>
      </c>
      <c r="T54" s="29">
        <v>10</v>
      </c>
      <c r="U54" s="29">
        <v>44</v>
      </c>
      <c r="V54" s="29" t="s">
        <v>392</v>
      </c>
      <c r="W54" s="29">
        <v>624</v>
      </c>
      <c r="X54" s="29"/>
      <c r="Y54" s="29" t="s">
        <v>385</v>
      </c>
      <c r="Z54" s="29">
        <v>10057</v>
      </c>
    </row>
    <row r="55" spans="1:26" x14ac:dyDescent="0.2">
      <c r="A55" s="29">
        <v>2023</v>
      </c>
      <c r="B55" s="29" t="s">
        <v>630</v>
      </c>
      <c r="C55" s="29" t="s">
        <v>387</v>
      </c>
      <c r="D55" s="29" t="s">
        <v>631</v>
      </c>
      <c r="E55" s="29" t="s">
        <v>2697</v>
      </c>
      <c r="F55" s="29" t="s">
        <v>2698</v>
      </c>
      <c r="G55" s="29">
        <v>249000241</v>
      </c>
      <c r="H55" s="29" t="s">
        <v>632</v>
      </c>
      <c r="I55" s="29" t="s">
        <v>633</v>
      </c>
      <c r="J55" s="29" t="s">
        <v>221</v>
      </c>
      <c r="K55" s="30">
        <v>45062</v>
      </c>
      <c r="L55" s="29" t="s">
        <v>381</v>
      </c>
      <c r="M55" s="29" t="s">
        <v>382</v>
      </c>
      <c r="N55" s="29">
        <v>13.407</v>
      </c>
      <c r="O55" s="29">
        <v>336.41975309999998</v>
      </c>
      <c r="P55" s="29">
        <v>336.41975309999998</v>
      </c>
      <c r="Q55" s="31">
        <v>5.3</v>
      </c>
      <c r="R55" s="29" t="s">
        <v>28</v>
      </c>
      <c r="S55" s="29" t="s">
        <v>634</v>
      </c>
      <c r="T55" s="29">
        <v>90</v>
      </c>
      <c r="U55" s="29">
        <v>27</v>
      </c>
      <c r="V55" s="29" t="s">
        <v>392</v>
      </c>
      <c r="W55" s="29">
        <v>328</v>
      </c>
      <c r="X55" s="29"/>
      <c r="Y55" s="29" t="s">
        <v>385</v>
      </c>
      <c r="Z55" s="29">
        <v>90033</v>
      </c>
    </row>
    <row r="56" spans="1:26" x14ac:dyDescent="0.2">
      <c r="A56" s="29">
        <v>2023</v>
      </c>
      <c r="B56" s="29" t="s">
        <v>635</v>
      </c>
      <c r="C56" s="29" t="s">
        <v>387</v>
      </c>
      <c r="D56" s="29" t="s">
        <v>636</v>
      </c>
      <c r="E56" s="29" t="s">
        <v>2699</v>
      </c>
      <c r="F56" s="29" t="s">
        <v>2700</v>
      </c>
      <c r="G56" s="29">
        <v>200067213</v>
      </c>
      <c r="H56" s="29" t="s">
        <v>560</v>
      </c>
      <c r="I56" s="29" t="s">
        <v>307</v>
      </c>
      <c r="J56" s="29" t="s">
        <v>78</v>
      </c>
      <c r="K56" s="30">
        <v>45063</v>
      </c>
      <c r="L56" s="29" t="s">
        <v>381</v>
      </c>
      <c r="M56" s="29" t="s">
        <v>382</v>
      </c>
      <c r="N56" s="29">
        <v>14.300800000000001</v>
      </c>
      <c r="O56" s="29">
        <v>358.84773660000002</v>
      </c>
      <c r="P56" s="29">
        <v>358.84773660000002</v>
      </c>
      <c r="Q56" s="31">
        <v>5.6</v>
      </c>
      <c r="R56" s="29" t="s">
        <v>28</v>
      </c>
      <c r="S56" s="29" t="s">
        <v>553</v>
      </c>
      <c r="T56" s="29">
        <v>51</v>
      </c>
      <c r="U56" s="29">
        <v>44</v>
      </c>
      <c r="V56" s="29" t="s">
        <v>384</v>
      </c>
      <c r="W56" s="29">
        <v>445</v>
      </c>
      <c r="X56" s="29"/>
      <c r="Y56" s="29" t="s">
        <v>385</v>
      </c>
      <c r="Z56" s="29">
        <v>51660</v>
      </c>
    </row>
    <row r="57" spans="1:26" x14ac:dyDescent="0.2">
      <c r="A57" s="29">
        <v>2023</v>
      </c>
      <c r="B57" s="29" t="s">
        <v>637</v>
      </c>
      <c r="C57" s="29" t="s">
        <v>378</v>
      </c>
      <c r="D57" s="29" t="s">
        <v>638</v>
      </c>
      <c r="E57" s="29" t="s">
        <v>2701</v>
      </c>
      <c r="F57" s="29" t="s">
        <v>2702</v>
      </c>
      <c r="G57" s="29">
        <v>200070688</v>
      </c>
      <c r="H57" s="29" t="s">
        <v>639</v>
      </c>
      <c r="I57" s="29" t="s">
        <v>70</v>
      </c>
      <c r="J57" s="29" t="s">
        <v>68</v>
      </c>
      <c r="K57" s="30">
        <v>45069</v>
      </c>
      <c r="L57" s="29" t="s">
        <v>381</v>
      </c>
      <c r="M57" s="29" t="s">
        <v>382</v>
      </c>
      <c r="N57" s="29">
        <v>10.7256</v>
      </c>
      <c r="O57" s="29">
        <v>269.13580250000001</v>
      </c>
      <c r="P57" s="29">
        <v>269.13580250000001</v>
      </c>
      <c r="Q57" s="31">
        <v>4.2</v>
      </c>
      <c r="R57" s="29" t="s">
        <v>28</v>
      </c>
      <c r="S57" s="29" t="s">
        <v>640</v>
      </c>
      <c r="T57" s="29">
        <v>35</v>
      </c>
      <c r="U57" s="29">
        <v>53</v>
      </c>
      <c r="V57" s="29" t="s">
        <v>384</v>
      </c>
      <c r="W57" s="29">
        <v>145</v>
      </c>
      <c r="X57" s="29"/>
      <c r="Y57" s="29" t="s">
        <v>385</v>
      </c>
      <c r="Z57" s="29">
        <v>35257</v>
      </c>
    </row>
    <row r="58" spans="1:26" x14ac:dyDescent="0.2">
      <c r="A58" s="29">
        <v>2023</v>
      </c>
      <c r="B58" s="29" t="s">
        <v>641</v>
      </c>
      <c r="C58" s="29" t="s">
        <v>442</v>
      </c>
      <c r="D58" s="29" t="s">
        <v>642</v>
      </c>
      <c r="E58" s="29" t="s">
        <v>2703</v>
      </c>
      <c r="F58" s="29" t="s">
        <v>2704</v>
      </c>
      <c r="G58" s="29">
        <v>200059228</v>
      </c>
      <c r="H58" s="29" t="s">
        <v>643</v>
      </c>
      <c r="I58" s="29" t="s">
        <v>154</v>
      </c>
      <c r="J58" s="29" t="s">
        <v>89</v>
      </c>
      <c r="K58" s="30">
        <v>45091</v>
      </c>
      <c r="L58" s="29" t="s">
        <v>381</v>
      </c>
      <c r="M58" s="29" t="s">
        <v>382</v>
      </c>
      <c r="N58" s="29">
        <v>14.479559999999999</v>
      </c>
      <c r="O58" s="29">
        <v>363.33333329999999</v>
      </c>
      <c r="P58" s="29">
        <v>363.33333329999999</v>
      </c>
      <c r="Q58" s="31">
        <v>5.7</v>
      </c>
      <c r="R58" s="29" t="s">
        <v>28</v>
      </c>
      <c r="S58" s="29" t="s">
        <v>505</v>
      </c>
      <c r="T58" s="29">
        <v>91</v>
      </c>
      <c r="U58" s="29">
        <v>11</v>
      </c>
      <c r="V58" s="29" t="s">
        <v>392</v>
      </c>
      <c r="W58" s="29">
        <v>802</v>
      </c>
      <c r="X58" s="29"/>
      <c r="Y58" s="29" t="s">
        <v>385</v>
      </c>
      <c r="Z58" s="29">
        <v>91228</v>
      </c>
    </row>
    <row r="59" spans="1:26" x14ac:dyDescent="0.2">
      <c r="A59" s="29">
        <v>2023</v>
      </c>
      <c r="B59" s="29" t="s">
        <v>644</v>
      </c>
      <c r="C59" s="29" t="s">
        <v>378</v>
      </c>
      <c r="D59" s="29" t="s">
        <v>572</v>
      </c>
      <c r="E59" s="29" t="s">
        <v>2671</v>
      </c>
      <c r="F59" s="29" t="s">
        <v>2672</v>
      </c>
      <c r="G59" s="29">
        <v>200040244</v>
      </c>
      <c r="H59" s="29" t="s">
        <v>573</v>
      </c>
      <c r="I59" s="29" t="s">
        <v>139</v>
      </c>
      <c r="J59" s="29" t="s">
        <v>137</v>
      </c>
      <c r="K59" s="30">
        <v>45098</v>
      </c>
      <c r="L59" s="29" t="s">
        <v>381</v>
      </c>
      <c r="M59" s="29" t="s">
        <v>382</v>
      </c>
      <c r="N59" s="29">
        <v>9.8317999999999994</v>
      </c>
      <c r="O59" s="29">
        <v>246.70781890000001</v>
      </c>
      <c r="P59" s="29">
        <v>246.70781890000001</v>
      </c>
      <c r="Q59" s="31">
        <v>3.9</v>
      </c>
      <c r="R59" s="29" t="s">
        <v>28</v>
      </c>
      <c r="S59" s="29" t="s">
        <v>574</v>
      </c>
      <c r="T59" s="29">
        <v>79</v>
      </c>
      <c r="U59" s="29">
        <v>75</v>
      </c>
      <c r="V59" s="29" t="s">
        <v>392</v>
      </c>
      <c r="W59" s="29">
        <v>964</v>
      </c>
      <c r="X59" s="29"/>
      <c r="Y59" s="29" t="s">
        <v>385</v>
      </c>
      <c r="Z59" s="29">
        <v>79079</v>
      </c>
    </row>
    <row r="60" spans="1:26" x14ac:dyDescent="0.2">
      <c r="A60" s="29">
        <v>2023</v>
      </c>
      <c r="B60" s="29" t="s">
        <v>645</v>
      </c>
      <c r="C60" s="29" t="s">
        <v>387</v>
      </c>
      <c r="D60" s="29" t="s">
        <v>646</v>
      </c>
      <c r="E60" s="29" t="s">
        <v>2705</v>
      </c>
      <c r="F60" s="29" t="s">
        <v>2706</v>
      </c>
      <c r="G60" s="29">
        <v>200040426</v>
      </c>
      <c r="H60" s="29" t="s">
        <v>647</v>
      </c>
      <c r="I60" s="29" t="s">
        <v>147</v>
      </c>
      <c r="J60" s="29" t="s">
        <v>145</v>
      </c>
      <c r="K60" s="30">
        <v>45167</v>
      </c>
      <c r="L60" s="29" t="s">
        <v>28</v>
      </c>
      <c r="M60" s="29" t="s">
        <v>390</v>
      </c>
      <c r="N60" s="29">
        <v>35.752000000000002</v>
      </c>
      <c r="O60" s="29">
        <v>897.11934159999998</v>
      </c>
      <c r="P60" s="29">
        <v>897.11934159999998</v>
      </c>
      <c r="Q60" s="32">
        <v>14.1</v>
      </c>
      <c r="R60" s="29" t="s">
        <v>28</v>
      </c>
      <c r="S60" s="29" t="s">
        <v>648</v>
      </c>
      <c r="T60" s="29">
        <v>2</v>
      </c>
      <c r="U60" s="29">
        <v>32</v>
      </c>
      <c r="V60" s="29" t="s">
        <v>384</v>
      </c>
      <c r="W60" s="29">
        <v>499</v>
      </c>
      <c r="X60" s="29"/>
      <c r="Y60" s="29" t="s">
        <v>385</v>
      </c>
      <c r="Z60" s="29">
        <v>2741</v>
      </c>
    </row>
    <row r="61" spans="1:26" x14ac:dyDescent="0.2">
      <c r="A61" s="29">
        <v>2023</v>
      </c>
      <c r="B61" s="29" t="s">
        <v>649</v>
      </c>
      <c r="C61" s="29" t="s">
        <v>387</v>
      </c>
      <c r="D61" s="29" t="s">
        <v>650</v>
      </c>
      <c r="E61" s="29" t="s">
        <v>2707</v>
      </c>
      <c r="F61" s="29" t="s">
        <v>2708</v>
      </c>
      <c r="G61" s="29">
        <v>200067023</v>
      </c>
      <c r="H61" s="29" t="s">
        <v>508</v>
      </c>
      <c r="I61" s="29" t="s">
        <v>242</v>
      </c>
      <c r="J61" s="29" t="s">
        <v>37</v>
      </c>
      <c r="K61" s="30">
        <v>45177</v>
      </c>
      <c r="L61" s="29" t="s">
        <v>381</v>
      </c>
      <c r="M61" s="29" t="s">
        <v>382</v>
      </c>
      <c r="N61" s="29">
        <v>8.9380000000000006</v>
      </c>
      <c r="O61" s="29">
        <v>224.2798354</v>
      </c>
      <c r="P61" s="29">
        <v>224.2798354</v>
      </c>
      <c r="Q61" s="31">
        <v>3.5</v>
      </c>
      <c r="R61" s="29" t="s">
        <v>28</v>
      </c>
      <c r="S61" s="29" t="s">
        <v>509</v>
      </c>
      <c r="T61" s="29">
        <v>50</v>
      </c>
      <c r="U61" s="29">
        <v>39</v>
      </c>
      <c r="V61" s="29" t="s">
        <v>384</v>
      </c>
      <c r="W61" s="29">
        <v>925</v>
      </c>
      <c r="X61" s="29"/>
      <c r="Y61" s="29" t="s">
        <v>385</v>
      </c>
      <c r="Z61" s="29">
        <v>50219</v>
      </c>
    </row>
    <row r="62" spans="1:26" x14ac:dyDescent="0.2">
      <c r="A62" s="29">
        <v>2023</v>
      </c>
      <c r="B62" s="29" t="s">
        <v>651</v>
      </c>
      <c r="C62" s="29" t="s">
        <v>387</v>
      </c>
      <c r="D62" s="29" t="s">
        <v>652</v>
      </c>
      <c r="E62" s="29" t="s">
        <v>2709</v>
      </c>
      <c r="F62" s="29" t="s">
        <v>2710</v>
      </c>
      <c r="G62" s="29">
        <v>200041572</v>
      </c>
      <c r="H62" s="29" t="s">
        <v>653</v>
      </c>
      <c r="I62" s="29" t="s">
        <v>321</v>
      </c>
      <c r="J62" s="29" t="s">
        <v>137</v>
      </c>
      <c r="K62" s="30">
        <v>45181</v>
      </c>
      <c r="L62" s="29" t="s">
        <v>381</v>
      </c>
      <c r="M62" s="29" t="s">
        <v>382</v>
      </c>
      <c r="N62" s="29">
        <v>8.4910999999999994</v>
      </c>
      <c r="O62" s="29">
        <v>213.06584359999999</v>
      </c>
      <c r="P62" s="29">
        <v>213.06584359999999</v>
      </c>
      <c r="Q62" s="31">
        <v>3.3</v>
      </c>
      <c r="R62" s="29" t="s">
        <v>28</v>
      </c>
      <c r="S62" s="29" t="s">
        <v>654</v>
      </c>
      <c r="T62" s="29">
        <v>24</v>
      </c>
      <c r="U62" s="29">
        <v>40</v>
      </c>
      <c r="V62" s="29" t="s">
        <v>384</v>
      </c>
      <c r="W62" s="29">
        <v>571</v>
      </c>
      <c r="X62" s="29"/>
      <c r="Y62" s="29" t="s">
        <v>385</v>
      </c>
      <c r="Z62" s="29">
        <v>24129</v>
      </c>
    </row>
    <row r="63" spans="1:26" x14ac:dyDescent="0.2">
      <c r="A63" s="29">
        <v>2023</v>
      </c>
      <c r="B63" s="29" t="s">
        <v>656</v>
      </c>
      <c r="C63" s="29" t="s">
        <v>387</v>
      </c>
      <c r="D63" s="29" t="s">
        <v>657</v>
      </c>
      <c r="E63" s="29" t="s">
        <v>2711</v>
      </c>
      <c r="F63" s="29" t="s">
        <v>2712</v>
      </c>
      <c r="G63" s="29">
        <v>245701206</v>
      </c>
      <c r="H63" s="29" t="s">
        <v>658</v>
      </c>
      <c r="I63" s="29" t="s">
        <v>599</v>
      </c>
      <c r="J63" s="29" t="s">
        <v>78</v>
      </c>
      <c r="K63" s="30">
        <v>44959</v>
      </c>
      <c r="L63" s="29" t="s">
        <v>381</v>
      </c>
      <c r="M63" s="29" t="s">
        <v>382</v>
      </c>
      <c r="N63" s="29">
        <v>10.7256</v>
      </c>
      <c r="O63" s="29">
        <v>269.13580250000001</v>
      </c>
      <c r="P63" s="29">
        <v>269.13580250000001</v>
      </c>
      <c r="Q63" s="31">
        <v>4.2</v>
      </c>
      <c r="R63" s="29" t="s">
        <v>28</v>
      </c>
      <c r="S63" s="29" t="s">
        <v>659</v>
      </c>
      <c r="T63" s="29">
        <v>57</v>
      </c>
      <c r="U63" s="29">
        <v>44</v>
      </c>
      <c r="V63" s="29" t="s">
        <v>384</v>
      </c>
      <c r="W63" s="29">
        <v>304</v>
      </c>
      <c r="X63" s="29"/>
      <c r="Y63" s="29" t="s">
        <v>385</v>
      </c>
      <c r="Z63" s="29">
        <v>57018</v>
      </c>
    </row>
    <row r="64" spans="1:26" x14ac:dyDescent="0.2">
      <c r="A64" s="29">
        <v>2023</v>
      </c>
      <c r="B64" s="29" t="s">
        <v>660</v>
      </c>
      <c r="C64" s="29" t="s">
        <v>378</v>
      </c>
      <c r="D64" s="29" t="s">
        <v>661</v>
      </c>
      <c r="E64" s="29" t="s">
        <v>2713</v>
      </c>
      <c r="F64" s="29" t="s">
        <v>2714</v>
      </c>
      <c r="G64" s="29">
        <v>200040178</v>
      </c>
      <c r="H64" s="29" t="s">
        <v>662</v>
      </c>
      <c r="I64" s="29" t="s">
        <v>663</v>
      </c>
      <c r="J64" s="29" t="s">
        <v>78</v>
      </c>
      <c r="K64" s="30">
        <v>44963</v>
      </c>
      <c r="L64" s="29" t="s">
        <v>28</v>
      </c>
      <c r="M64" s="29" t="s">
        <v>390</v>
      </c>
      <c r="N64" s="29">
        <v>24.579499999999999</v>
      </c>
      <c r="O64" s="29">
        <v>616.7695473</v>
      </c>
      <c r="P64" s="29">
        <v>616.7695473</v>
      </c>
      <c r="Q64" s="31">
        <v>9.6999999999999993</v>
      </c>
      <c r="R64" s="29" t="s">
        <v>28</v>
      </c>
      <c r="S64" s="29" t="s">
        <v>664</v>
      </c>
      <c r="T64" s="29">
        <v>67</v>
      </c>
      <c r="U64" s="29">
        <v>44</v>
      </c>
      <c r="V64" s="29" t="s">
        <v>384</v>
      </c>
      <c r="W64" s="29">
        <v>626</v>
      </c>
      <c r="X64" s="29"/>
      <c r="Y64" s="29" t="s">
        <v>385</v>
      </c>
      <c r="Z64" s="29">
        <v>67404</v>
      </c>
    </row>
    <row r="65" spans="1:26" x14ac:dyDescent="0.2">
      <c r="A65" s="29">
        <v>2023</v>
      </c>
      <c r="B65" s="29" t="s">
        <v>666</v>
      </c>
      <c r="C65" s="29" t="s">
        <v>378</v>
      </c>
      <c r="D65" s="29" t="s">
        <v>667</v>
      </c>
      <c r="E65" s="29" t="s">
        <v>2715</v>
      </c>
      <c r="F65" s="29" t="s">
        <v>2716</v>
      </c>
      <c r="G65" s="29">
        <v>200048551</v>
      </c>
      <c r="H65" s="29" t="s">
        <v>668</v>
      </c>
      <c r="I65" s="29" t="s">
        <v>61</v>
      </c>
      <c r="J65" s="29" t="s">
        <v>51</v>
      </c>
      <c r="K65" s="30">
        <v>44966</v>
      </c>
      <c r="L65" s="29" t="s">
        <v>381</v>
      </c>
      <c r="M65" s="29" t="s">
        <v>382</v>
      </c>
      <c r="N65" s="29">
        <v>12.0663</v>
      </c>
      <c r="O65" s="29">
        <v>302.77777780000002</v>
      </c>
      <c r="P65" s="29">
        <v>302.77777780000002</v>
      </c>
      <c r="Q65" s="31">
        <v>4.8</v>
      </c>
      <c r="R65" s="29" t="s">
        <v>28</v>
      </c>
      <c r="S65" s="29" t="s">
        <v>669</v>
      </c>
      <c r="T65" s="29">
        <v>53</v>
      </c>
      <c r="U65" s="29">
        <v>52</v>
      </c>
      <c r="V65" s="29" t="s">
        <v>384</v>
      </c>
      <c r="W65" s="29">
        <v>378</v>
      </c>
      <c r="X65" s="29"/>
      <c r="Y65" s="29" t="s">
        <v>385</v>
      </c>
      <c r="Z65" s="29">
        <v>53073</v>
      </c>
    </row>
    <row r="66" spans="1:26" x14ac:dyDescent="0.2">
      <c r="A66" s="29">
        <v>2023</v>
      </c>
      <c r="B66" s="29" t="s">
        <v>670</v>
      </c>
      <c r="C66" s="29" t="s">
        <v>442</v>
      </c>
      <c r="D66" s="29" t="s">
        <v>671</v>
      </c>
      <c r="E66" s="29" t="s">
        <v>2717</v>
      </c>
      <c r="F66" s="29" t="s">
        <v>2718</v>
      </c>
      <c r="G66" s="29">
        <v>245400676</v>
      </c>
      <c r="H66" s="29" t="s">
        <v>672</v>
      </c>
      <c r="I66" s="29" t="s">
        <v>673</v>
      </c>
      <c r="J66" s="29" t="s">
        <v>78</v>
      </c>
      <c r="K66" s="30">
        <v>44966</v>
      </c>
      <c r="L66" s="29" t="s">
        <v>381</v>
      </c>
      <c r="M66" s="29" t="s">
        <v>382</v>
      </c>
      <c r="N66" s="29">
        <v>12.960100000000001</v>
      </c>
      <c r="O66" s="29">
        <v>325.20576130000001</v>
      </c>
      <c r="P66" s="29">
        <v>325.20576130000001</v>
      </c>
      <c r="Q66" s="31">
        <v>5.0999999999999996</v>
      </c>
      <c r="R66" s="29" t="s">
        <v>28</v>
      </c>
      <c r="S66" s="29" t="s">
        <v>674</v>
      </c>
      <c r="T66" s="29">
        <v>54</v>
      </c>
      <c r="U66" s="29">
        <v>44</v>
      </c>
      <c r="V66" s="29" t="s">
        <v>384</v>
      </c>
      <c r="W66" s="29">
        <v>89</v>
      </c>
      <c r="X66" s="29"/>
      <c r="Y66" s="29" t="s">
        <v>385</v>
      </c>
      <c r="Z66" s="29">
        <v>54357</v>
      </c>
    </row>
    <row r="67" spans="1:26" x14ac:dyDescent="0.2">
      <c r="A67" s="29">
        <v>2023</v>
      </c>
      <c r="B67" s="29" t="s">
        <v>676</v>
      </c>
      <c r="C67" s="29" t="s">
        <v>378</v>
      </c>
      <c r="D67" s="29" t="s">
        <v>677</v>
      </c>
      <c r="E67" s="29" t="s">
        <v>2719</v>
      </c>
      <c r="F67" s="29" t="s">
        <v>2720</v>
      </c>
      <c r="G67" s="29">
        <v>200010700</v>
      </c>
      <c r="H67" s="29" t="s">
        <v>678</v>
      </c>
      <c r="I67" s="29" t="s">
        <v>679</v>
      </c>
      <c r="J67" s="29" t="s">
        <v>37</v>
      </c>
      <c r="K67" s="30">
        <v>44967</v>
      </c>
      <c r="L67" s="29" t="s">
        <v>381</v>
      </c>
      <c r="M67" s="29" t="s">
        <v>382</v>
      </c>
      <c r="N67" s="29">
        <v>19.484839999999998</v>
      </c>
      <c r="O67" s="29">
        <v>488.93004120000001</v>
      </c>
      <c r="P67" s="29">
        <v>488.93004120000001</v>
      </c>
      <c r="Q67" s="31">
        <v>7.7</v>
      </c>
      <c r="R67" s="29" t="s">
        <v>28</v>
      </c>
      <c r="S67" s="29" t="s">
        <v>680</v>
      </c>
      <c r="T67" s="29">
        <v>76</v>
      </c>
      <c r="U67" s="29">
        <v>28</v>
      </c>
      <c r="V67" s="29" t="s">
        <v>384</v>
      </c>
      <c r="W67" s="29">
        <v>549</v>
      </c>
      <c r="X67" s="29"/>
      <c r="Y67" s="29" t="s">
        <v>385</v>
      </c>
      <c r="Z67" s="29">
        <v>76592</v>
      </c>
    </row>
    <row r="68" spans="1:26" x14ac:dyDescent="0.2">
      <c r="A68" s="29">
        <v>2023</v>
      </c>
      <c r="B68" s="29" t="s">
        <v>681</v>
      </c>
      <c r="C68" s="29" t="s">
        <v>387</v>
      </c>
      <c r="D68" s="29" t="s">
        <v>682</v>
      </c>
      <c r="E68" s="29" t="s">
        <v>2721</v>
      </c>
      <c r="F68" s="29" t="s">
        <v>2722</v>
      </c>
      <c r="G68" s="29">
        <v>200040954</v>
      </c>
      <c r="H68" s="29" t="s">
        <v>683</v>
      </c>
      <c r="I68" s="29" t="s">
        <v>456</v>
      </c>
      <c r="J68" s="29" t="s">
        <v>145</v>
      </c>
      <c r="K68" s="30">
        <v>44978</v>
      </c>
      <c r="L68" s="29" t="s">
        <v>381</v>
      </c>
      <c r="M68" s="29" t="s">
        <v>382</v>
      </c>
      <c r="N68" s="29">
        <v>17.876000000000001</v>
      </c>
      <c r="O68" s="29">
        <v>448.55967079999999</v>
      </c>
      <c r="P68" s="29">
        <v>448.55967079999999</v>
      </c>
      <c r="Q68" s="31">
        <v>7</v>
      </c>
      <c r="R68" s="29" t="s">
        <v>28</v>
      </c>
      <c r="S68" s="29" t="s">
        <v>684</v>
      </c>
      <c r="T68" s="29">
        <v>59</v>
      </c>
      <c r="U68" s="29">
        <v>32</v>
      </c>
      <c r="V68" s="29" t="s">
        <v>384</v>
      </c>
      <c r="W68" s="29">
        <v>342</v>
      </c>
      <c r="X68" s="29"/>
      <c r="Y68" s="29" t="s">
        <v>385</v>
      </c>
      <c r="Z68" s="29">
        <v>59663</v>
      </c>
    </row>
    <row r="69" spans="1:26" x14ac:dyDescent="0.2">
      <c r="A69" s="29">
        <v>2023</v>
      </c>
      <c r="B69" s="29" t="s">
        <v>685</v>
      </c>
      <c r="C69" s="29" t="s">
        <v>387</v>
      </c>
      <c r="D69" s="29" t="s">
        <v>686</v>
      </c>
      <c r="E69" s="29" t="s">
        <v>2723</v>
      </c>
      <c r="F69" s="29" t="s">
        <v>2724</v>
      </c>
      <c r="G69" s="29">
        <v>200041630</v>
      </c>
      <c r="H69" s="29" t="s">
        <v>461</v>
      </c>
      <c r="I69" s="29" t="s">
        <v>80</v>
      </c>
      <c r="J69" s="29" t="s">
        <v>78</v>
      </c>
      <c r="K69" s="30">
        <v>44994</v>
      </c>
      <c r="L69" s="29" t="s">
        <v>381</v>
      </c>
      <c r="M69" s="29" t="s">
        <v>382</v>
      </c>
      <c r="N69" s="29">
        <v>8.9380000000000006</v>
      </c>
      <c r="O69" s="29">
        <v>224.2798354</v>
      </c>
      <c r="P69" s="29">
        <v>224.2798354</v>
      </c>
      <c r="Q69" s="31">
        <v>3.5</v>
      </c>
      <c r="R69" s="29" t="s">
        <v>28</v>
      </c>
      <c r="S69" s="29" t="s">
        <v>462</v>
      </c>
      <c r="T69" s="29">
        <v>8</v>
      </c>
      <c r="U69" s="29">
        <v>44</v>
      </c>
      <c r="V69" s="29" t="s">
        <v>392</v>
      </c>
      <c r="W69" s="29">
        <v>274</v>
      </c>
      <c r="X69" s="29"/>
      <c r="Y69" s="29" t="s">
        <v>385</v>
      </c>
      <c r="Z69" s="29">
        <v>8053</v>
      </c>
    </row>
    <row r="70" spans="1:26" x14ac:dyDescent="0.2">
      <c r="A70" s="29">
        <v>2023</v>
      </c>
      <c r="B70" s="29" t="s">
        <v>687</v>
      </c>
      <c r="C70" s="29" t="s">
        <v>387</v>
      </c>
      <c r="D70" s="29" t="s">
        <v>688</v>
      </c>
      <c r="E70" s="29" t="s">
        <v>2725</v>
      </c>
      <c r="F70" s="29" t="s">
        <v>2726</v>
      </c>
      <c r="G70" s="29">
        <v>200071652</v>
      </c>
      <c r="H70" s="29" t="s">
        <v>689</v>
      </c>
      <c r="I70" s="29" t="s">
        <v>39</v>
      </c>
      <c r="J70" s="29" t="s">
        <v>37</v>
      </c>
      <c r="K70" s="30">
        <v>45015</v>
      </c>
      <c r="L70" s="29" t="s">
        <v>381</v>
      </c>
      <c r="M70" s="29" t="s">
        <v>382</v>
      </c>
      <c r="N70" s="29">
        <v>14.300800000000001</v>
      </c>
      <c r="O70" s="29">
        <v>358.84773660000002</v>
      </c>
      <c r="P70" s="29">
        <v>358.84773660000002</v>
      </c>
      <c r="Q70" s="31">
        <v>5.6</v>
      </c>
      <c r="R70" s="29" t="s">
        <v>28</v>
      </c>
      <c r="S70" s="29" t="s">
        <v>479</v>
      </c>
      <c r="T70" s="29">
        <v>61</v>
      </c>
      <c r="U70" s="29">
        <v>28</v>
      </c>
      <c r="V70" s="29" t="s">
        <v>392</v>
      </c>
      <c r="W70" s="29">
        <v>373</v>
      </c>
      <c r="X70" s="29"/>
      <c r="Y70" s="29" t="s">
        <v>385</v>
      </c>
      <c r="Z70" s="29">
        <v>61243</v>
      </c>
    </row>
    <row r="71" spans="1:26" x14ac:dyDescent="0.2">
      <c r="A71" s="29">
        <v>2023</v>
      </c>
      <c r="B71" s="29" t="s">
        <v>690</v>
      </c>
      <c r="C71" s="29" t="s">
        <v>387</v>
      </c>
      <c r="D71" s="29" t="s">
        <v>691</v>
      </c>
      <c r="E71" s="29" t="s">
        <v>2727</v>
      </c>
      <c r="F71" s="29" t="s">
        <v>2728</v>
      </c>
      <c r="G71" s="29">
        <v>200039758</v>
      </c>
      <c r="H71" s="29" t="s">
        <v>692</v>
      </c>
      <c r="I71" s="29" t="s">
        <v>693</v>
      </c>
      <c r="J71" s="29" t="s">
        <v>221</v>
      </c>
      <c r="K71" s="30">
        <v>45015</v>
      </c>
      <c r="L71" s="29" t="s">
        <v>381</v>
      </c>
      <c r="M71" s="29" t="s">
        <v>382</v>
      </c>
      <c r="N71" s="29">
        <v>16.0884</v>
      </c>
      <c r="O71" s="29">
        <v>403.70370370000001</v>
      </c>
      <c r="P71" s="29">
        <v>403.70370370000001</v>
      </c>
      <c r="Q71" s="31">
        <v>6.3</v>
      </c>
      <c r="R71" s="29" t="s">
        <v>28</v>
      </c>
      <c r="S71" s="29" t="s">
        <v>694</v>
      </c>
      <c r="T71" s="29">
        <v>89</v>
      </c>
      <c r="U71" s="29">
        <v>27</v>
      </c>
      <c r="V71" s="29" t="s">
        <v>384</v>
      </c>
      <c r="W71" s="29">
        <v>667</v>
      </c>
      <c r="X71" s="29"/>
      <c r="Y71" s="29" t="s">
        <v>385</v>
      </c>
      <c r="Z71" s="29">
        <v>89159</v>
      </c>
    </row>
    <row r="72" spans="1:26" x14ac:dyDescent="0.2">
      <c r="A72" s="29">
        <v>2023</v>
      </c>
      <c r="B72" s="29" t="s">
        <v>695</v>
      </c>
      <c r="C72" s="29" t="s">
        <v>387</v>
      </c>
      <c r="D72" s="29" t="s">
        <v>204</v>
      </c>
      <c r="E72" s="29" t="s">
        <v>2729</v>
      </c>
      <c r="F72" s="29" t="s">
        <v>2730</v>
      </c>
      <c r="G72" s="29">
        <v>200043156</v>
      </c>
      <c r="H72" s="29" t="s">
        <v>696</v>
      </c>
      <c r="I72" s="29" t="s">
        <v>80</v>
      </c>
      <c r="J72" s="29" t="s">
        <v>78</v>
      </c>
      <c r="K72" s="30">
        <v>45022</v>
      </c>
      <c r="L72" s="29" t="s">
        <v>381</v>
      </c>
      <c r="M72" s="29" t="s">
        <v>382</v>
      </c>
      <c r="N72" s="29">
        <v>17.876000000000001</v>
      </c>
      <c r="O72" s="29">
        <v>448.55967079999999</v>
      </c>
      <c r="P72" s="29">
        <v>448.55967079999999</v>
      </c>
      <c r="Q72" s="31">
        <v>7</v>
      </c>
      <c r="R72" s="29" t="s">
        <v>28</v>
      </c>
      <c r="S72" s="29" t="s">
        <v>697</v>
      </c>
      <c r="T72" s="29">
        <v>8</v>
      </c>
      <c r="U72" s="29">
        <v>44</v>
      </c>
      <c r="V72" s="29" t="s">
        <v>384</v>
      </c>
      <c r="W72" s="29">
        <v>305</v>
      </c>
      <c r="X72" s="29"/>
      <c r="Y72" s="29" t="s">
        <v>385</v>
      </c>
      <c r="Z72" s="29">
        <v>8403</v>
      </c>
    </row>
    <row r="73" spans="1:26" x14ac:dyDescent="0.2">
      <c r="A73" s="29">
        <v>2023</v>
      </c>
      <c r="B73" s="29" t="s">
        <v>698</v>
      </c>
      <c r="C73" s="29" t="s">
        <v>387</v>
      </c>
      <c r="D73" s="29" t="s">
        <v>699</v>
      </c>
      <c r="E73" s="29" t="s">
        <v>2731</v>
      </c>
      <c r="F73" s="29" t="s">
        <v>2732</v>
      </c>
      <c r="G73" s="29">
        <v>200072080</v>
      </c>
      <c r="H73" s="29" t="s">
        <v>700</v>
      </c>
      <c r="I73" s="29" t="s">
        <v>701</v>
      </c>
      <c r="J73" s="29" t="s">
        <v>211</v>
      </c>
      <c r="K73" s="30">
        <v>45033</v>
      </c>
      <c r="L73" s="29" t="s">
        <v>381</v>
      </c>
      <c r="M73" s="29" t="s">
        <v>382</v>
      </c>
      <c r="N73" s="29">
        <v>9.8317999999999994</v>
      </c>
      <c r="O73" s="29">
        <v>246.70781890000001</v>
      </c>
      <c r="P73" s="29">
        <v>246.70781890000001</v>
      </c>
      <c r="Q73" s="31">
        <v>3.9</v>
      </c>
      <c r="R73" s="29" t="s">
        <v>28</v>
      </c>
      <c r="S73" s="29" t="s">
        <v>702</v>
      </c>
      <c r="T73" s="29">
        <v>63</v>
      </c>
      <c r="U73" s="29">
        <v>84</v>
      </c>
      <c r="V73" s="29" t="s">
        <v>384</v>
      </c>
      <c r="W73" s="29">
        <v>912</v>
      </c>
      <c r="X73" s="29"/>
      <c r="Y73" s="29" t="s">
        <v>385</v>
      </c>
      <c r="Z73" s="29">
        <v>63281</v>
      </c>
    </row>
    <row r="74" spans="1:26" x14ac:dyDescent="0.2">
      <c r="A74" s="29">
        <v>2023</v>
      </c>
      <c r="B74" s="29" t="s">
        <v>703</v>
      </c>
      <c r="C74" s="29" t="s">
        <v>378</v>
      </c>
      <c r="D74" s="29" t="s">
        <v>704</v>
      </c>
      <c r="E74" s="29" t="s">
        <v>2733</v>
      </c>
      <c r="F74" s="29" t="s">
        <v>2734</v>
      </c>
      <c r="G74" s="29">
        <v>200043354</v>
      </c>
      <c r="H74" s="29" t="s">
        <v>705</v>
      </c>
      <c r="I74" s="29" t="s">
        <v>242</v>
      </c>
      <c r="J74" s="29" t="s">
        <v>37</v>
      </c>
      <c r="K74" s="30">
        <v>45036</v>
      </c>
      <c r="L74" s="29" t="s">
        <v>381</v>
      </c>
      <c r="M74" s="29" t="s">
        <v>382</v>
      </c>
      <c r="N74" s="29">
        <v>22.344999999999999</v>
      </c>
      <c r="O74" s="29">
        <v>560.6995885</v>
      </c>
      <c r="P74" s="29">
        <v>560.6995885</v>
      </c>
      <c r="Q74" s="31">
        <v>8.8000000000000007</v>
      </c>
      <c r="R74" s="29" t="s">
        <v>28</v>
      </c>
      <c r="S74" s="29" t="s">
        <v>706</v>
      </c>
      <c r="T74" s="29">
        <v>50</v>
      </c>
      <c r="U74" s="29">
        <v>28</v>
      </c>
      <c r="V74" s="29" t="s">
        <v>384</v>
      </c>
      <c r="W74" s="29">
        <v>228</v>
      </c>
      <c r="X74" s="29"/>
      <c r="Y74" s="29" t="s">
        <v>385</v>
      </c>
      <c r="Z74" s="29">
        <v>50453</v>
      </c>
    </row>
    <row r="75" spans="1:26" x14ac:dyDescent="0.2">
      <c r="A75" s="29">
        <v>2023</v>
      </c>
      <c r="B75" s="29" t="s">
        <v>707</v>
      </c>
      <c r="C75" s="29" t="s">
        <v>387</v>
      </c>
      <c r="D75" s="29" t="s">
        <v>708</v>
      </c>
      <c r="E75" s="29" t="s">
        <v>2735</v>
      </c>
      <c r="F75" s="29" t="s">
        <v>2736</v>
      </c>
      <c r="G75" s="29">
        <v>200067957</v>
      </c>
      <c r="H75" s="29" t="s">
        <v>709</v>
      </c>
      <c r="I75" s="29" t="s">
        <v>599</v>
      </c>
      <c r="J75" s="29" t="s">
        <v>78</v>
      </c>
      <c r="K75" s="30">
        <v>45036</v>
      </c>
      <c r="L75" s="29" t="s">
        <v>381</v>
      </c>
      <c r="M75" s="29" t="s">
        <v>382</v>
      </c>
      <c r="N75" s="29">
        <v>18.322900000000001</v>
      </c>
      <c r="O75" s="29">
        <v>459.77366260000002</v>
      </c>
      <c r="P75" s="29">
        <v>459.77366260000002</v>
      </c>
      <c r="Q75" s="31">
        <v>7.2</v>
      </c>
      <c r="R75" s="29" t="s">
        <v>28</v>
      </c>
      <c r="S75" s="29" t="s">
        <v>710</v>
      </c>
      <c r="T75" s="29">
        <v>57</v>
      </c>
      <c r="U75" s="29">
        <v>44</v>
      </c>
      <c r="V75" s="29" t="s">
        <v>392</v>
      </c>
      <c r="W75" s="29">
        <v>491</v>
      </c>
      <c r="X75" s="29"/>
      <c r="Y75" s="29" t="s">
        <v>385</v>
      </c>
      <c r="Z75" s="29">
        <v>57431</v>
      </c>
    </row>
    <row r="76" spans="1:26" x14ac:dyDescent="0.2">
      <c r="A76" s="29">
        <v>2023</v>
      </c>
      <c r="B76" s="29" t="s">
        <v>711</v>
      </c>
      <c r="C76" s="29" t="s">
        <v>387</v>
      </c>
      <c r="D76" s="29" t="s">
        <v>712</v>
      </c>
      <c r="E76" s="29" t="s">
        <v>2737</v>
      </c>
      <c r="F76" s="29" t="s">
        <v>2738</v>
      </c>
      <c r="G76" s="29">
        <v>200069839</v>
      </c>
      <c r="H76" s="29" t="s">
        <v>713</v>
      </c>
      <c r="I76" s="29" t="s">
        <v>679</v>
      </c>
      <c r="J76" s="29" t="s">
        <v>37</v>
      </c>
      <c r="K76" s="30">
        <v>45050</v>
      </c>
      <c r="L76" s="29" t="s">
        <v>381</v>
      </c>
      <c r="M76" s="29" t="s">
        <v>382</v>
      </c>
      <c r="N76" s="29">
        <v>8.0442</v>
      </c>
      <c r="O76" s="29">
        <v>201.85185190000001</v>
      </c>
      <c r="P76" s="29">
        <v>201.85185190000001</v>
      </c>
      <c r="Q76" s="31">
        <v>3.2</v>
      </c>
      <c r="R76" s="29" t="s">
        <v>28</v>
      </c>
      <c r="S76" s="29" t="s">
        <v>714</v>
      </c>
      <c r="T76" s="29">
        <v>76</v>
      </c>
      <c r="U76" s="29">
        <v>28</v>
      </c>
      <c r="V76" s="29" t="s">
        <v>392</v>
      </c>
      <c r="W76" s="29">
        <v>735</v>
      </c>
      <c r="X76" s="29"/>
      <c r="Y76" s="29" t="s">
        <v>385</v>
      </c>
      <c r="Z76" s="29">
        <v>76221</v>
      </c>
    </row>
    <row r="77" spans="1:26" x14ac:dyDescent="0.2">
      <c r="A77" s="29">
        <v>2023</v>
      </c>
      <c r="B77" s="29" t="s">
        <v>715</v>
      </c>
      <c r="C77" s="29" t="s">
        <v>387</v>
      </c>
      <c r="D77" s="29" t="s">
        <v>716</v>
      </c>
      <c r="E77" s="29" t="s">
        <v>2739</v>
      </c>
      <c r="F77" s="29" t="s">
        <v>2740</v>
      </c>
      <c r="G77" s="29">
        <v>200017846</v>
      </c>
      <c r="H77" s="29" t="s">
        <v>717</v>
      </c>
      <c r="I77" s="29" t="s">
        <v>154</v>
      </c>
      <c r="J77" s="29" t="s">
        <v>89</v>
      </c>
      <c r="K77" s="30">
        <v>45057</v>
      </c>
      <c r="L77" s="29" t="s">
        <v>381</v>
      </c>
      <c r="M77" s="29" t="s">
        <v>382</v>
      </c>
      <c r="N77" s="29">
        <v>16.982199999999999</v>
      </c>
      <c r="O77" s="29">
        <v>426.13168719999999</v>
      </c>
      <c r="P77" s="29">
        <v>426.13168719999999</v>
      </c>
      <c r="Q77" s="31">
        <v>6.7</v>
      </c>
      <c r="R77" s="29" t="s">
        <v>28</v>
      </c>
      <c r="S77" s="29" t="s">
        <v>505</v>
      </c>
      <c r="T77" s="29">
        <v>91</v>
      </c>
      <c r="U77" s="29">
        <v>11</v>
      </c>
      <c r="V77" s="29" t="s">
        <v>392</v>
      </c>
      <c r="W77" s="29">
        <v>878</v>
      </c>
      <c r="X77" s="29"/>
      <c r="Y77" s="29" t="s">
        <v>385</v>
      </c>
      <c r="Z77" s="29">
        <v>91016</v>
      </c>
    </row>
    <row r="78" spans="1:26" x14ac:dyDescent="0.2">
      <c r="A78" s="29">
        <v>2023</v>
      </c>
      <c r="B78" s="29" t="s">
        <v>718</v>
      </c>
      <c r="C78" s="29" t="s">
        <v>387</v>
      </c>
      <c r="D78" s="29" t="s">
        <v>719</v>
      </c>
      <c r="E78" s="29" t="s">
        <v>2741</v>
      </c>
      <c r="F78" s="29" t="s">
        <v>2742</v>
      </c>
      <c r="G78" s="29">
        <v>200072064</v>
      </c>
      <c r="H78" s="29" t="s">
        <v>720</v>
      </c>
      <c r="I78" s="29" t="s">
        <v>488</v>
      </c>
      <c r="J78" s="29" t="s">
        <v>24</v>
      </c>
      <c r="K78" s="30">
        <v>45070</v>
      </c>
      <c r="L78" s="29" t="s">
        <v>381</v>
      </c>
      <c r="M78" s="29" t="s">
        <v>382</v>
      </c>
      <c r="N78" s="29">
        <v>4.0221</v>
      </c>
      <c r="O78" s="29">
        <v>100.9259259</v>
      </c>
      <c r="P78" s="29">
        <v>100.9259259</v>
      </c>
      <c r="Q78" s="31">
        <v>1.6</v>
      </c>
      <c r="R78" s="29" t="s">
        <v>28</v>
      </c>
      <c r="S78" s="29" t="s">
        <v>721</v>
      </c>
      <c r="T78" s="29">
        <v>41</v>
      </c>
      <c r="U78" s="29">
        <v>24</v>
      </c>
      <c r="V78" s="29" t="s">
        <v>392</v>
      </c>
      <c r="W78" s="29">
        <v>811</v>
      </c>
      <c r="X78" s="29"/>
      <c r="Y78" s="29" t="s">
        <v>385</v>
      </c>
      <c r="Z78" s="29">
        <v>41002</v>
      </c>
    </row>
    <row r="79" spans="1:26" x14ac:dyDescent="0.2">
      <c r="A79" s="29">
        <v>2023</v>
      </c>
      <c r="B79" s="29" t="s">
        <v>722</v>
      </c>
      <c r="C79" s="29" t="s">
        <v>387</v>
      </c>
      <c r="D79" s="29" t="s">
        <v>723</v>
      </c>
      <c r="E79" s="29" t="s">
        <v>2743</v>
      </c>
      <c r="F79" s="29" t="s">
        <v>2744</v>
      </c>
      <c r="G79" s="29">
        <v>200073112</v>
      </c>
      <c r="H79" s="29" t="s">
        <v>724</v>
      </c>
      <c r="I79" s="29" t="s">
        <v>336</v>
      </c>
      <c r="J79" s="29" t="s">
        <v>51</v>
      </c>
      <c r="K79" s="30">
        <v>45085</v>
      </c>
      <c r="L79" s="29" t="s">
        <v>381</v>
      </c>
      <c r="M79" s="29" t="s">
        <v>382</v>
      </c>
      <c r="N79" s="29">
        <v>12.513199999999999</v>
      </c>
      <c r="O79" s="29">
        <v>313.99176949999998</v>
      </c>
      <c r="P79" s="29">
        <v>313.99176949999998</v>
      </c>
      <c r="Q79" s="31">
        <v>4.9000000000000004</v>
      </c>
      <c r="R79" s="29" t="s">
        <v>28</v>
      </c>
      <c r="S79" s="29" t="s">
        <v>725</v>
      </c>
      <c r="T79" s="29">
        <v>72</v>
      </c>
      <c r="U79" s="29">
        <v>28</v>
      </c>
      <c r="V79" s="29" t="s">
        <v>384</v>
      </c>
      <c r="W79" s="29">
        <v>1001</v>
      </c>
      <c r="X79" s="29"/>
      <c r="Y79" s="29" t="s">
        <v>385</v>
      </c>
      <c r="Z79" s="29">
        <v>72330</v>
      </c>
    </row>
    <row r="80" spans="1:26" x14ac:dyDescent="0.2">
      <c r="A80" s="29">
        <v>2023</v>
      </c>
      <c r="B80" s="29" t="s">
        <v>726</v>
      </c>
      <c r="C80" s="29" t="s">
        <v>387</v>
      </c>
      <c r="D80" s="29" t="s">
        <v>327</v>
      </c>
      <c r="E80" s="29" t="s">
        <v>2745</v>
      </c>
      <c r="F80" s="29" t="s">
        <v>2746</v>
      </c>
      <c r="G80" s="29">
        <v>200066462</v>
      </c>
      <c r="H80" s="29" t="s">
        <v>727</v>
      </c>
      <c r="I80" s="29" t="s">
        <v>328</v>
      </c>
      <c r="J80" s="29" t="s">
        <v>37</v>
      </c>
      <c r="K80" s="30">
        <v>45120</v>
      </c>
      <c r="L80" s="29" t="s">
        <v>381</v>
      </c>
      <c r="M80" s="29" t="s">
        <v>382</v>
      </c>
      <c r="N80" s="29">
        <v>26.814</v>
      </c>
      <c r="O80" s="29">
        <v>672.83950619999996</v>
      </c>
      <c r="P80" s="29">
        <v>672.83950619999996</v>
      </c>
      <c r="Q80" s="32">
        <v>10.6</v>
      </c>
      <c r="R80" s="29" t="s">
        <v>28</v>
      </c>
      <c r="S80" s="29" t="s">
        <v>728</v>
      </c>
      <c r="T80" s="29">
        <v>27</v>
      </c>
      <c r="U80" s="29">
        <v>28</v>
      </c>
      <c r="V80" s="29" t="s">
        <v>729</v>
      </c>
      <c r="W80" s="29">
        <v>603</v>
      </c>
      <c r="X80" s="29"/>
      <c r="Y80" s="29" t="s">
        <v>385</v>
      </c>
      <c r="Z80" s="29">
        <v>27112</v>
      </c>
    </row>
    <row r="81" spans="1:26" x14ac:dyDescent="0.2">
      <c r="A81" s="29">
        <v>2023</v>
      </c>
      <c r="B81" s="29" t="s">
        <v>730</v>
      </c>
      <c r="C81" s="29" t="s">
        <v>387</v>
      </c>
      <c r="D81" s="29" t="s">
        <v>731</v>
      </c>
      <c r="E81" s="29" t="s">
        <v>2747</v>
      </c>
      <c r="F81" s="29" t="s">
        <v>2748</v>
      </c>
      <c r="G81" s="29">
        <v>200068781</v>
      </c>
      <c r="H81" s="29" t="s">
        <v>732</v>
      </c>
      <c r="I81" s="29" t="s">
        <v>733</v>
      </c>
      <c r="J81" s="29" t="s">
        <v>211</v>
      </c>
      <c r="K81" s="30">
        <v>45148</v>
      </c>
      <c r="L81" s="29" t="s">
        <v>381</v>
      </c>
      <c r="M81" s="29" t="s">
        <v>382</v>
      </c>
      <c r="N81" s="29">
        <v>6.2565999999999997</v>
      </c>
      <c r="O81" s="29">
        <v>156.9958848</v>
      </c>
      <c r="P81" s="29">
        <v>156.9958848</v>
      </c>
      <c r="Q81" s="31">
        <v>2.5</v>
      </c>
      <c r="R81" s="29" t="s">
        <v>381</v>
      </c>
      <c r="S81" s="29" t="s">
        <v>734</v>
      </c>
      <c r="T81" s="29">
        <v>26</v>
      </c>
      <c r="U81" s="29">
        <v>31</v>
      </c>
      <c r="V81" s="29" t="s">
        <v>729</v>
      </c>
      <c r="W81" s="29">
        <v>344</v>
      </c>
      <c r="X81" s="29"/>
      <c r="Y81" s="29" t="s">
        <v>385</v>
      </c>
      <c r="Z81" s="29">
        <v>26140</v>
      </c>
    </row>
    <row r="82" spans="1:26" x14ac:dyDescent="0.2">
      <c r="A82" s="29">
        <v>2023</v>
      </c>
      <c r="B82" s="29" t="s">
        <v>736</v>
      </c>
      <c r="C82" s="29" t="s">
        <v>378</v>
      </c>
      <c r="D82" s="29" t="s">
        <v>737</v>
      </c>
      <c r="E82" s="29" t="s">
        <v>2749</v>
      </c>
      <c r="F82" s="29" t="s">
        <v>2750</v>
      </c>
      <c r="G82" s="29">
        <v>200048551</v>
      </c>
      <c r="H82" s="29" t="s">
        <v>668</v>
      </c>
      <c r="I82" s="29" t="s">
        <v>61</v>
      </c>
      <c r="J82" s="29" t="s">
        <v>51</v>
      </c>
      <c r="K82" s="30">
        <v>45148</v>
      </c>
      <c r="L82" s="29" t="s">
        <v>381</v>
      </c>
      <c r="M82" s="29" t="s">
        <v>382</v>
      </c>
      <c r="N82" s="29">
        <v>53.628</v>
      </c>
      <c r="O82" s="29">
        <v>1345.6790120000001</v>
      </c>
      <c r="P82" s="29">
        <v>1345.6790120000001</v>
      </c>
      <c r="Q82" s="33">
        <v>21.1</v>
      </c>
      <c r="R82" s="29" t="s">
        <v>381</v>
      </c>
      <c r="S82" s="29" t="s">
        <v>421</v>
      </c>
      <c r="T82" s="29">
        <v>53</v>
      </c>
      <c r="U82" s="29">
        <v>30</v>
      </c>
      <c r="V82" s="29" t="s">
        <v>384</v>
      </c>
      <c r="W82" s="29">
        <v>292</v>
      </c>
      <c r="X82" s="29"/>
      <c r="Y82" s="29" t="s">
        <v>385</v>
      </c>
      <c r="Z82" s="29">
        <v>53135</v>
      </c>
    </row>
    <row r="83" spans="1:26" x14ac:dyDescent="0.2">
      <c r="A83" s="29">
        <v>2023</v>
      </c>
      <c r="B83" s="29" t="s">
        <v>739</v>
      </c>
      <c r="C83" s="29" t="s">
        <v>387</v>
      </c>
      <c r="D83" s="29" t="s">
        <v>740</v>
      </c>
      <c r="E83" s="29" t="s">
        <v>2751</v>
      </c>
      <c r="F83" s="29" t="s">
        <v>2752</v>
      </c>
      <c r="G83" s="29">
        <v>246000129</v>
      </c>
      <c r="H83" s="29" t="s">
        <v>741</v>
      </c>
      <c r="I83" s="29" t="s">
        <v>493</v>
      </c>
      <c r="J83" s="29" t="s">
        <v>145</v>
      </c>
      <c r="K83" s="30">
        <v>45148</v>
      </c>
      <c r="L83" s="29" t="s">
        <v>381</v>
      </c>
      <c r="M83" s="29" t="s">
        <v>382</v>
      </c>
      <c r="N83" s="29">
        <v>20.110499999999998</v>
      </c>
      <c r="O83" s="29">
        <v>504.62962959999999</v>
      </c>
      <c r="P83" s="29">
        <v>504.62962959999999</v>
      </c>
      <c r="Q83" s="31">
        <v>7.9</v>
      </c>
      <c r="R83" s="29" t="s">
        <v>381</v>
      </c>
      <c r="S83" s="29" t="s">
        <v>742</v>
      </c>
      <c r="T83" s="29">
        <v>60</v>
      </c>
      <c r="U83" s="29">
        <v>29</v>
      </c>
      <c r="V83" s="29" t="s">
        <v>729</v>
      </c>
      <c r="W83" s="29">
        <v>583</v>
      </c>
      <c r="X83" s="29"/>
      <c r="Y83" s="29" t="s">
        <v>385</v>
      </c>
      <c r="Z83" s="29">
        <v>60342</v>
      </c>
    </row>
    <row r="84" spans="1:26" x14ac:dyDescent="0.2">
      <c r="A84" s="29">
        <v>2023</v>
      </c>
      <c r="B84" s="29" t="s">
        <v>744</v>
      </c>
      <c r="C84" s="29" t="s">
        <v>387</v>
      </c>
      <c r="D84" s="29" t="s">
        <v>745</v>
      </c>
      <c r="E84" s="29" t="s">
        <v>2753</v>
      </c>
      <c r="F84" s="29" t="s">
        <v>2754</v>
      </c>
      <c r="G84" s="29">
        <v>200066413</v>
      </c>
      <c r="H84" s="29" t="s">
        <v>746</v>
      </c>
      <c r="I84" s="29" t="s">
        <v>328</v>
      </c>
      <c r="J84" s="29" t="s">
        <v>37</v>
      </c>
      <c r="K84" s="30">
        <v>45176</v>
      </c>
      <c r="L84" s="29" t="s">
        <v>381</v>
      </c>
      <c r="M84" s="29" t="s">
        <v>382</v>
      </c>
      <c r="N84" s="29">
        <v>13.407</v>
      </c>
      <c r="O84" s="29">
        <v>336.41975309999998</v>
      </c>
      <c r="P84" s="29">
        <v>336.41975309999998</v>
      </c>
      <c r="Q84" s="31">
        <v>5.3</v>
      </c>
      <c r="R84" s="29" t="s">
        <v>28</v>
      </c>
      <c r="S84" s="29" t="s">
        <v>747</v>
      </c>
      <c r="T84" s="29">
        <v>27</v>
      </c>
      <c r="U84" s="29">
        <v>37</v>
      </c>
      <c r="V84" s="29" t="s">
        <v>392</v>
      </c>
      <c r="W84" s="29">
        <v>819</v>
      </c>
      <c r="X84" s="29"/>
      <c r="Y84" s="29" t="s">
        <v>385</v>
      </c>
      <c r="Z84" s="29">
        <v>27130</v>
      </c>
    </row>
    <row r="85" spans="1:26" x14ac:dyDescent="0.2">
      <c r="A85" s="29">
        <v>2023</v>
      </c>
      <c r="B85" s="29" t="s">
        <v>748</v>
      </c>
      <c r="C85" s="29" t="s">
        <v>387</v>
      </c>
      <c r="D85" s="29" t="s">
        <v>749</v>
      </c>
      <c r="E85" s="29" t="s">
        <v>2755</v>
      </c>
      <c r="F85" s="29" t="s">
        <v>2756</v>
      </c>
      <c r="G85" s="29">
        <v>200039022</v>
      </c>
      <c r="H85" s="29" t="s">
        <v>750</v>
      </c>
      <c r="I85" s="29" t="s">
        <v>70</v>
      </c>
      <c r="J85" s="29" t="s">
        <v>68</v>
      </c>
      <c r="K85" s="30">
        <v>45183</v>
      </c>
      <c r="L85" s="29" t="s">
        <v>381</v>
      </c>
      <c r="M85" s="29" t="s">
        <v>382</v>
      </c>
      <c r="N85" s="29">
        <v>15.641500000000001</v>
      </c>
      <c r="O85" s="29">
        <v>392.48971189999997</v>
      </c>
      <c r="P85" s="29">
        <v>392.48971189999997</v>
      </c>
      <c r="Q85" s="31">
        <v>6.2</v>
      </c>
      <c r="R85" s="29" t="s">
        <v>28</v>
      </c>
      <c r="S85" s="29" t="s">
        <v>751</v>
      </c>
      <c r="T85" s="29">
        <v>35</v>
      </c>
      <c r="U85" s="29">
        <v>41</v>
      </c>
      <c r="V85" s="29" t="s">
        <v>392</v>
      </c>
      <c r="W85" s="29">
        <v>352</v>
      </c>
      <c r="X85" s="29"/>
      <c r="Y85" s="29" t="s">
        <v>385</v>
      </c>
      <c r="Z85" s="29">
        <v>35006</v>
      </c>
    </row>
    <row r="86" spans="1:26" x14ac:dyDescent="0.2">
      <c r="A86" s="29">
        <v>2023</v>
      </c>
      <c r="B86" s="29" t="s">
        <v>752</v>
      </c>
      <c r="C86" s="29" t="s">
        <v>753</v>
      </c>
      <c r="D86" s="29" t="s">
        <v>754</v>
      </c>
      <c r="E86" s="29" t="s">
        <v>2757</v>
      </c>
      <c r="F86" s="29" t="s">
        <v>2758</v>
      </c>
      <c r="G86" s="29">
        <v>200066124</v>
      </c>
      <c r="H86" s="29" t="s">
        <v>755</v>
      </c>
      <c r="I86" s="29" t="s">
        <v>756</v>
      </c>
      <c r="J86" s="29" t="s">
        <v>120</v>
      </c>
      <c r="K86" s="30">
        <v>45200</v>
      </c>
      <c r="L86" s="29" t="s">
        <v>123</v>
      </c>
      <c r="M86" s="29" t="s">
        <v>390</v>
      </c>
      <c r="N86" s="29">
        <v>94.742800000000003</v>
      </c>
      <c r="O86" s="29">
        <v>2377.3662549999999</v>
      </c>
      <c r="P86" s="29">
        <v>2377.3662549999999</v>
      </c>
      <c r="Q86" s="33">
        <v>37.4</v>
      </c>
      <c r="R86" s="29" t="s">
        <v>123</v>
      </c>
      <c r="S86" s="29" t="s">
        <v>757</v>
      </c>
      <c r="T86" s="29">
        <v>81</v>
      </c>
      <c r="U86" s="29"/>
      <c r="V86" s="29" t="s">
        <v>384</v>
      </c>
      <c r="W86" s="29">
        <v>261</v>
      </c>
      <c r="X86" s="29"/>
      <c r="Y86" s="29" t="s">
        <v>385</v>
      </c>
      <c r="Z86" s="29">
        <v>81117</v>
      </c>
    </row>
    <row r="87" spans="1:26" x14ac:dyDescent="0.2">
      <c r="A87" s="29">
        <v>2023</v>
      </c>
      <c r="B87" s="29" t="s">
        <v>758</v>
      </c>
      <c r="C87" s="29" t="s">
        <v>387</v>
      </c>
      <c r="D87" s="29" t="s">
        <v>759</v>
      </c>
      <c r="E87" s="29" t="s">
        <v>2759</v>
      </c>
      <c r="F87" s="29" t="s">
        <v>2760</v>
      </c>
      <c r="G87" s="29">
        <v>244000824</v>
      </c>
      <c r="H87" s="29" t="s">
        <v>760</v>
      </c>
      <c r="I87" s="29" t="s">
        <v>761</v>
      </c>
      <c r="J87" s="29" t="s">
        <v>137</v>
      </c>
      <c r="K87" s="30">
        <v>44938</v>
      </c>
      <c r="L87" s="29" t="s">
        <v>381</v>
      </c>
      <c r="M87" s="29" t="s">
        <v>382</v>
      </c>
      <c r="N87" s="29">
        <v>13.853899999999999</v>
      </c>
      <c r="O87" s="29">
        <v>347.63374490000001</v>
      </c>
      <c r="P87" s="29">
        <v>347.63374490000001</v>
      </c>
      <c r="Q87" s="31">
        <v>5.5</v>
      </c>
      <c r="R87" s="29" t="s">
        <v>28</v>
      </c>
      <c r="S87" s="29" t="s">
        <v>762</v>
      </c>
      <c r="T87" s="29">
        <v>40</v>
      </c>
      <c r="U87" s="29">
        <v>75</v>
      </c>
      <c r="V87" s="29" t="s">
        <v>384</v>
      </c>
      <c r="W87" s="29">
        <v>225</v>
      </c>
      <c r="X87" s="29"/>
      <c r="Y87" s="29" t="s">
        <v>385</v>
      </c>
      <c r="Z87" s="29">
        <v>40117</v>
      </c>
    </row>
    <row r="88" spans="1:26" x14ac:dyDescent="0.2">
      <c r="A88" s="29">
        <v>2023</v>
      </c>
      <c r="B88" s="29" t="s">
        <v>763</v>
      </c>
      <c r="C88" s="29" t="s">
        <v>387</v>
      </c>
      <c r="D88" s="29" t="s">
        <v>764</v>
      </c>
      <c r="E88" s="29" t="s">
        <v>2761</v>
      </c>
      <c r="F88" s="29" t="s">
        <v>2762</v>
      </c>
      <c r="G88" s="29">
        <v>245614433</v>
      </c>
      <c r="H88" s="29" t="s">
        <v>582</v>
      </c>
      <c r="I88" s="29" t="s">
        <v>250</v>
      </c>
      <c r="J88" s="29" t="s">
        <v>68</v>
      </c>
      <c r="K88" s="30">
        <v>44945</v>
      </c>
      <c r="L88" s="29" t="s">
        <v>381</v>
      </c>
      <c r="M88" s="29" t="s">
        <v>382</v>
      </c>
      <c r="N88" s="29">
        <v>5.8097000000000003</v>
      </c>
      <c r="O88" s="29">
        <v>145.781893</v>
      </c>
      <c r="P88" s="29">
        <v>145.781893</v>
      </c>
      <c r="Q88" s="31">
        <v>2.2999999999999998</v>
      </c>
      <c r="R88" s="29" t="s">
        <v>28</v>
      </c>
      <c r="S88" s="29" t="s">
        <v>765</v>
      </c>
      <c r="T88" s="29">
        <v>56</v>
      </c>
      <c r="U88" s="29">
        <v>53</v>
      </c>
      <c r="V88" s="29" t="s">
        <v>392</v>
      </c>
      <c r="W88" s="29">
        <v>694</v>
      </c>
      <c r="X88" s="29"/>
      <c r="Y88" s="29" t="s">
        <v>385</v>
      </c>
      <c r="Z88" s="29">
        <v>56076</v>
      </c>
    </row>
    <row r="89" spans="1:26" x14ac:dyDescent="0.2">
      <c r="A89" s="29">
        <v>2023</v>
      </c>
      <c r="B89" s="29" t="s">
        <v>766</v>
      </c>
      <c r="C89" s="29" t="s">
        <v>442</v>
      </c>
      <c r="D89" s="29" t="s">
        <v>767</v>
      </c>
      <c r="E89" s="29" t="s">
        <v>2763</v>
      </c>
      <c r="F89" s="29" t="s">
        <v>2764</v>
      </c>
      <c r="G89" s="29">
        <v>200069250</v>
      </c>
      <c r="H89" s="29" t="s">
        <v>768</v>
      </c>
      <c r="I89" s="29" t="s">
        <v>257</v>
      </c>
      <c r="J89" s="29" t="s">
        <v>78</v>
      </c>
      <c r="K89" s="30">
        <v>44952</v>
      </c>
      <c r="L89" s="29" t="s">
        <v>381</v>
      </c>
      <c r="M89" s="29" t="s">
        <v>382</v>
      </c>
      <c r="N89" s="29">
        <v>7.1504000000000003</v>
      </c>
      <c r="O89" s="29">
        <v>179.42386830000001</v>
      </c>
      <c r="P89" s="29">
        <v>179.42386830000001</v>
      </c>
      <c r="Q89" s="31">
        <v>2.8</v>
      </c>
      <c r="R89" s="29" t="s">
        <v>28</v>
      </c>
      <c r="S89" s="29" t="s">
        <v>557</v>
      </c>
      <c r="T89" s="29">
        <v>10</v>
      </c>
      <c r="U89" s="29">
        <v>44</v>
      </c>
      <c r="V89" s="29" t="s">
        <v>384</v>
      </c>
      <c r="W89" s="29">
        <v>94</v>
      </c>
      <c r="X89" s="29"/>
      <c r="Y89" s="29" t="s">
        <v>385</v>
      </c>
      <c r="Z89" s="29">
        <v>10030</v>
      </c>
    </row>
    <row r="90" spans="1:26" x14ac:dyDescent="0.2">
      <c r="A90" s="29">
        <v>2023</v>
      </c>
      <c r="B90" s="29" t="s">
        <v>769</v>
      </c>
      <c r="C90" s="29" t="s">
        <v>378</v>
      </c>
      <c r="D90" s="29" t="s">
        <v>770</v>
      </c>
      <c r="E90" s="29" t="s">
        <v>2765</v>
      </c>
      <c r="F90" s="29" t="s">
        <v>2766</v>
      </c>
      <c r="G90" s="29">
        <v>240800847</v>
      </c>
      <c r="H90" s="29" t="s">
        <v>771</v>
      </c>
      <c r="I90" s="29" t="s">
        <v>80</v>
      </c>
      <c r="J90" s="29" t="s">
        <v>78</v>
      </c>
      <c r="K90" s="30">
        <v>44964</v>
      </c>
      <c r="L90" s="29" t="s">
        <v>28</v>
      </c>
      <c r="M90" s="29" t="s">
        <v>390</v>
      </c>
      <c r="N90" s="29">
        <v>22.344999999999999</v>
      </c>
      <c r="O90" s="29">
        <v>560.6995885</v>
      </c>
      <c r="P90" s="29">
        <v>560.6995885</v>
      </c>
      <c r="Q90" s="31">
        <v>8.8000000000000007</v>
      </c>
      <c r="R90" s="29" t="s">
        <v>28</v>
      </c>
      <c r="S90" s="29" t="s">
        <v>772</v>
      </c>
      <c r="T90" s="29">
        <v>8</v>
      </c>
      <c r="U90" s="29">
        <v>44</v>
      </c>
      <c r="V90" s="29" t="s">
        <v>384</v>
      </c>
      <c r="W90" s="29">
        <v>711</v>
      </c>
      <c r="X90" s="29"/>
      <c r="Y90" s="29" t="s">
        <v>385</v>
      </c>
      <c r="Z90" s="29">
        <v>8311</v>
      </c>
    </row>
    <row r="91" spans="1:26" x14ac:dyDescent="0.2">
      <c r="A91" s="29">
        <v>2023</v>
      </c>
      <c r="B91" s="29" t="s">
        <v>773</v>
      </c>
      <c r="C91" s="29" t="s">
        <v>387</v>
      </c>
      <c r="D91" s="29" t="s">
        <v>774</v>
      </c>
      <c r="E91" s="29" t="s">
        <v>2767</v>
      </c>
      <c r="F91" s="29" t="s">
        <v>2768</v>
      </c>
      <c r="G91" s="29">
        <v>244500468</v>
      </c>
      <c r="H91" s="29" t="s">
        <v>775</v>
      </c>
      <c r="I91" s="29" t="s">
        <v>293</v>
      </c>
      <c r="J91" s="29" t="s">
        <v>24</v>
      </c>
      <c r="K91" s="30">
        <v>44964</v>
      </c>
      <c r="L91" s="29" t="s">
        <v>381</v>
      </c>
      <c r="M91" s="29" t="s">
        <v>382</v>
      </c>
      <c r="N91" s="29">
        <v>23.060040000000001</v>
      </c>
      <c r="O91" s="29">
        <v>578.64197530000001</v>
      </c>
      <c r="P91" s="29">
        <v>578.64197530000001</v>
      </c>
      <c r="Q91" s="31">
        <v>9.1</v>
      </c>
      <c r="R91" s="29" t="s">
        <v>28</v>
      </c>
      <c r="S91" s="29" t="s">
        <v>776</v>
      </c>
      <c r="T91" s="29">
        <v>45</v>
      </c>
      <c r="U91" s="29">
        <v>24</v>
      </c>
      <c r="V91" s="29" t="s">
        <v>384</v>
      </c>
      <c r="W91" s="29">
        <v>163</v>
      </c>
      <c r="X91" s="29"/>
      <c r="Y91" s="29" t="s">
        <v>385</v>
      </c>
      <c r="Z91" s="29">
        <v>45197</v>
      </c>
    </row>
    <row r="92" spans="1:26" x14ac:dyDescent="0.2">
      <c r="A92" s="29">
        <v>2023</v>
      </c>
      <c r="B92" s="29" t="s">
        <v>777</v>
      </c>
      <c r="C92" s="29" t="s">
        <v>442</v>
      </c>
      <c r="D92" s="29" t="s">
        <v>778</v>
      </c>
      <c r="E92" s="29" t="s">
        <v>2769</v>
      </c>
      <c r="F92" s="29" t="s">
        <v>2770</v>
      </c>
      <c r="G92" s="29">
        <v>200000172</v>
      </c>
      <c r="H92" s="29" t="s">
        <v>779</v>
      </c>
      <c r="I92" s="29" t="s">
        <v>416</v>
      </c>
      <c r="J92" s="29" t="s">
        <v>211</v>
      </c>
      <c r="K92" s="30">
        <v>44993</v>
      </c>
      <c r="L92" s="29" t="s">
        <v>381</v>
      </c>
      <c r="M92" s="29" t="s">
        <v>382</v>
      </c>
      <c r="N92" s="29">
        <v>4.0221</v>
      </c>
      <c r="O92" s="29">
        <v>100.9259259</v>
      </c>
      <c r="P92" s="29">
        <v>100.9259259</v>
      </c>
      <c r="Q92" s="31">
        <v>1.6</v>
      </c>
      <c r="R92" s="29" t="s">
        <v>28</v>
      </c>
      <c r="S92" s="29" t="s">
        <v>780</v>
      </c>
      <c r="T92" s="29">
        <v>74</v>
      </c>
      <c r="U92" s="29">
        <v>84</v>
      </c>
      <c r="V92" s="29" t="s">
        <v>384</v>
      </c>
      <c r="W92" s="29">
        <v>719</v>
      </c>
      <c r="X92" s="29"/>
      <c r="Y92" s="29" t="s">
        <v>385</v>
      </c>
      <c r="Z92" s="29">
        <v>74164</v>
      </c>
    </row>
    <row r="93" spans="1:26" x14ac:dyDescent="0.2">
      <c r="A93" s="29">
        <v>2023</v>
      </c>
      <c r="B93" s="29" t="s">
        <v>781</v>
      </c>
      <c r="C93" s="29" t="s">
        <v>442</v>
      </c>
      <c r="D93" s="29" t="s">
        <v>782</v>
      </c>
      <c r="E93" s="29" t="s">
        <v>2771</v>
      </c>
      <c r="F93" s="29" t="s">
        <v>2772</v>
      </c>
      <c r="G93" s="29">
        <v>200067924</v>
      </c>
      <c r="H93" s="29" t="s">
        <v>783</v>
      </c>
      <c r="I93" s="29" t="s">
        <v>663</v>
      </c>
      <c r="J93" s="29" t="s">
        <v>78</v>
      </c>
      <c r="K93" s="30">
        <v>45000</v>
      </c>
      <c r="L93" s="29" t="s">
        <v>784</v>
      </c>
      <c r="M93" s="29" t="s">
        <v>382</v>
      </c>
      <c r="N93" s="29">
        <v>3.6</v>
      </c>
      <c r="O93" s="29">
        <v>90.334236680000004</v>
      </c>
      <c r="P93" s="29">
        <v>90.334236680000004</v>
      </c>
      <c r="Q93" s="31">
        <v>1.4</v>
      </c>
      <c r="R93" s="29" t="s">
        <v>28</v>
      </c>
      <c r="S93" s="29" t="s">
        <v>785</v>
      </c>
      <c r="T93" s="29">
        <v>67</v>
      </c>
      <c r="U93" s="29">
        <v>44</v>
      </c>
      <c r="V93" s="29" t="s">
        <v>384</v>
      </c>
      <c r="W93" s="29">
        <v>184</v>
      </c>
      <c r="X93" s="29"/>
      <c r="Y93" s="29" t="s">
        <v>385</v>
      </c>
      <c r="Z93" s="29">
        <v>67192</v>
      </c>
    </row>
    <row r="94" spans="1:26" x14ac:dyDescent="0.2">
      <c r="A94" s="29">
        <v>2023</v>
      </c>
      <c r="B94" s="29" t="s">
        <v>786</v>
      </c>
      <c r="C94" s="29" t="s">
        <v>442</v>
      </c>
      <c r="D94" s="29" t="s">
        <v>787</v>
      </c>
      <c r="E94" s="29" t="s">
        <v>2773</v>
      </c>
      <c r="F94" s="29" t="s">
        <v>2774</v>
      </c>
      <c r="G94" s="29">
        <v>242100410</v>
      </c>
      <c r="H94" s="29" t="s">
        <v>788</v>
      </c>
      <c r="I94" s="29" t="s">
        <v>223</v>
      </c>
      <c r="J94" s="29" t="s">
        <v>221</v>
      </c>
      <c r="K94" s="30">
        <v>45022</v>
      </c>
      <c r="L94" s="29" t="s">
        <v>381</v>
      </c>
      <c r="M94" s="29" t="s">
        <v>382</v>
      </c>
      <c r="N94" s="29">
        <v>10.7256</v>
      </c>
      <c r="O94" s="29">
        <v>269.13580250000001</v>
      </c>
      <c r="P94" s="29">
        <v>269.13580250000001</v>
      </c>
      <c r="Q94" s="31">
        <v>4.2</v>
      </c>
      <c r="R94" s="29" t="s">
        <v>28</v>
      </c>
      <c r="S94" s="29" t="s">
        <v>789</v>
      </c>
      <c r="T94" s="29">
        <v>21</v>
      </c>
      <c r="U94" s="29">
        <v>27</v>
      </c>
      <c r="V94" s="29" t="s">
        <v>384</v>
      </c>
      <c r="W94" s="29">
        <v>861</v>
      </c>
      <c r="X94" s="29"/>
      <c r="Y94" s="29" t="s">
        <v>385</v>
      </c>
      <c r="Z94" s="29">
        <v>21231</v>
      </c>
    </row>
    <row r="95" spans="1:26" x14ac:dyDescent="0.2">
      <c r="A95" s="29">
        <v>2023</v>
      </c>
      <c r="B95" s="29" t="s">
        <v>790</v>
      </c>
      <c r="C95" s="29" t="s">
        <v>378</v>
      </c>
      <c r="D95" s="29" t="s">
        <v>791</v>
      </c>
      <c r="E95" s="29" t="s">
        <v>2775</v>
      </c>
      <c r="F95" s="29" t="s">
        <v>2776</v>
      </c>
      <c r="G95" s="29">
        <v>200065597</v>
      </c>
      <c r="H95" s="29" t="s">
        <v>792</v>
      </c>
      <c r="I95" s="29" t="s">
        <v>564</v>
      </c>
      <c r="J95" s="29" t="s">
        <v>37</v>
      </c>
      <c r="K95" s="30">
        <v>45043</v>
      </c>
      <c r="L95" s="29" t="s">
        <v>381</v>
      </c>
      <c r="M95" s="29" t="s">
        <v>382</v>
      </c>
      <c r="N95" s="29">
        <v>17.876000000000001</v>
      </c>
      <c r="O95" s="29">
        <v>448.55967079999999</v>
      </c>
      <c r="P95" s="29">
        <v>448.55967079999999</v>
      </c>
      <c r="Q95" s="31">
        <v>7</v>
      </c>
      <c r="R95" s="29" t="s">
        <v>28</v>
      </c>
      <c r="S95" s="29" t="s">
        <v>793</v>
      </c>
      <c r="T95" s="29">
        <v>14</v>
      </c>
      <c r="U95" s="29">
        <v>28</v>
      </c>
      <c r="V95" s="29" t="s">
        <v>392</v>
      </c>
      <c r="W95" s="29">
        <v>164</v>
      </c>
      <c r="X95" s="29"/>
      <c r="Y95" s="29" t="s">
        <v>385</v>
      </c>
      <c r="Z95" s="29">
        <v>14068</v>
      </c>
    </row>
    <row r="96" spans="1:26" x14ac:dyDescent="0.2">
      <c r="A96" s="29">
        <v>2023</v>
      </c>
      <c r="B96" s="29" t="s">
        <v>794</v>
      </c>
      <c r="C96" s="29" t="s">
        <v>387</v>
      </c>
      <c r="D96" s="29" t="s">
        <v>795</v>
      </c>
      <c r="E96" s="29" t="s">
        <v>2777</v>
      </c>
      <c r="F96" s="29" t="s">
        <v>2778</v>
      </c>
      <c r="G96" s="29">
        <v>244400552</v>
      </c>
      <c r="H96" s="29" t="s">
        <v>796</v>
      </c>
      <c r="I96" s="29" t="s">
        <v>175</v>
      </c>
      <c r="J96" s="29" t="s">
        <v>51</v>
      </c>
      <c r="K96" s="30">
        <v>45057</v>
      </c>
      <c r="L96" s="29" t="s">
        <v>381</v>
      </c>
      <c r="M96" s="29" t="s">
        <v>382</v>
      </c>
      <c r="N96" s="29">
        <v>8.9380000000000006</v>
      </c>
      <c r="O96" s="29">
        <v>224.2798354</v>
      </c>
      <c r="P96" s="29">
        <v>224.2798354</v>
      </c>
      <c r="Q96" s="31">
        <v>3.5</v>
      </c>
      <c r="R96" s="29" t="s">
        <v>28</v>
      </c>
      <c r="S96" s="29" t="s">
        <v>797</v>
      </c>
      <c r="T96" s="29">
        <v>44</v>
      </c>
      <c r="U96" s="29">
        <v>52</v>
      </c>
      <c r="V96" s="29" t="s">
        <v>384</v>
      </c>
      <c r="W96" s="29">
        <v>696</v>
      </c>
      <c r="X96" s="29"/>
      <c r="Y96" s="29" t="s">
        <v>385</v>
      </c>
      <c r="Z96" s="29">
        <v>44202</v>
      </c>
    </row>
    <row r="97" spans="1:26" x14ac:dyDescent="0.2">
      <c r="A97" s="29">
        <v>2023</v>
      </c>
      <c r="B97" s="29" t="s">
        <v>798</v>
      </c>
      <c r="C97" s="29" t="s">
        <v>387</v>
      </c>
      <c r="D97" s="29" t="s">
        <v>799</v>
      </c>
      <c r="E97" s="29" t="s">
        <v>2779</v>
      </c>
      <c r="F97" s="29" t="s">
        <v>2780</v>
      </c>
      <c r="G97" s="29">
        <v>246100663</v>
      </c>
      <c r="H97" s="29" t="s">
        <v>800</v>
      </c>
      <c r="I97" s="29" t="s">
        <v>39</v>
      </c>
      <c r="J97" s="29" t="s">
        <v>37</v>
      </c>
      <c r="K97" s="30">
        <v>45058</v>
      </c>
      <c r="L97" s="29" t="s">
        <v>381</v>
      </c>
      <c r="M97" s="29" t="s">
        <v>382</v>
      </c>
      <c r="N97" s="29">
        <v>9.8317999999999994</v>
      </c>
      <c r="O97" s="29">
        <v>246.70781890000001</v>
      </c>
      <c r="P97" s="29">
        <v>246.70781890000001</v>
      </c>
      <c r="Q97" s="31">
        <v>3.9</v>
      </c>
      <c r="R97" s="29" t="s">
        <v>28</v>
      </c>
      <c r="S97" s="29" t="s">
        <v>433</v>
      </c>
      <c r="T97" s="29">
        <v>61</v>
      </c>
      <c r="U97" s="29">
        <v>28</v>
      </c>
      <c r="V97" s="29" t="s">
        <v>392</v>
      </c>
      <c r="W97" s="29">
        <v>364</v>
      </c>
      <c r="X97" s="29"/>
      <c r="Y97" s="29" t="s">
        <v>385</v>
      </c>
      <c r="Z97" s="29">
        <v>61497</v>
      </c>
    </row>
    <row r="98" spans="1:26" x14ac:dyDescent="0.2">
      <c r="A98" s="29">
        <v>2023</v>
      </c>
      <c r="B98" s="29" t="s">
        <v>801</v>
      </c>
      <c r="C98" s="29" t="s">
        <v>378</v>
      </c>
      <c r="D98" s="29" t="s">
        <v>802</v>
      </c>
      <c r="E98" s="29" t="s">
        <v>2781</v>
      </c>
      <c r="F98" s="29" t="s">
        <v>2782</v>
      </c>
      <c r="G98" s="29">
        <v>200070126</v>
      </c>
      <c r="H98" s="29" t="s">
        <v>803</v>
      </c>
      <c r="I98" s="29" t="s">
        <v>257</v>
      </c>
      <c r="J98" s="29" t="s">
        <v>78</v>
      </c>
      <c r="K98" s="30">
        <v>45069</v>
      </c>
      <c r="L98" s="29" t="s">
        <v>28</v>
      </c>
      <c r="M98" s="29" t="s">
        <v>390</v>
      </c>
      <c r="N98" s="29">
        <v>43.349299999999999</v>
      </c>
      <c r="O98" s="29">
        <v>1087.757202</v>
      </c>
      <c r="P98" s="29">
        <v>1087.757202</v>
      </c>
      <c r="Q98" s="32">
        <v>17.100000000000001</v>
      </c>
      <c r="R98" s="29" t="s">
        <v>28</v>
      </c>
      <c r="S98" s="29" t="s">
        <v>804</v>
      </c>
      <c r="T98" s="29">
        <v>10</v>
      </c>
      <c r="U98" s="29">
        <v>44</v>
      </c>
      <c r="V98" s="29" t="s">
        <v>384</v>
      </c>
      <c r="W98" s="29">
        <v>620</v>
      </c>
      <c r="X98" s="29"/>
      <c r="Y98" s="29" t="s">
        <v>385</v>
      </c>
      <c r="Z98" s="29">
        <v>10082</v>
      </c>
    </row>
    <row r="99" spans="1:26" x14ac:dyDescent="0.2">
      <c r="A99" s="29">
        <v>2023</v>
      </c>
      <c r="B99" s="29" t="s">
        <v>805</v>
      </c>
      <c r="C99" s="29" t="s">
        <v>387</v>
      </c>
      <c r="D99" s="29" t="s">
        <v>806</v>
      </c>
      <c r="E99" s="29" t="s">
        <v>2783</v>
      </c>
      <c r="F99" s="29" t="s">
        <v>2784</v>
      </c>
      <c r="G99" s="29">
        <v>200067502</v>
      </c>
      <c r="H99" s="29" t="s">
        <v>807</v>
      </c>
      <c r="I99" s="29" t="s">
        <v>599</v>
      </c>
      <c r="J99" s="29" t="s">
        <v>78</v>
      </c>
      <c r="K99" s="30">
        <v>45078</v>
      </c>
      <c r="L99" s="29" t="s">
        <v>28</v>
      </c>
      <c r="M99" s="29" t="s">
        <v>390</v>
      </c>
      <c r="N99" s="29">
        <v>16.0884</v>
      </c>
      <c r="O99" s="29">
        <v>403.70370370000001</v>
      </c>
      <c r="P99" s="29">
        <v>403.70370370000001</v>
      </c>
      <c r="Q99" s="31">
        <v>6.3</v>
      </c>
      <c r="R99" s="29" t="s">
        <v>28</v>
      </c>
      <c r="S99" s="29" t="s">
        <v>808</v>
      </c>
      <c r="T99" s="29">
        <v>57</v>
      </c>
      <c r="U99" s="29">
        <v>44</v>
      </c>
      <c r="V99" s="29" t="s">
        <v>392</v>
      </c>
      <c r="W99" s="29">
        <v>383</v>
      </c>
      <c r="X99" s="29"/>
      <c r="Y99" s="29" t="s">
        <v>385</v>
      </c>
      <c r="Z99" s="29">
        <v>57536</v>
      </c>
    </row>
    <row r="100" spans="1:26" x14ac:dyDescent="0.2">
      <c r="A100" s="29">
        <v>2023</v>
      </c>
      <c r="B100" s="29" t="s">
        <v>809</v>
      </c>
      <c r="C100" s="29" t="s">
        <v>387</v>
      </c>
      <c r="D100" s="29" t="s">
        <v>810</v>
      </c>
      <c r="E100" s="29" t="s">
        <v>2785</v>
      </c>
      <c r="F100" s="29" t="s">
        <v>2786</v>
      </c>
      <c r="G100" s="29">
        <v>241200914</v>
      </c>
      <c r="H100" s="29" t="s">
        <v>811</v>
      </c>
      <c r="I100" s="29" t="s">
        <v>532</v>
      </c>
      <c r="J100" s="29" t="s">
        <v>120</v>
      </c>
      <c r="K100" s="30">
        <v>45108</v>
      </c>
      <c r="L100" s="29" t="s">
        <v>123</v>
      </c>
      <c r="M100" s="29" t="s">
        <v>390</v>
      </c>
      <c r="N100" s="29">
        <v>11.44064</v>
      </c>
      <c r="O100" s="29">
        <v>287.07818930000002</v>
      </c>
      <c r="P100" s="29">
        <v>287.07818930000002</v>
      </c>
      <c r="Q100" s="31">
        <v>4.5</v>
      </c>
      <c r="R100" s="29" t="s">
        <v>123</v>
      </c>
      <c r="S100" s="29" t="s">
        <v>812</v>
      </c>
      <c r="T100" s="29">
        <v>12</v>
      </c>
      <c r="U100" s="29">
        <v>76</v>
      </c>
      <c r="V100" s="29" t="s">
        <v>384</v>
      </c>
      <c r="W100" s="29">
        <v>764</v>
      </c>
      <c r="X100" s="29"/>
      <c r="Y100" s="29" t="s">
        <v>385</v>
      </c>
      <c r="Z100" s="29">
        <v>12244</v>
      </c>
    </row>
    <row r="101" spans="1:26" x14ac:dyDescent="0.2">
      <c r="A101" s="29">
        <v>2023</v>
      </c>
      <c r="B101" s="29" t="s">
        <v>813</v>
      </c>
      <c r="C101" s="29" t="s">
        <v>387</v>
      </c>
      <c r="D101" s="29" t="s">
        <v>814</v>
      </c>
      <c r="E101" s="29" t="s">
        <v>2787</v>
      </c>
      <c r="F101" s="29" t="s">
        <v>2788</v>
      </c>
      <c r="G101" s="29">
        <v>240800920</v>
      </c>
      <c r="H101" s="29" t="s">
        <v>620</v>
      </c>
      <c r="I101" s="29" t="s">
        <v>80</v>
      </c>
      <c r="J101" s="29" t="s">
        <v>78</v>
      </c>
      <c r="K101" s="30">
        <v>45119</v>
      </c>
      <c r="L101" s="29" t="s">
        <v>381</v>
      </c>
      <c r="M101" s="29" t="s">
        <v>382</v>
      </c>
      <c r="N101" s="29">
        <v>35.752000000000002</v>
      </c>
      <c r="O101" s="29">
        <v>897.11934159999998</v>
      </c>
      <c r="P101" s="29">
        <v>897.11934159999998</v>
      </c>
      <c r="Q101" s="32">
        <v>14.1</v>
      </c>
      <c r="R101" s="29" t="s">
        <v>28</v>
      </c>
      <c r="S101" s="29" t="s">
        <v>621</v>
      </c>
      <c r="T101" s="29">
        <v>8</v>
      </c>
      <c r="U101" s="29">
        <v>44</v>
      </c>
      <c r="V101" s="29" t="s">
        <v>729</v>
      </c>
      <c r="W101" s="29">
        <v>773</v>
      </c>
      <c r="X101" s="29"/>
      <c r="Y101" s="29" t="s">
        <v>385</v>
      </c>
      <c r="Z101" s="29">
        <v>8250</v>
      </c>
    </row>
    <row r="102" spans="1:26" x14ac:dyDescent="0.2">
      <c r="A102" s="29">
        <v>2023</v>
      </c>
      <c r="B102" s="29" t="s">
        <v>815</v>
      </c>
      <c r="C102" s="29" t="s">
        <v>387</v>
      </c>
      <c r="D102" s="29" t="s">
        <v>816</v>
      </c>
      <c r="E102" s="29" t="s">
        <v>2789</v>
      </c>
      <c r="F102" s="29" t="s">
        <v>2790</v>
      </c>
      <c r="G102" s="29">
        <v>200068807</v>
      </c>
      <c r="H102" s="29" t="s">
        <v>817</v>
      </c>
      <c r="I102" s="29" t="s">
        <v>130</v>
      </c>
      <c r="J102" s="29" t="s">
        <v>120</v>
      </c>
      <c r="K102" s="30">
        <v>45119</v>
      </c>
      <c r="L102" s="29" t="s">
        <v>381</v>
      </c>
      <c r="M102" s="29" t="s">
        <v>382</v>
      </c>
      <c r="N102" s="29">
        <v>8.9380000000000006</v>
      </c>
      <c r="O102" s="29">
        <v>224.2798354</v>
      </c>
      <c r="P102" s="29">
        <v>224.2798354</v>
      </c>
      <c r="Q102" s="31">
        <v>3.5</v>
      </c>
      <c r="R102" s="29" t="s">
        <v>28</v>
      </c>
      <c r="S102" s="29" t="s">
        <v>818</v>
      </c>
      <c r="T102" s="29">
        <v>31</v>
      </c>
      <c r="U102" s="29">
        <v>76</v>
      </c>
      <c r="V102" s="29" t="s">
        <v>384</v>
      </c>
      <c r="W102" s="29">
        <v>856</v>
      </c>
      <c r="X102" s="29"/>
      <c r="Y102" s="29" t="s">
        <v>385</v>
      </c>
      <c r="Z102" s="29">
        <v>31145</v>
      </c>
    </row>
    <row r="103" spans="1:26" x14ac:dyDescent="0.2">
      <c r="A103" s="29">
        <v>2023</v>
      </c>
      <c r="B103" s="29" t="s">
        <v>819</v>
      </c>
      <c r="C103" s="29" t="s">
        <v>387</v>
      </c>
      <c r="D103" s="29" t="s">
        <v>820</v>
      </c>
      <c r="E103" s="29" t="s">
        <v>2791</v>
      </c>
      <c r="F103" s="29" t="s">
        <v>2792</v>
      </c>
      <c r="G103" s="29">
        <v>244900809</v>
      </c>
      <c r="H103" s="29" t="s">
        <v>420</v>
      </c>
      <c r="I103" s="29" t="s">
        <v>396</v>
      </c>
      <c r="J103" s="29" t="s">
        <v>51</v>
      </c>
      <c r="K103" s="30">
        <v>45176</v>
      </c>
      <c r="L103" s="29" t="s">
        <v>381</v>
      </c>
      <c r="M103" s="29" t="s">
        <v>382</v>
      </c>
      <c r="N103" s="29">
        <v>10.7256</v>
      </c>
      <c r="O103" s="29">
        <v>269.13580250000001</v>
      </c>
      <c r="P103" s="29">
        <v>269.13580250000001</v>
      </c>
      <c r="Q103" s="31">
        <v>4.2</v>
      </c>
      <c r="R103" s="29" t="s">
        <v>28</v>
      </c>
      <c r="S103" s="29" t="s">
        <v>421</v>
      </c>
      <c r="T103" s="29">
        <v>49</v>
      </c>
      <c r="U103" s="29">
        <v>36</v>
      </c>
      <c r="V103" s="29" t="s">
        <v>392</v>
      </c>
      <c r="W103" s="29">
        <v>948</v>
      </c>
      <c r="X103" s="29"/>
      <c r="Y103" s="29" t="s">
        <v>385</v>
      </c>
      <c r="Z103" s="29">
        <v>49061</v>
      </c>
    </row>
    <row r="104" spans="1:26" x14ac:dyDescent="0.2">
      <c r="A104" s="29">
        <v>2022</v>
      </c>
      <c r="B104" s="29" t="s">
        <v>821</v>
      </c>
      <c r="C104" s="29" t="s">
        <v>387</v>
      </c>
      <c r="D104" s="29" t="s">
        <v>822</v>
      </c>
      <c r="E104" s="29" t="s">
        <v>2793</v>
      </c>
      <c r="F104" s="29" t="s">
        <v>2794</v>
      </c>
      <c r="G104" s="29">
        <v>200068468</v>
      </c>
      <c r="H104" s="29" t="s">
        <v>823</v>
      </c>
      <c r="I104" s="29" t="s">
        <v>39</v>
      </c>
      <c r="J104" s="29" t="s">
        <v>37</v>
      </c>
      <c r="K104" s="30">
        <v>44602</v>
      </c>
      <c r="L104" s="29" t="s">
        <v>381</v>
      </c>
      <c r="M104" s="29" t="s">
        <v>382</v>
      </c>
      <c r="N104" s="29">
        <v>9.8317999999999994</v>
      </c>
      <c r="O104" s="29">
        <v>246.70781890000001</v>
      </c>
      <c r="P104" s="29">
        <v>246.70781890000001</v>
      </c>
      <c r="Q104" s="31">
        <v>3.9</v>
      </c>
      <c r="R104" s="29" t="s">
        <v>28</v>
      </c>
      <c r="S104" s="29" t="s">
        <v>824</v>
      </c>
      <c r="T104" s="29">
        <v>61</v>
      </c>
      <c r="U104" s="29">
        <v>28</v>
      </c>
      <c r="V104" s="29" t="s">
        <v>392</v>
      </c>
      <c r="W104" s="29">
        <v>762</v>
      </c>
      <c r="X104" s="29"/>
      <c r="Y104" s="29" t="s">
        <v>385</v>
      </c>
      <c r="Z104" s="29">
        <v>61456</v>
      </c>
    </row>
    <row r="105" spans="1:26" x14ac:dyDescent="0.2">
      <c r="A105" s="29">
        <v>2022</v>
      </c>
      <c r="B105" s="29" t="s">
        <v>825</v>
      </c>
      <c r="C105" s="29" t="s">
        <v>387</v>
      </c>
      <c r="D105" s="29" t="s">
        <v>826</v>
      </c>
      <c r="E105" s="29" t="s">
        <v>2795</v>
      </c>
      <c r="F105" s="29" t="s">
        <v>2796</v>
      </c>
      <c r="G105" s="29">
        <v>200069656</v>
      </c>
      <c r="H105" s="29" t="s">
        <v>827</v>
      </c>
      <c r="I105" s="29" t="s">
        <v>761</v>
      </c>
      <c r="J105" s="29" t="s">
        <v>137</v>
      </c>
      <c r="K105" s="30">
        <v>44606</v>
      </c>
      <c r="L105" s="29" t="s">
        <v>381</v>
      </c>
      <c r="M105" s="29" t="s">
        <v>382</v>
      </c>
      <c r="N105" s="29">
        <v>16.982199999999999</v>
      </c>
      <c r="O105" s="29">
        <v>426.13168719999999</v>
      </c>
      <c r="P105" s="29">
        <v>426.13168719999999</v>
      </c>
      <c r="Q105" s="31">
        <v>6.7</v>
      </c>
      <c r="R105" s="29" t="s">
        <v>123</v>
      </c>
      <c r="S105" s="29" t="s">
        <v>828</v>
      </c>
      <c r="T105" s="29">
        <v>40</v>
      </c>
      <c r="U105" s="29">
        <v>75</v>
      </c>
      <c r="V105" s="29" t="s">
        <v>392</v>
      </c>
      <c r="W105" s="29">
        <v>638</v>
      </c>
      <c r="X105" s="29"/>
      <c r="Y105" s="29" t="s">
        <v>385</v>
      </c>
      <c r="Z105" s="29">
        <v>40295</v>
      </c>
    </row>
    <row r="106" spans="1:26" x14ac:dyDescent="0.2">
      <c r="A106" s="29">
        <v>2022</v>
      </c>
      <c r="B106" s="29" t="s">
        <v>829</v>
      </c>
      <c r="C106" s="29" t="s">
        <v>442</v>
      </c>
      <c r="D106" s="29" t="s">
        <v>830</v>
      </c>
      <c r="E106" s="29" t="s">
        <v>2797</v>
      </c>
      <c r="F106" s="29" t="s">
        <v>2798</v>
      </c>
      <c r="G106" s="29">
        <v>243301223</v>
      </c>
      <c r="H106" s="29" t="s">
        <v>831</v>
      </c>
      <c r="I106" s="29" t="s">
        <v>538</v>
      </c>
      <c r="J106" s="29" t="s">
        <v>137</v>
      </c>
      <c r="K106" s="30">
        <v>44608</v>
      </c>
      <c r="L106" s="29" t="s">
        <v>381</v>
      </c>
      <c r="M106" s="29" t="s">
        <v>382</v>
      </c>
      <c r="N106" s="29">
        <v>3.5752000000000002</v>
      </c>
      <c r="O106" s="29">
        <v>89.711934159999998</v>
      </c>
      <c r="P106" s="29">
        <v>89.711934159999998</v>
      </c>
      <c r="Q106" s="31">
        <v>1.4</v>
      </c>
      <c r="R106" s="29" t="s">
        <v>123</v>
      </c>
      <c r="S106" s="29" t="s">
        <v>832</v>
      </c>
      <c r="T106" s="29">
        <v>33</v>
      </c>
      <c r="U106" s="29">
        <v>75</v>
      </c>
      <c r="V106" s="29" t="s">
        <v>384</v>
      </c>
      <c r="W106" s="29">
        <v>142</v>
      </c>
      <c r="X106" s="29"/>
      <c r="Y106" s="29" t="s">
        <v>385</v>
      </c>
      <c r="Z106" s="29">
        <v>33143</v>
      </c>
    </row>
    <row r="107" spans="1:26" x14ac:dyDescent="0.2">
      <c r="A107" s="29">
        <v>2022</v>
      </c>
      <c r="B107" s="29" t="s">
        <v>833</v>
      </c>
      <c r="C107" s="29" t="s">
        <v>387</v>
      </c>
      <c r="D107" s="29" t="s">
        <v>834</v>
      </c>
      <c r="E107" s="29" t="s">
        <v>2799</v>
      </c>
      <c r="F107" s="29" t="s">
        <v>2800</v>
      </c>
      <c r="G107" s="29">
        <v>245614433</v>
      </c>
      <c r="H107" s="29" t="s">
        <v>582</v>
      </c>
      <c r="I107" s="29" t="s">
        <v>250</v>
      </c>
      <c r="J107" s="29" t="s">
        <v>68</v>
      </c>
      <c r="K107" s="30">
        <v>44621</v>
      </c>
      <c r="L107" s="29" t="s">
        <v>381</v>
      </c>
      <c r="M107" s="29" t="s">
        <v>382</v>
      </c>
      <c r="N107" s="29">
        <v>10.7256</v>
      </c>
      <c r="O107" s="29">
        <v>269.13580250000001</v>
      </c>
      <c r="P107" s="29">
        <v>269.13580250000001</v>
      </c>
      <c r="Q107" s="31">
        <v>4.2</v>
      </c>
      <c r="R107" s="29" t="s">
        <v>28</v>
      </c>
      <c r="S107" s="29" t="s">
        <v>835</v>
      </c>
      <c r="T107" s="29">
        <v>56</v>
      </c>
      <c r="U107" s="29">
        <v>53</v>
      </c>
      <c r="V107" s="29" t="s">
        <v>384</v>
      </c>
      <c r="W107" s="29">
        <v>578</v>
      </c>
      <c r="X107" s="29"/>
      <c r="Y107" s="29" t="s">
        <v>385</v>
      </c>
      <c r="Z107" s="29">
        <v>56160</v>
      </c>
    </row>
    <row r="108" spans="1:26" x14ac:dyDescent="0.2">
      <c r="A108" s="29">
        <v>2022</v>
      </c>
      <c r="B108" s="29" t="s">
        <v>836</v>
      </c>
      <c r="C108" s="29" t="s">
        <v>387</v>
      </c>
      <c r="D108" s="29" t="s">
        <v>837</v>
      </c>
      <c r="E108" s="29" t="s">
        <v>2801</v>
      </c>
      <c r="F108" s="29" t="s">
        <v>2802</v>
      </c>
      <c r="G108" s="29">
        <v>242700607</v>
      </c>
      <c r="H108" s="29" t="s">
        <v>838</v>
      </c>
      <c r="I108" s="29" t="s">
        <v>328</v>
      </c>
      <c r="J108" s="29" t="s">
        <v>37</v>
      </c>
      <c r="K108" s="30">
        <v>44630</v>
      </c>
      <c r="L108" s="29" t="s">
        <v>381</v>
      </c>
      <c r="M108" s="29" t="s">
        <v>382</v>
      </c>
      <c r="N108" s="29">
        <v>12.0663</v>
      </c>
      <c r="O108" s="29">
        <v>302.77777780000002</v>
      </c>
      <c r="P108" s="29">
        <v>302.77777780000002</v>
      </c>
      <c r="Q108" s="31">
        <v>4.8</v>
      </c>
      <c r="R108" s="29" t="s">
        <v>28</v>
      </c>
      <c r="S108" s="29" t="s">
        <v>839</v>
      </c>
      <c r="T108" s="29">
        <v>27</v>
      </c>
      <c r="U108" s="29">
        <v>28</v>
      </c>
      <c r="V108" s="29" t="s">
        <v>392</v>
      </c>
      <c r="W108" s="29">
        <v>589</v>
      </c>
      <c r="X108" s="29"/>
      <c r="Y108" s="29" t="s">
        <v>385</v>
      </c>
      <c r="Z108" s="29">
        <v>27524</v>
      </c>
    </row>
    <row r="109" spans="1:26" x14ac:dyDescent="0.2">
      <c r="A109" s="29">
        <v>2022</v>
      </c>
      <c r="B109" s="29" t="s">
        <v>840</v>
      </c>
      <c r="C109" s="29" t="s">
        <v>387</v>
      </c>
      <c r="D109" s="29" t="s">
        <v>841</v>
      </c>
      <c r="E109" s="29" t="s">
        <v>2803</v>
      </c>
      <c r="F109" s="29" t="s">
        <v>2804</v>
      </c>
      <c r="G109" s="29">
        <v>200085751</v>
      </c>
      <c r="H109" s="29" t="s">
        <v>842</v>
      </c>
      <c r="I109" s="29" t="s">
        <v>843</v>
      </c>
      <c r="J109" s="29" t="s">
        <v>211</v>
      </c>
      <c r="K109" s="30">
        <v>44635</v>
      </c>
      <c r="L109" s="29" t="s">
        <v>381</v>
      </c>
      <c r="M109" s="29" t="s">
        <v>382</v>
      </c>
      <c r="N109" s="29">
        <v>12.513199999999999</v>
      </c>
      <c r="O109" s="29">
        <v>313.99176949999998</v>
      </c>
      <c r="P109" s="29">
        <v>313.99176949999998</v>
      </c>
      <c r="Q109" s="31">
        <v>4.9000000000000004</v>
      </c>
      <c r="R109" s="29" t="s">
        <v>28</v>
      </c>
      <c r="S109" s="29" t="s">
        <v>734</v>
      </c>
      <c r="T109" s="29">
        <v>38</v>
      </c>
      <c r="U109" s="29">
        <v>84</v>
      </c>
      <c r="V109" s="29" t="s">
        <v>392</v>
      </c>
      <c r="W109" s="29">
        <v>607</v>
      </c>
      <c r="X109" s="29"/>
      <c r="Y109" s="29" t="s">
        <v>385</v>
      </c>
      <c r="Z109" s="29">
        <v>38051</v>
      </c>
    </row>
    <row r="110" spans="1:26" x14ac:dyDescent="0.2">
      <c r="A110" s="29">
        <v>2022</v>
      </c>
      <c r="B110" s="29" t="s">
        <v>844</v>
      </c>
      <c r="C110" s="29" t="s">
        <v>378</v>
      </c>
      <c r="D110" s="29" t="s">
        <v>572</v>
      </c>
      <c r="E110" s="29" t="s">
        <v>2671</v>
      </c>
      <c r="F110" s="29" t="s">
        <v>2672</v>
      </c>
      <c r="G110" s="29">
        <v>200040244</v>
      </c>
      <c r="H110" s="29" t="s">
        <v>573</v>
      </c>
      <c r="I110" s="29" t="s">
        <v>139</v>
      </c>
      <c r="J110" s="29" t="s">
        <v>137</v>
      </c>
      <c r="K110" s="30">
        <v>44643</v>
      </c>
      <c r="L110" s="29" t="s">
        <v>381</v>
      </c>
      <c r="M110" s="29" t="s">
        <v>382</v>
      </c>
      <c r="N110" s="29">
        <v>10.7256</v>
      </c>
      <c r="O110" s="29">
        <v>269.13580250000001</v>
      </c>
      <c r="P110" s="29">
        <v>269.13580250000001</v>
      </c>
      <c r="Q110" s="31">
        <v>4.2</v>
      </c>
      <c r="R110" s="29" t="s">
        <v>28</v>
      </c>
      <c r="S110" s="29" t="s">
        <v>574</v>
      </c>
      <c r="T110" s="29">
        <v>79</v>
      </c>
      <c r="U110" s="29">
        <v>75</v>
      </c>
      <c r="V110" s="29" t="s">
        <v>392</v>
      </c>
      <c r="W110" s="29">
        <v>197</v>
      </c>
      <c r="X110" s="29"/>
      <c r="Y110" s="29" t="s">
        <v>385</v>
      </c>
      <c r="Z110" s="29">
        <v>79079</v>
      </c>
    </row>
    <row r="111" spans="1:26" x14ac:dyDescent="0.2">
      <c r="A111" s="29">
        <v>2022</v>
      </c>
      <c r="B111" s="29" t="s">
        <v>845</v>
      </c>
      <c r="C111" s="29" t="s">
        <v>387</v>
      </c>
      <c r="D111" s="29" t="s">
        <v>846</v>
      </c>
      <c r="E111" s="29" t="s">
        <v>2805</v>
      </c>
      <c r="F111" s="29" t="s">
        <v>2806</v>
      </c>
      <c r="G111" s="29">
        <v>243500618</v>
      </c>
      <c r="H111" s="29" t="s">
        <v>847</v>
      </c>
      <c r="I111" s="29" t="s">
        <v>70</v>
      </c>
      <c r="J111" s="29" t="s">
        <v>68</v>
      </c>
      <c r="K111" s="30">
        <v>44656</v>
      </c>
      <c r="L111" s="29" t="s">
        <v>381</v>
      </c>
      <c r="M111" s="29" t="s">
        <v>382</v>
      </c>
      <c r="N111" s="29">
        <v>6.7035</v>
      </c>
      <c r="O111" s="29">
        <v>168.20987650000001</v>
      </c>
      <c r="P111" s="29">
        <v>168.20987650000001</v>
      </c>
      <c r="Q111" s="31">
        <v>2.6</v>
      </c>
      <c r="R111" s="29" t="s">
        <v>28</v>
      </c>
      <c r="S111" s="29" t="s">
        <v>848</v>
      </c>
      <c r="T111" s="29">
        <v>35</v>
      </c>
      <c r="U111" s="29">
        <v>53</v>
      </c>
      <c r="V111" s="29" t="s">
        <v>384</v>
      </c>
      <c r="W111" s="29">
        <v>518</v>
      </c>
      <c r="X111" s="29"/>
      <c r="Y111" s="29" t="s">
        <v>385</v>
      </c>
      <c r="Z111" s="29">
        <v>35340</v>
      </c>
    </row>
    <row r="112" spans="1:26" x14ac:dyDescent="0.2">
      <c r="A112" s="29">
        <v>2022</v>
      </c>
      <c r="B112" s="29" t="s">
        <v>849</v>
      </c>
      <c r="C112" s="29" t="s">
        <v>387</v>
      </c>
      <c r="D112" s="29" t="s">
        <v>850</v>
      </c>
      <c r="E112" s="29" t="s">
        <v>2807</v>
      </c>
      <c r="F112" s="29" t="s">
        <v>2808</v>
      </c>
      <c r="G112" s="29">
        <v>200072452</v>
      </c>
      <c r="H112" s="29" t="s">
        <v>851</v>
      </c>
      <c r="I112" s="29" t="s">
        <v>70</v>
      </c>
      <c r="J112" s="29" t="s">
        <v>68</v>
      </c>
      <c r="K112" s="30">
        <v>44664</v>
      </c>
      <c r="L112" s="29" t="s">
        <v>381</v>
      </c>
      <c r="M112" s="29" t="s">
        <v>382</v>
      </c>
      <c r="N112" s="29">
        <v>8.9380000000000006</v>
      </c>
      <c r="O112" s="29">
        <v>224.2798354</v>
      </c>
      <c r="P112" s="29">
        <v>224.2798354</v>
      </c>
      <c r="Q112" s="31">
        <v>3.5</v>
      </c>
      <c r="R112" s="29" t="s">
        <v>28</v>
      </c>
      <c r="S112" s="29" t="s">
        <v>640</v>
      </c>
      <c r="T112" s="29">
        <v>35</v>
      </c>
      <c r="U112" s="29">
        <v>53</v>
      </c>
      <c r="V112" s="29" t="s">
        <v>392</v>
      </c>
      <c r="W112" s="29">
        <v>446</v>
      </c>
      <c r="X112" s="29"/>
      <c r="Y112" s="29" t="s">
        <v>385</v>
      </c>
      <c r="Z112" s="29">
        <v>35111</v>
      </c>
    </row>
    <row r="113" spans="1:26" x14ac:dyDescent="0.2">
      <c r="A113" s="29">
        <v>2022</v>
      </c>
      <c r="B113" s="29" t="s">
        <v>852</v>
      </c>
      <c r="C113" s="29" t="s">
        <v>387</v>
      </c>
      <c r="D113" s="29" t="s">
        <v>853</v>
      </c>
      <c r="E113" s="29" t="s">
        <v>2809</v>
      </c>
      <c r="F113" s="29" t="s">
        <v>2810</v>
      </c>
      <c r="G113" s="29">
        <v>246200299</v>
      </c>
      <c r="H113" s="29" t="s">
        <v>854</v>
      </c>
      <c r="I113" s="29" t="s">
        <v>499</v>
      </c>
      <c r="J113" s="29" t="s">
        <v>145</v>
      </c>
      <c r="K113" s="30">
        <v>44679</v>
      </c>
      <c r="L113" s="29" t="s">
        <v>381</v>
      </c>
      <c r="M113" s="29" t="s">
        <v>382</v>
      </c>
      <c r="N113" s="29">
        <v>21.4512</v>
      </c>
      <c r="O113" s="29">
        <v>538.27160490000006</v>
      </c>
      <c r="P113" s="29">
        <v>538.27160490000006</v>
      </c>
      <c r="Q113" s="31">
        <v>8.5</v>
      </c>
      <c r="R113" s="29" t="s">
        <v>28</v>
      </c>
      <c r="S113" s="29" t="s">
        <v>855</v>
      </c>
      <c r="T113" s="29">
        <v>62</v>
      </c>
      <c r="U113" s="29">
        <v>32</v>
      </c>
      <c r="V113" s="29" t="s">
        <v>384</v>
      </c>
      <c r="W113" s="29">
        <v>437</v>
      </c>
      <c r="X113" s="29"/>
      <c r="Y113" s="29" t="s">
        <v>385</v>
      </c>
      <c r="Z113" s="29">
        <v>62274</v>
      </c>
    </row>
    <row r="114" spans="1:26" x14ac:dyDescent="0.2">
      <c r="A114" s="29">
        <v>2022</v>
      </c>
      <c r="B114" s="29" t="s">
        <v>856</v>
      </c>
      <c r="C114" s="29" t="s">
        <v>387</v>
      </c>
      <c r="D114" s="29" t="s">
        <v>857</v>
      </c>
      <c r="E114" s="29" t="s">
        <v>2811</v>
      </c>
      <c r="F114" s="29" t="s">
        <v>2812</v>
      </c>
      <c r="G114" s="29">
        <v>200066157</v>
      </c>
      <c r="H114" s="29" t="s">
        <v>858</v>
      </c>
      <c r="I114" s="29" t="s">
        <v>859</v>
      </c>
      <c r="J114" s="29" t="s">
        <v>78</v>
      </c>
      <c r="K114" s="30">
        <v>44686</v>
      </c>
      <c r="L114" s="29" t="s">
        <v>381</v>
      </c>
      <c r="M114" s="29" t="s">
        <v>382</v>
      </c>
      <c r="N114" s="29">
        <v>7.1504000000000003</v>
      </c>
      <c r="O114" s="29">
        <v>179.42386830000001</v>
      </c>
      <c r="P114" s="29">
        <v>179.42386830000001</v>
      </c>
      <c r="Q114" s="31">
        <v>2.8</v>
      </c>
      <c r="R114" s="29" t="s">
        <v>28</v>
      </c>
      <c r="S114" s="29" t="s">
        <v>860</v>
      </c>
      <c r="T114" s="29">
        <v>55</v>
      </c>
      <c r="U114" s="29">
        <v>44</v>
      </c>
      <c r="V114" s="29" t="s">
        <v>384</v>
      </c>
      <c r="W114" s="29">
        <v>300</v>
      </c>
      <c r="X114" s="29"/>
      <c r="Y114" s="29" t="s">
        <v>385</v>
      </c>
      <c r="Z114" s="29">
        <v>55122</v>
      </c>
    </row>
    <row r="115" spans="1:26" x14ac:dyDescent="0.2">
      <c r="A115" s="29">
        <v>2022</v>
      </c>
      <c r="B115" s="29" t="s">
        <v>861</v>
      </c>
      <c r="C115" s="29" t="s">
        <v>387</v>
      </c>
      <c r="D115" s="29" t="s">
        <v>862</v>
      </c>
      <c r="E115" s="29" t="s">
        <v>2813</v>
      </c>
      <c r="F115" s="29" t="s">
        <v>2814</v>
      </c>
      <c r="G115" s="29">
        <v>200034270</v>
      </c>
      <c r="H115" s="29" t="s">
        <v>863</v>
      </c>
      <c r="I115" s="29" t="s">
        <v>663</v>
      </c>
      <c r="J115" s="29" t="s">
        <v>78</v>
      </c>
      <c r="K115" s="30">
        <v>44698</v>
      </c>
      <c r="L115" s="29" t="s">
        <v>864</v>
      </c>
      <c r="M115" s="29" t="s">
        <v>382</v>
      </c>
      <c r="N115" s="29">
        <v>32.1768</v>
      </c>
      <c r="O115" s="29">
        <v>807.40740740000001</v>
      </c>
      <c r="P115" s="29">
        <v>807.40740740000001</v>
      </c>
      <c r="Q115" s="32">
        <v>12.7</v>
      </c>
      <c r="R115" s="29" t="s">
        <v>28</v>
      </c>
      <c r="S115" s="29" t="s">
        <v>865</v>
      </c>
      <c r="T115" s="29">
        <v>67</v>
      </c>
      <c r="U115" s="29">
        <v>44</v>
      </c>
      <c r="V115" s="29" t="s">
        <v>384</v>
      </c>
      <c r="W115" s="29">
        <v>200</v>
      </c>
      <c r="X115" s="29"/>
      <c r="Y115" s="29" t="s">
        <v>385</v>
      </c>
      <c r="Z115" s="29">
        <v>67557</v>
      </c>
    </row>
    <row r="116" spans="1:26" x14ac:dyDescent="0.2">
      <c r="A116" s="29">
        <v>2022</v>
      </c>
      <c r="B116" s="29" t="s">
        <v>866</v>
      </c>
      <c r="C116" s="29" t="s">
        <v>387</v>
      </c>
      <c r="D116" s="29" t="s">
        <v>867</v>
      </c>
      <c r="E116" s="29" t="s">
        <v>2815</v>
      </c>
      <c r="F116" s="29" t="s">
        <v>2816</v>
      </c>
      <c r="G116" s="29">
        <v>246000871</v>
      </c>
      <c r="H116" s="29" t="s">
        <v>868</v>
      </c>
      <c r="I116" s="29" t="s">
        <v>493</v>
      </c>
      <c r="J116" s="29" t="s">
        <v>145</v>
      </c>
      <c r="K116" s="30">
        <v>44700</v>
      </c>
      <c r="L116" s="29" t="s">
        <v>381</v>
      </c>
      <c r="M116" s="29" t="s">
        <v>382</v>
      </c>
      <c r="N116" s="29">
        <v>44.69</v>
      </c>
      <c r="O116" s="29">
        <v>1121.399177</v>
      </c>
      <c r="P116" s="29">
        <v>1121.399177</v>
      </c>
      <c r="Q116" s="32">
        <v>17.600000000000001</v>
      </c>
      <c r="R116" s="29" t="s">
        <v>28</v>
      </c>
      <c r="S116" s="29" t="s">
        <v>742</v>
      </c>
      <c r="T116" s="29">
        <v>60</v>
      </c>
      <c r="U116" s="29">
        <v>32</v>
      </c>
      <c r="V116" s="29" t="s">
        <v>384</v>
      </c>
      <c r="W116" s="29">
        <v>712</v>
      </c>
      <c r="X116" s="29"/>
      <c r="Y116" s="29" t="s">
        <v>385</v>
      </c>
      <c r="Z116" s="29">
        <v>60358</v>
      </c>
    </row>
    <row r="117" spans="1:26" x14ac:dyDescent="0.2">
      <c r="A117" s="29">
        <v>2022</v>
      </c>
      <c r="B117" s="29" t="s">
        <v>869</v>
      </c>
      <c r="C117" s="29" t="s">
        <v>387</v>
      </c>
      <c r="D117" s="29" t="s">
        <v>870</v>
      </c>
      <c r="E117" s="29" t="s">
        <v>2817</v>
      </c>
      <c r="F117" s="29" t="s">
        <v>2818</v>
      </c>
      <c r="G117" s="29">
        <v>244400552</v>
      </c>
      <c r="H117" s="29" t="s">
        <v>796</v>
      </c>
      <c r="I117" s="29" t="s">
        <v>175</v>
      </c>
      <c r="J117" s="29" t="s">
        <v>51</v>
      </c>
      <c r="K117" s="30">
        <v>44712</v>
      </c>
      <c r="L117" s="29" t="s">
        <v>381</v>
      </c>
      <c r="M117" s="29" t="s">
        <v>382</v>
      </c>
      <c r="N117" s="29">
        <v>10.7256</v>
      </c>
      <c r="O117" s="29">
        <v>269.13580250000001</v>
      </c>
      <c r="P117" s="29">
        <v>269.13580250000001</v>
      </c>
      <c r="Q117" s="31">
        <v>4.2</v>
      </c>
      <c r="R117" s="29" t="s">
        <v>28</v>
      </c>
      <c r="S117" s="29" t="s">
        <v>797</v>
      </c>
      <c r="T117" s="29">
        <v>44</v>
      </c>
      <c r="U117" s="29">
        <v>52</v>
      </c>
      <c r="V117" s="29" t="s">
        <v>392</v>
      </c>
      <c r="W117" s="29">
        <v>950</v>
      </c>
      <c r="X117" s="29"/>
      <c r="Y117" s="29" t="s">
        <v>385</v>
      </c>
      <c r="Z117" s="29">
        <v>44134</v>
      </c>
    </row>
    <row r="118" spans="1:26" x14ac:dyDescent="0.2">
      <c r="A118" s="29">
        <v>2022</v>
      </c>
      <c r="B118" s="29" t="s">
        <v>871</v>
      </c>
      <c r="C118" s="29" t="s">
        <v>378</v>
      </c>
      <c r="D118" s="29" t="s">
        <v>872</v>
      </c>
      <c r="E118" s="29" t="s">
        <v>2819</v>
      </c>
      <c r="F118" s="29" t="s">
        <v>2820</v>
      </c>
      <c r="G118" s="29">
        <v>241200674</v>
      </c>
      <c r="H118" s="29" t="s">
        <v>873</v>
      </c>
      <c r="I118" s="29" t="s">
        <v>532</v>
      </c>
      <c r="J118" s="29" t="s">
        <v>120</v>
      </c>
      <c r="K118" s="30">
        <v>44740</v>
      </c>
      <c r="L118" s="29" t="s">
        <v>123</v>
      </c>
      <c r="M118" s="29" t="s">
        <v>390</v>
      </c>
      <c r="N118" s="29">
        <v>51.929780000000001</v>
      </c>
      <c r="O118" s="29">
        <v>1303.065844</v>
      </c>
      <c r="P118" s="29">
        <v>1303.065844</v>
      </c>
      <c r="Q118" s="33">
        <v>20.5</v>
      </c>
      <c r="R118" s="29" t="s">
        <v>123</v>
      </c>
      <c r="S118" s="29" t="s">
        <v>874</v>
      </c>
      <c r="T118" s="29">
        <v>12</v>
      </c>
      <c r="U118" s="29">
        <v>76</v>
      </c>
      <c r="V118" s="29" t="s">
        <v>392</v>
      </c>
      <c r="W118" s="29">
        <v>3</v>
      </c>
      <c r="X118" s="29"/>
      <c r="Y118" s="29" t="s">
        <v>385</v>
      </c>
      <c r="Z118" s="29">
        <v>12148</v>
      </c>
    </row>
    <row r="119" spans="1:26" x14ac:dyDescent="0.2">
      <c r="A119" s="29">
        <v>2022</v>
      </c>
      <c r="B119" s="29" t="s">
        <v>875</v>
      </c>
      <c r="C119" s="29" t="s">
        <v>387</v>
      </c>
      <c r="D119" s="29" t="s">
        <v>876</v>
      </c>
      <c r="E119" s="29" t="s">
        <v>2821</v>
      </c>
      <c r="F119" s="29" t="s">
        <v>2822</v>
      </c>
      <c r="G119" s="29">
        <v>242900074</v>
      </c>
      <c r="H119" s="29" t="s">
        <v>877</v>
      </c>
      <c r="I119" s="29" t="s">
        <v>878</v>
      </c>
      <c r="J119" s="29" t="s">
        <v>68</v>
      </c>
      <c r="K119" s="30">
        <v>44761</v>
      </c>
      <c r="L119" s="29" t="s">
        <v>381</v>
      </c>
      <c r="M119" s="29" t="s">
        <v>382</v>
      </c>
      <c r="N119" s="29">
        <v>7.1504000000000003</v>
      </c>
      <c r="O119" s="29">
        <v>179.42386830000001</v>
      </c>
      <c r="P119" s="29">
        <v>179.42386830000001</v>
      </c>
      <c r="Q119" s="31">
        <v>2.8</v>
      </c>
      <c r="R119" s="29" t="s">
        <v>28</v>
      </c>
      <c r="S119" s="29" t="s">
        <v>879</v>
      </c>
      <c r="T119" s="29">
        <v>29</v>
      </c>
      <c r="U119" s="29">
        <v>53</v>
      </c>
      <c r="V119" s="29" t="s">
        <v>384</v>
      </c>
      <c r="W119" s="29">
        <v>805</v>
      </c>
      <c r="X119" s="29"/>
      <c r="Y119" s="29" t="s">
        <v>385</v>
      </c>
      <c r="Z119" s="29">
        <v>29201</v>
      </c>
    </row>
    <row r="120" spans="1:26" x14ac:dyDescent="0.2">
      <c r="A120" s="29">
        <v>2022</v>
      </c>
      <c r="B120" s="29" t="s">
        <v>880</v>
      </c>
      <c r="C120" s="29" t="s">
        <v>378</v>
      </c>
      <c r="D120" s="29" t="s">
        <v>881</v>
      </c>
      <c r="E120" s="29" t="s">
        <v>2823</v>
      </c>
      <c r="F120" s="29" t="s">
        <v>2824</v>
      </c>
      <c r="G120" s="29">
        <v>200090504</v>
      </c>
      <c r="H120" s="29" t="s">
        <v>882</v>
      </c>
      <c r="I120" s="29" t="s">
        <v>91</v>
      </c>
      <c r="J120" s="29" t="s">
        <v>89</v>
      </c>
      <c r="K120" s="30">
        <v>44804</v>
      </c>
      <c r="L120" s="29" t="s">
        <v>28</v>
      </c>
      <c r="M120" s="29" t="s">
        <v>390</v>
      </c>
      <c r="N120" s="29">
        <v>16.982199999999999</v>
      </c>
      <c r="O120" s="29">
        <v>426.13168719999999</v>
      </c>
      <c r="P120" s="29">
        <v>426.13168719999999</v>
      </c>
      <c r="Q120" s="31">
        <v>6.7</v>
      </c>
      <c r="R120" s="29" t="s">
        <v>28</v>
      </c>
      <c r="S120" s="29" t="s">
        <v>883</v>
      </c>
      <c r="T120" s="29">
        <v>77</v>
      </c>
      <c r="U120" s="29">
        <v>11</v>
      </c>
      <c r="V120" s="29" t="s">
        <v>392</v>
      </c>
      <c r="W120" s="29">
        <v>732</v>
      </c>
      <c r="X120" s="29"/>
      <c r="Y120" s="29" t="s">
        <v>385</v>
      </c>
      <c r="Z120" s="29">
        <v>77002</v>
      </c>
    </row>
    <row r="121" spans="1:26" x14ac:dyDescent="0.2">
      <c r="A121" s="29">
        <v>2022</v>
      </c>
      <c r="B121" s="29" t="s">
        <v>884</v>
      </c>
      <c r="C121" s="29" t="s">
        <v>387</v>
      </c>
      <c r="D121" s="29" t="s">
        <v>885</v>
      </c>
      <c r="E121" s="29" t="s">
        <v>2825</v>
      </c>
      <c r="F121" s="29" t="s">
        <v>2826</v>
      </c>
      <c r="G121" s="29">
        <v>200044394</v>
      </c>
      <c r="H121" s="29" t="s">
        <v>886</v>
      </c>
      <c r="I121" s="29" t="s">
        <v>538</v>
      </c>
      <c r="J121" s="29" t="s">
        <v>137</v>
      </c>
      <c r="K121" s="30">
        <v>44805</v>
      </c>
      <c r="L121" s="29" t="s">
        <v>123</v>
      </c>
      <c r="M121" s="29" t="s">
        <v>390</v>
      </c>
      <c r="N121" s="29">
        <v>11.619400000000001</v>
      </c>
      <c r="O121" s="29">
        <v>291.56378599999999</v>
      </c>
      <c r="P121" s="29">
        <v>291.56378599999999</v>
      </c>
      <c r="Q121" s="31">
        <v>4.5999999999999996</v>
      </c>
      <c r="R121" s="29" t="s">
        <v>123</v>
      </c>
      <c r="S121" s="29" t="s">
        <v>887</v>
      </c>
      <c r="T121" s="29">
        <v>33</v>
      </c>
      <c r="U121" s="29">
        <v>75</v>
      </c>
      <c r="V121" s="29" t="s">
        <v>384</v>
      </c>
      <c r="W121" s="29">
        <v>942</v>
      </c>
      <c r="X121" s="29"/>
      <c r="Y121" s="29" t="s">
        <v>385</v>
      </c>
      <c r="Z121" s="29">
        <v>33021</v>
      </c>
    </row>
    <row r="122" spans="1:26" x14ac:dyDescent="0.2">
      <c r="A122" s="29">
        <v>2022</v>
      </c>
      <c r="B122" s="29" t="s">
        <v>888</v>
      </c>
      <c r="C122" s="29" t="s">
        <v>387</v>
      </c>
      <c r="D122" s="29" t="s">
        <v>889</v>
      </c>
      <c r="E122" s="29" t="s">
        <v>2827</v>
      </c>
      <c r="F122" s="29" t="s">
        <v>2828</v>
      </c>
      <c r="G122" s="29">
        <v>246000848</v>
      </c>
      <c r="H122" s="29" t="s">
        <v>890</v>
      </c>
      <c r="I122" s="29" t="s">
        <v>493</v>
      </c>
      <c r="J122" s="29" t="s">
        <v>145</v>
      </c>
      <c r="K122" s="30">
        <v>44833</v>
      </c>
      <c r="L122" s="29" t="s">
        <v>28</v>
      </c>
      <c r="M122" s="29" t="s">
        <v>390</v>
      </c>
      <c r="N122" s="29">
        <v>38.433399999999999</v>
      </c>
      <c r="O122" s="29">
        <v>964.40329220000001</v>
      </c>
      <c r="P122" s="29">
        <v>964.40329220000001</v>
      </c>
      <c r="Q122" s="32">
        <v>15.2</v>
      </c>
      <c r="R122" s="29" t="s">
        <v>28</v>
      </c>
      <c r="S122" s="29" t="s">
        <v>891</v>
      </c>
      <c r="T122" s="29">
        <v>60</v>
      </c>
      <c r="U122" s="29">
        <v>32</v>
      </c>
      <c r="V122" s="29" t="s">
        <v>384</v>
      </c>
      <c r="W122" s="29">
        <v>649</v>
      </c>
      <c r="X122" s="29"/>
      <c r="Y122" s="29" t="s">
        <v>385</v>
      </c>
      <c r="Z122" s="29">
        <v>60233</v>
      </c>
    </row>
    <row r="123" spans="1:26" x14ac:dyDescent="0.2">
      <c r="A123" s="29">
        <v>2022</v>
      </c>
      <c r="B123" s="29" t="s">
        <v>892</v>
      </c>
      <c r="C123" s="29" t="s">
        <v>387</v>
      </c>
      <c r="D123" s="29" t="s">
        <v>893</v>
      </c>
      <c r="E123" s="29" t="s">
        <v>2829</v>
      </c>
      <c r="F123" s="29" t="s">
        <v>2830</v>
      </c>
      <c r="G123" s="29">
        <v>200071991</v>
      </c>
      <c r="H123" s="29" t="s">
        <v>894</v>
      </c>
      <c r="I123" s="29" t="s">
        <v>147</v>
      </c>
      <c r="J123" s="29" t="s">
        <v>145</v>
      </c>
      <c r="K123" s="30">
        <v>44882</v>
      </c>
      <c r="L123" s="29" t="s">
        <v>28</v>
      </c>
      <c r="M123" s="29" t="s">
        <v>390</v>
      </c>
      <c r="N123" s="29">
        <v>20.557400000000001</v>
      </c>
      <c r="O123" s="29">
        <v>515.84362139999996</v>
      </c>
      <c r="P123" s="29">
        <v>515.84362139999996</v>
      </c>
      <c r="Q123" s="31">
        <v>8.1</v>
      </c>
      <c r="R123" s="29" t="s">
        <v>28</v>
      </c>
      <c r="S123" s="29" t="s">
        <v>895</v>
      </c>
      <c r="T123" s="29">
        <v>2</v>
      </c>
      <c r="U123" s="29">
        <v>32</v>
      </c>
      <c r="V123" s="29" t="s">
        <v>392</v>
      </c>
      <c r="W123" s="29">
        <v>560</v>
      </c>
      <c r="X123" s="29"/>
      <c r="Y123" s="29" t="s">
        <v>385</v>
      </c>
      <c r="Z123" s="29">
        <v>2810</v>
      </c>
    </row>
    <row r="124" spans="1:26" x14ac:dyDescent="0.2">
      <c r="A124" s="29">
        <v>2022</v>
      </c>
      <c r="B124" s="29" t="s">
        <v>896</v>
      </c>
      <c r="C124" s="29" t="s">
        <v>387</v>
      </c>
      <c r="D124" s="29" t="s">
        <v>897</v>
      </c>
      <c r="E124" s="29" t="s">
        <v>2831</v>
      </c>
      <c r="F124" s="29" t="s">
        <v>2832</v>
      </c>
      <c r="G124" s="29">
        <v>200040475</v>
      </c>
      <c r="H124" s="29" t="s">
        <v>898</v>
      </c>
      <c r="I124" s="29" t="s">
        <v>336</v>
      </c>
      <c r="J124" s="29" t="s">
        <v>51</v>
      </c>
      <c r="K124" s="30">
        <v>44917</v>
      </c>
      <c r="L124" s="29" t="s">
        <v>381</v>
      </c>
      <c r="M124" s="29" t="s">
        <v>382</v>
      </c>
      <c r="N124" s="29">
        <v>13.407</v>
      </c>
      <c r="O124" s="29">
        <v>336.41975309999998</v>
      </c>
      <c r="P124" s="29">
        <v>336.41975309999998</v>
      </c>
      <c r="Q124" s="31">
        <v>5.3</v>
      </c>
      <c r="R124" s="29" t="s">
        <v>28</v>
      </c>
      <c r="S124" s="29" t="s">
        <v>899</v>
      </c>
      <c r="T124" s="29">
        <v>72</v>
      </c>
      <c r="U124" s="29">
        <v>52</v>
      </c>
      <c r="V124" s="29" t="s">
        <v>384</v>
      </c>
      <c r="W124" s="29">
        <v>563</v>
      </c>
      <c r="X124" s="29"/>
      <c r="Y124" s="29" t="s">
        <v>385</v>
      </c>
      <c r="Z124" s="29">
        <v>72168</v>
      </c>
    </row>
    <row r="125" spans="1:26" x14ac:dyDescent="0.2">
      <c r="A125" s="29">
        <v>2022</v>
      </c>
      <c r="B125" s="29" t="s">
        <v>900</v>
      </c>
      <c r="C125" s="29" t="s">
        <v>378</v>
      </c>
      <c r="D125" s="29" t="s">
        <v>901</v>
      </c>
      <c r="E125" s="29" t="s">
        <v>2833</v>
      </c>
      <c r="F125" s="29" t="s">
        <v>2834</v>
      </c>
      <c r="G125" s="29">
        <v>200066876</v>
      </c>
      <c r="H125" s="29" t="s">
        <v>902</v>
      </c>
      <c r="I125" s="29" t="s">
        <v>307</v>
      </c>
      <c r="J125" s="29" t="s">
        <v>78</v>
      </c>
      <c r="K125" s="30">
        <v>44579</v>
      </c>
      <c r="L125" s="29" t="s">
        <v>381</v>
      </c>
      <c r="M125" s="29" t="s">
        <v>382</v>
      </c>
      <c r="N125" s="29">
        <v>21.4512</v>
      </c>
      <c r="O125" s="29">
        <v>538.27160490000006</v>
      </c>
      <c r="P125" s="29">
        <v>538.27160490000006</v>
      </c>
      <c r="Q125" s="31">
        <v>8.5</v>
      </c>
      <c r="R125" s="29" t="s">
        <v>28</v>
      </c>
      <c r="S125" s="29" t="s">
        <v>903</v>
      </c>
      <c r="T125" s="29">
        <v>51</v>
      </c>
      <c r="U125" s="29">
        <v>44</v>
      </c>
      <c r="V125" s="29" t="s">
        <v>384</v>
      </c>
      <c r="W125" s="29">
        <v>33</v>
      </c>
      <c r="X125" s="29"/>
      <c r="Y125" s="29" t="s">
        <v>385</v>
      </c>
      <c r="Z125" s="29">
        <v>51453</v>
      </c>
    </row>
    <row r="126" spans="1:26" x14ac:dyDescent="0.2">
      <c r="A126" s="29">
        <v>2022</v>
      </c>
      <c r="B126" s="29" t="s">
        <v>904</v>
      </c>
      <c r="C126" s="29" t="s">
        <v>387</v>
      </c>
      <c r="D126" s="29" t="s">
        <v>905</v>
      </c>
      <c r="E126" s="29" t="s">
        <v>2835</v>
      </c>
      <c r="F126" s="29" t="s">
        <v>2836</v>
      </c>
      <c r="G126" s="29">
        <v>200072718</v>
      </c>
      <c r="H126" s="29" t="s">
        <v>906</v>
      </c>
      <c r="I126" s="29" t="s">
        <v>336</v>
      </c>
      <c r="J126" s="29" t="s">
        <v>51</v>
      </c>
      <c r="K126" s="30">
        <v>44586</v>
      </c>
      <c r="L126" s="29" t="s">
        <v>381</v>
      </c>
      <c r="M126" s="29" t="s">
        <v>382</v>
      </c>
      <c r="N126" s="29">
        <v>17.786619999999999</v>
      </c>
      <c r="O126" s="29">
        <v>446.31687240000002</v>
      </c>
      <c r="P126" s="29">
        <v>446.31687240000002</v>
      </c>
      <c r="Q126" s="31">
        <v>7</v>
      </c>
      <c r="R126" s="29" t="s">
        <v>28</v>
      </c>
      <c r="S126" s="29" t="s">
        <v>907</v>
      </c>
      <c r="T126" s="29">
        <v>72</v>
      </c>
      <c r="U126" s="29">
        <v>52</v>
      </c>
      <c r="V126" s="29" t="s">
        <v>392</v>
      </c>
      <c r="W126" s="29">
        <v>424</v>
      </c>
      <c r="X126" s="29"/>
      <c r="Y126" s="29" t="s">
        <v>385</v>
      </c>
      <c r="Z126" s="29">
        <v>72351</v>
      </c>
    </row>
    <row r="127" spans="1:26" x14ac:dyDescent="0.2">
      <c r="A127" s="29">
        <v>2022</v>
      </c>
      <c r="B127" s="29" t="s">
        <v>908</v>
      </c>
      <c r="C127" s="29" t="s">
        <v>596</v>
      </c>
      <c r="D127" s="29" t="s">
        <v>909</v>
      </c>
      <c r="E127" s="29" t="s">
        <v>2837</v>
      </c>
      <c r="F127" s="29" t="s">
        <v>2838</v>
      </c>
      <c r="G127" s="29">
        <v>200018521</v>
      </c>
      <c r="H127" s="29" t="s">
        <v>910</v>
      </c>
      <c r="I127" s="29" t="s">
        <v>410</v>
      </c>
      <c r="J127" s="29" t="s">
        <v>24</v>
      </c>
      <c r="K127" s="30">
        <v>44587</v>
      </c>
      <c r="L127" s="29" t="s">
        <v>381</v>
      </c>
      <c r="M127" s="29" t="s">
        <v>382</v>
      </c>
      <c r="N127" s="29">
        <v>13.407</v>
      </c>
      <c r="O127" s="29">
        <v>336.41975309999998</v>
      </c>
      <c r="P127" s="29">
        <v>336.41975309999998</v>
      </c>
      <c r="Q127" s="31">
        <v>5.3</v>
      </c>
      <c r="R127" s="29" t="s">
        <v>28</v>
      </c>
      <c r="S127" s="29" t="s">
        <v>911</v>
      </c>
      <c r="T127" s="29">
        <v>36</v>
      </c>
      <c r="U127" s="29">
        <v>24</v>
      </c>
      <c r="V127" s="29" t="s">
        <v>384</v>
      </c>
      <c r="W127" s="29">
        <v>531</v>
      </c>
      <c r="X127" s="29"/>
      <c r="Y127" s="29" t="s">
        <v>385</v>
      </c>
      <c r="Z127" s="29">
        <v>36084</v>
      </c>
    </row>
    <row r="128" spans="1:26" x14ac:dyDescent="0.2">
      <c r="A128" s="29">
        <v>2022</v>
      </c>
      <c r="B128" s="29" t="s">
        <v>912</v>
      </c>
      <c r="C128" s="29" t="s">
        <v>387</v>
      </c>
      <c r="D128" s="29" t="s">
        <v>913</v>
      </c>
      <c r="E128" s="29" t="s">
        <v>2839</v>
      </c>
      <c r="F128" s="29" t="s">
        <v>2840</v>
      </c>
      <c r="G128" s="29">
        <v>240300558</v>
      </c>
      <c r="H128" s="29" t="s">
        <v>914</v>
      </c>
      <c r="I128" s="29" t="s">
        <v>213</v>
      </c>
      <c r="J128" s="29" t="s">
        <v>211</v>
      </c>
      <c r="K128" s="30">
        <v>44621</v>
      </c>
      <c r="L128" s="29" t="s">
        <v>381</v>
      </c>
      <c r="M128" s="29" t="s">
        <v>382</v>
      </c>
      <c r="N128" s="29">
        <v>13.853899999999999</v>
      </c>
      <c r="O128" s="29">
        <v>347.63374490000001</v>
      </c>
      <c r="P128" s="29">
        <v>347.63374490000001</v>
      </c>
      <c r="Q128" s="31">
        <v>5.5</v>
      </c>
      <c r="R128" s="29" t="s">
        <v>28</v>
      </c>
      <c r="S128" s="29" t="s">
        <v>702</v>
      </c>
      <c r="T128" s="29">
        <v>3</v>
      </c>
      <c r="U128" s="29">
        <v>84</v>
      </c>
      <c r="V128" s="29" t="s">
        <v>392</v>
      </c>
      <c r="W128" s="29">
        <v>514</v>
      </c>
      <c r="X128" s="29"/>
      <c r="Y128" s="29" t="s">
        <v>385</v>
      </c>
      <c r="Z128" s="29">
        <v>3143</v>
      </c>
    </row>
    <row r="129" spans="1:26" x14ac:dyDescent="0.2">
      <c r="A129" s="29">
        <v>2022</v>
      </c>
      <c r="B129" s="29" t="s">
        <v>915</v>
      </c>
      <c r="C129" s="29" t="s">
        <v>387</v>
      </c>
      <c r="D129" s="29" t="s">
        <v>916</v>
      </c>
      <c r="E129" s="29" t="s">
        <v>2841</v>
      </c>
      <c r="F129" s="29" t="s">
        <v>2842</v>
      </c>
      <c r="G129" s="29">
        <v>200038990</v>
      </c>
      <c r="H129" s="29" t="s">
        <v>917</v>
      </c>
      <c r="I129" s="29" t="s">
        <v>70</v>
      </c>
      <c r="J129" s="29" t="s">
        <v>68</v>
      </c>
      <c r="K129" s="30">
        <v>44621</v>
      </c>
      <c r="L129" s="29" t="s">
        <v>381</v>
      </c>
      <c r="M129" s="29" t="s">
        <v>382</v>
      </c>
      <c r="N129" s="29">
        <v>11.172499999999999</v>
      </c>
      <c r="O129" s="29">
        <v>280.34979420000002</v>
      </c>
      <c r="P129" s="29">
        <v>280.34979420000002</v>
      </c>
      <c r="Q129" s="31">
        <v>4.4000000000000004</v>
      </c>
      <c r="R129" s="29" t="s">
        <v>28</v>
      </c>
      <c r="S129" s="29" t="s">
        <v>918</v>
      </c>
      <c r="T129" s="29">
        <v>35</v>
      </c>
      <c r="U129" s="29">
        <v>53</v>
      </c>
      <c r="V129" s="29" t="s">
        <v>384</v>
      </c>
      <c r="W129" s="29">
        <v>456</v>
      </c>
      <c r="X129" s="29"/>
      <c r="Y129" s="29" t="s">
        <v>385</v>
      </c>
      <c r="Z129" s="29">
        <v>35117</v>
      </c>
    </row>
    <row r="130" spans="1:26" x14ac:dyDescent="0.2">
      <c r="A130" s="29">
        <v>2022</v>
      </c>
      <c r="B130" s="29" t="s">
        <v>919</v>
      </c>
      <c r="C130" s="29" t="s">
        <v>387</v>
      </c>
      <c r="D130" s="29" t="s">
        <v>920</v>
      </c>
      <c r="E130" s="29" t="s">
        <v>2843</v>
      </c>
      <c r="F130" s="29" t="s">
        <v>2844</v>
      </c>
      <c r="G130" s="29">
        <v>249100157</v>
      </c>
      <c r="H130" s="29" t="s">
        <v>921</v>
      </c>
      <c r="I130" s="29" t="s">
        <v>154</v>
      </c>
      <c r="J130" s="29" t="s">
        <v>89</v>
      </c>
      <c r="K130" s="30">
        <v>44621</v>
      </c>
      <c r="L130" s="29" t="s">
        <v>381</v>
      </c>
      <c r="M130" s="29" t="s">
        <v>382</v>
      </c>
      <c r="N130" s="29">
        <v>12.513199999999999</v>
      </c>
      <c r="O130" s="29">
        <v>313.99176949999998</v>
      </c>
      <c r="P130" s="29">
        <v>313.99176949999998</v>
      </c>
      <c r="Q130" s="31">
        <v>4.9000000000000004</v>
      </c>
      <c r="R130" s="29" t="s">
        <v>28</v>
      </c>
      <c r="S130" s="29" t="s">
        <v>505</v>
      </c>
      <c r="T130" s="29">
        <v>91</v>
      </c>
      <c r="U130" s="29">
        <v>11</v>
      </c>
      <c r="V130" s="29" t="s">
        <v>392</v>
      </c>
      <c r="W130" s="29">
        <v>413</v>
      </c>
      <c r="X130" s="29"/>
      <c r="Y130" s="29" t="s">
        <v>385</v>
      </c>
      <c r="Z130" s="29">
        <v>91099</v>
      </c>
    </row>
    <row r="131" spans="1:26" x14ac:dyDescent="0.2">
      <c r="A131" s="29">
        <v>2022</v>
      </c>
      <c r="B131" s="29" t="s">
        <v>922</v>
      </c>
      <c r="C131" s="29" t="s">
        <v>596</v>
      </c>
      <c r="D131" s="29" t="s">
        <v>923</v>
      </c>
      <c r="E131" s="29" t="s">
        <v>2845</v>
      </c>
      <c r="F131" s="29" t="s">
        <v>2846</v>
      </c>
      <c r="G131" s="29">
        <v>200055655</v>
      </c>
      <c r="H131" s="29" t="s">
        <v>924</v>
      </c>
      <c r="I131" s="29" t="s">
        <v>91</v>
      </c>
      <c r="J131" s="29" t="s">
        <v>89</v>
      </c>
      <c r="K131" s="30">
        <v>44629</v>
      </c>
      <c r="L131" s="29" t="s">
        <v>381</v>
      </c>
      <c r="M131" s="29" t="s">
        <v>382</v>
      </c>
      <c r="N131" s="29">
        <v>122.89749999999999</v>
      </c>
      <c r="O131" s="29">
        <v>3083.8477370000001</v>
      </c>
      <c r="P131" s="29">
        <v>3083.8477370000001</v>
      </c>
      <c r="Q131" s="34">
        <v>48.5</v>
      </c>
      <c r="R131" s="29" t="s">
        <v>28</v>
      </c>
      <c r="S131" s="29" t="s">
        <v>505</v>
      </c>
      <c r="T131" s="29">
        <v>77</v>
      </c>
      <c r="U131" s="29">
        <v>11</v>
      </c>
      <c r="V131" s="29" t="s">
        <v>384</v>
      </c>
      <c r="W131" s="29">
        <v>546</v>
      </c>
      <c r="X131" s="29"/>
      <c r="Y131" s="29" t="s">
        <v>385</v>
      </c>
      <c r="Z131" s="29">
        <v>77118</v>
      </c>
    </row>
    <row r="132" spans="1:26" x14ac:dyDescent="0.2">
      <c r="A132" s="29">
        <v>2022</v>
      </c>
      <c r="B132" s="29" t="s">
        <v>925</v>
      </c>
      <c r="C132" s="29" t="s">
        <v>387</v>
      </c>
      <c r="D132" s="29" t="s">
        <v>926</v>
      </c>
      <c r="E132" s="29" t="s">
        <v>2847</v>
      </c>
      <c r="F132" s="29" t="s">
        <v>2848</v>
      </c>
      <c r="G132" s="29">
        <v>246000871</v>
      </c>
      <c r="H132" s="29" t="s">
        <v>868</v>
      </c>
      <c r="I132" s="29" t="s">
        <v>493</v>
      </c>
      <c r="J132" s="29" t="s">
        <v>145</v>
      </c>
      <c r="K132" s="30">
        <v>44649</v>
      </c>
      <c r="L132" s="29" t="s">
        <v>381</v>
      </c>
      <c r="M132" s="29" t="s">
        <v>382</v>
      </c>
      <c r="N132" s="29">
        <v>37.5396</v>
      </c>
      <c r="O132" s="29">
        <v>941.97530859999995</v>
      </c>
      <c r="P132" s="29">
        <v>941.97530859999995</v>
      </c>
      <c r="Q132" s="32">
        <v>14.8</v>
      </c>
      <c r="R132" s="29" t="s">
        <v>28</v>
      </c>
      <c r="S132" s="29" t="s">
        <v>505</v>
      </c>
      <c r="T132" s="29">
        <v>60</v>
      </c>
      <c r="U132" s="29">
        <v>32</v>
      </c>
      <c r="V132" s="29" t="s">
        <v>392</v>
      </c>
      <c r="W132" s="29">
        <v>651</v>
      </c>
      <c r="X132" s="29"/>
      <c r="Y132" s="29" t="s">
        <v>385</v>
      </c>
      <c r="Z132" s="29">
        <v>60079</v>
      </c>
    </row>
    <row r="133" spans="1:26" x14ac:dyDescent="0.2">
      <c r="A133" s="29">
        <v>2022</v>
      </c>
      <c r="B133" s="29" t="s">
        <v>927</v>
      </c>
      <c r="C133" s="29" t="s">
        <v>453</v>
      </c>
      <c r="D133" s="29" t="s">
        <v>928</v>
      </c>
      <c r="E133" s="29" t="s">
        <v>2849</v>
      </c>
      <c r="F133" s="29" t="s">
        <v>2850</v>
      </c>
      <c r="G133" s="29">
        <v>200068088</v>
      </c>
      <c r="H133" s="29" t="s">
        <v>929</v>
      </c>
      <c r="I133" s="29" t="s">
        <v>930</v>
      </c>
      <c r="J133" s="29" t="s">
        <v>221</v>
      </c>
      <c r="K133" s="30">
        <v>44651</v>
      </c>
      <c r="L133" s="29" t="s">
        <v>381</v>
      </c>
      <c r="M133" s="29" t="s">
        <v>382</v>
      </c>
      <c r="N133" s="29">
        <v>13.407</v>
      </c>
      <c r="O133" s="29">
        <v>336.41975309999998</v>
      </c>
      <c r="P133" s="29">
        <v>336.41975309999998</v>
      </c>
      <c r="Q133" s="31">
        <v>5.3</v>
      </c>
      <c r="R133" s="29" t="s">
        <v>28</v>
      </c>
      <c r="S133" s="29" t="s">
        <v>931</v>
      </c>
      <c r="T133" s="29">
        <v>58</v>
      </c>
      <c r="U133" s="29">
        <v>27</v>
      </c>
      <c r="V133" s="29" t="s">
        <v>384</v>
      </c>
      <c r="W133" s="29">
        <v>149</v>
      </c>
      <c r="X133" s="29"/>
      <c r="Y133" s="29" t="s">
        <v>385</v>
      </c>
      <c r="Z133" s="29">
        <v>58218</v>
      </c>
    </row>
    <row r="134" spans="1:26" x14ac:dyDescent="0.2">
      <c r="A134" s="29">
        <v>2022</v>
      </c>
      <c r="B134" s="29" t="s">
        <v>932</v>
      </c>
      <c r="C134" s="29" t="s">
        <v>453</v>
      </c>
      <c r="D134" s="29" t="s">
        <v>933</v>
      </c>
      <c r="E134" s="29" t="s">
        <v>2851</v>
      </c>
      <c r="F134" s="29" t="s">
        <v>2852</v>
      </c>
      <c r="G134" s="29">
        <v>200071413</v>
      </c>
      <c r="H134" s="29" t="s">
        <v>934</v>
      </c>
      <c r="I134" s="29" t="s">
        <v>935</v>
      </c>
      <c r="J134" s="29" t="s">
        <v>211</v>
      </c>
      <c r="K134" s="30">
        <v>44656</v>
      </c>
      <c r="L134" s="29" t="s">
        <v>381</v>
      </c>
      <c r="M134" s="29" t="s">
        <v>382</v>
      </c>
      <c r="N134" s="29">
        <v>15.194599999999999</v>
      </c>
      <c r="O134" s="29">
        <v>381.27572020000002</v>
      </c>
      <c r="P134" s="29">
        <v>381.27572020000002</v>
      </c>
      <c r="Q134" s="31">
        <v>6</v>
      </c>
      <c r="R134" s="29" t="s">
        <v>28</v>
      </c>
      <c r="S134" s="29" t="s">
        <v>936</v>
      </c>
      <c r="T134" s="29">
        <v>7</v>
      </c>
      <c r="U134" s="29">
        <v>84</v>
      </c>
      <c r="V134" s="29" t="s">
        <v>384</v>
      </c>
      <c r="W134" s="29">
        <v>750</v>
      </c>
      <c r="X134" s="29"/>
      <c r="Y134" s="29" t="s">
        <v>385</v>
      </c>
      <c r="Z134" s="29">
        <v>7181</v>
      </c>
    </row>
    <row r="135" spans="1:26" x14ac:dyDescent="0.2">
      <c r="A135" s="29">
        <v>2022</v>
      </c>
      <c r="B135" s="29" t="s">
        <v>937</v>
      </c>
      <c r="C135" s="29" t="s">
        <v>387</v>
      </c>
      <c r="D135" s="29" t="s">
        <v>938</v>
      </c>
      <c r="E135" s="29" t="s">
        <v>2853</v>
      </c>
      <c r="F135" s="29" t="s">
        <v>2854</v>
      </c>
      <c r="G135" s="29">
        <v>200071983</v>
      </c>
      <c r="H135" s="29" t="s">
        <v>939</v>
      </c>
      <c r="I135" s="29" t="s">
        <v>147</v>
      </c>
      <c r="J135" s="29" t="s">
        <v>145</v>
      </c>
      <c r="K135" s="30">
        <v>44686</v>
      </c>
      <c r="L135" s="29" t="s">
        <v>381</v>
      </c>
      <c r="M135" s="29" t="s">
        <v>382</v>
      </c>
      <c r="N135" s="29">
        <v>11.172499999999999</v>
      </c>
      <c r="O135" s="29">
        <v>280.34979420000002</v>
      </c>
      <c r="P135" s="29">
        <v>280.34979420000002</v>
      </c>
      <c r="Q135" s="31">
        <v>4.4000000000000004</v>
      </c>
      <c r="R135" s="29" t="s">
        <v>28</v>
      </c>
      <c r="S135" s="29" t="s">
        <v>940</v>
      </c>
      <c r="T135" s="29">
        <v>2</v>
      </c>
      <c r="U135" s="29">
        <v>32</v>
      </c>
      <c r="V135" s="29" t="s">
        <v>392</v>
      </c>
      <c r="W135" s="29">
        <v>526</v>
      </c>
      <c r="X135" s="29"/>
      <c r="Y135" s="29" t="s">
        <v>385</v>
      </c>
      <c r="Z135" s="29">
        <v>2455</v>
      </c>
    </row>
    <row r="136" spans="1:26" x14ac:dyDescent="0.2">
      <c r="A136" s="29">
        <v>2022</v>
      </c>
      <c r="B136" s="29" t="s">
        <v>941</v>
      </c>
      <c r="C136" s="29" t="s">
        <v>387</v>
      </c>
      <c r="D136" s="29" t="s">
        <v>942</v>
      </c>
      <c r="E136" s="29" t="s">
        <v>2855</v>
      </c>
      <c r="F136" s="29" t="s">
        <v>2856</v>
      </c>
      <c r="G136" s="29">
        <v>248719312</v>
      </c>
      <c r="H136" s="29" t="s">
        <v>943</v>
      </c>
      <c r="I136" s="29" t="s">
        <v>578</v>
      </c>
      <c r="J136" s="29" t="s">
        <v>137</v>
      </c>
      <c r="K136" s="30">
        <v>44686</v>
      </c>
      <c r="L136" s="29" t="s">
        <v>381</v>
      </c>
      <c r="M136" s="29" t="s">
        <v>382</v>
      </c>
      <c r="N136" s="29">
        <v>8.0442</v>
      </c>
      <c r="O136" s="29">
        <v>201.85185190000001</v>
      </c>
      <c r="P136" s="29">
        <v>201.85185190000001</v>
      </c>
      <c r="Q136" s="31">
        <v>3.2</v>
      </c>
      <c r="R136" s="29" t="s">
        <v>28</v>
      </c>
      <c r="S136" s="29" t="s">
        <v>579</v>
      </c>
      <c r="T136" s="29">
        <v>87</v>
      </c>
      <c r="U136" s="29">
        <v>75</v>
      </c>
      <c r="V136" s="29" t="s">
        <v>384</v>
      </c>
      <c r="W136" s="29">
        <v>678</v>
      </c>
      <c r="X136" s="29"/>
      <c r="Y136" s="29" t="s">
        <v>385</v>
      </c>
      <c r="Z136" s="29">
        <v>87205</v>
      </c>
    </row>
    <row r="137" spans="1:26" x14ac:dyDescent="0.2">
      <c r="A137" s="29">
        <v>2022</v>
      </c>
      <c r="B137" s="29" t="s">
        <v>944</v>
      </c>
      <c r="C137" s="29" t="s">
        <v>387</v>
      </c>
      <c r="D137" s="29" t="s">
        <v>945</v>
      </c>
      <c r="E137" s="29" t="s">
        <v>2857</v>
      </c>
      <c r="F137" s="29" t="s">
        <v>2858</v>
      </c>
      <c r="G137" s="29">
        <v>200071751</v>
      </c>
      <c r="H137" s="29" t="s">
        <v>946</v>
      </c>
      <c r="I137" s="29" t="s">
        <v>947</v>
      </c>
      <c r="J137" s="29" t="s">
        <v>211</v>
      </c>
      <c r="K137" s="30">
        <v>44714</v>
      </c>
      <c r="L137" s="29" t="s">
        <v>381</v>
      </c>
      <c r="M137" s="29" t="s">
        <v>382</v>
      </c>
      <c r="N137" s="29">
        <v>8.4910999999999994</v>
      </c>
      <c r="O137" s="29">
        <v>213.06584359999999</v>
      </c>
      <c r="P137" s="29">
        <v>213.06584359999999</v>
      </c>
      <c r="Q137" s="31">
        <v>3.3</v>
      </c>
      <c r="R137" s="29" t="s">
        <v>28</v>
      </c>
      <c r="S137" s="29" t="s">
        <v>948</v>
      </c>
      <c r="T137" s="29">
        <v>1</v>
      </c>
      <c r="U137" s="29">
        <v>84</v>
      </c>
      <c r="V137" s="29" t="s">
        <v>384</v>
      </c>
      <c r="W137" s="29">
        <v>556</v>
      </c>
      <c r="X137" s="29"/>
      <c r="Y137" s="29" t="s">
        <v>385</v>
      </c>
      <c r="Z137" s="29">
        <v>1147</v>
      </c>
    </row>
    <row r="138" spans="1:26" x14ac:dyDescent="0.2">
      <c r="A138" s="29">
        <v>2022</v>
      </c>
      <c r="B138" s="29" t="s">
        <v>949</v>
      </c>
      <c r="C138" s="29" t="s">
        <v>387</v>
      </c>
      <c r="D138" s="29" t="s">
        <v>950</v>
      </c>
      <c r="E138" s="29" t="s">
        <v>2859</v>
      </c>
      <c r="F138" s="29" t="s">
        <v>2860</v>
      </c>
      <c r="G138" s="29">
        <v>200068955</v>
      </c>
      <c r="H138" s="29" t="s">
        <v>951</v>
      </c>
      <c r="I138" s="29" t="s">
        <v>396</v>
      </c>
      <c r="J138" s="29" t="s">
        <v>51</v>
      </c>
      <c r="K138" s="30">
        <v>44720</v>
      </c>
      <c r="L138" s="29" t="s">
        <v>381</v>
      </c>
      <c r="M138" s="29" t="s">
        <v>382</v>
      </c>
      <c r="N138" s="29">
        <v>8.9380000000000006</v>
      </c>
      <c r="O138" s="29">
        <v>224.2798354</v>
      </c>
      <c r="P138" s="29">
        <v>224.2798354</v>
      </c>
      <c r="Q138" s="31">
        <v>3.5</v>
      </c>
      <c r="R138" s="29" t="s">
        <v>28</v>
      </c>
      <c r="S138" s="29" t="s">
        <v>952</v>
      </c>
      <c r="T138" s="29">
        <v>49</v>
      </c>
      <c r="U138" s="29">
        <v>52</v>
      </c>
      <c r="V138" s="29" t="s">
        <v>384</v>
      </c>
      <c r="W138" s="29">
        <v>701</v>
      </c>
      <c r="X138" s="29"/>
      <c r="Y138" s="29" t="s">
        <v>385</v>
      </c>
      <c r="Z138" s="29">
        <v>49220</v>
      </c>
    </row>
    <row r="139" spans="1:26" x14ac:dyDescent="0.2">
      <c r="A139" s="29">
        <v>2022</v>
      </c>
      <c r="B139" s="29" t="s">
        <v>953</v>
      </c>
      <c r="C139" s="29" t="s">
        <v>387</v>
      </c>
      <c r="D139" s="29" t="s">
        <v>954</v>
      </c>
      <c r="E139" s="29" t="s">
        <v>2861</v>
      </c>
      <c r="F139" s="29" t="s">
        <v>2862</v>
      </c>
      <c r="G139" s="29">
        <v>247700701</v>
      </c>
      <c r="H139" s="29" t="s">
        <v>955</v>
      </c>
      <c r="I139" s="29" t="s">
        <v>91</v>
      </c>
      <c r="J139" s="29" t="s">
        <v>89</v>
      </c>
      <c r="K139" s="30">
        <v>44727</v>
      </c>
      <c r="L139" s="29" t="s">
        <v>28</v>
      </c>
      <c r="M139" s="29" t="s">
        <v>390</v>
      </c>
      <c r="N139" s="29">
        <v>12.513199999999999</v>
      </c>
      <c r="O139" s="29">
        <v>313.99176949999998</v>
      </c>
      <c r="P139" s="29">
        <v>313.99176949999998</v>
      </c>
      <c r="Q139" s="31">
        <v>4.9000000000000004</v>
      </c>
      <c r="R139" s="29" t="s">
        <v>28</v>
      </c>
      <c r="S139" s="29" t="s">
        <v>956</v>
      </c>
      <c r="T139" s="29">
        <v>77</v>
      </c>
      <c r="U139" s="29">
        <v>11</v>
      </c>
      <c r="V139" s="29" t="s">
        <v>392</v>
      </c>
      <c r="W139" s="29">
        <v>530</v>
      </c>
      <c r="X139" s="29"/>
      <c r="Y139" s="29" t="s">
        <v>385</v>
      </c>
      <c r="Z139" s="29">
        <v>77327</v>
      </c>
    </row>
    <row r="140" spans="1:26" x14ac:dyDescent="0.2">
      <c r="A140" s="29">
        <v>2022</v>
      </c>
      <c r="B140" s="29" t="s">
        <v>957</v>
      </c>
      <c r="C140" s="29" t="s">
        <v>387</v>
      </c>
      <c r="D140" s="29" t="s">
        <v>958</v>
      </c>
      <c r="E140" s="29" t="s">
        <v>2863</v>
      </c>
      <c r="F140" s="29" t="s">
        <v>2864</v>
      </c>
      <c r="G140" s="29">
        <v>243500618</v>
      </c>
      <c r="H140" s="29" t="s">
        <v>847</v>
      </c>
      <c r="I140" s="29" t="s">
        <v>70</v>
      </c>
      <c r="J140" s="29" t="s">
        <v>68</v>
      </c>
      <c r="K140" s="30">
        <v>44734</v>
      </c>
      <c r="L140" s="29" t="s">
        <v>381</v>
      </c>
      <c r="M140" s="29" t="s">
        <v>382</v>
      </c>
      <c r="N140" s="29">
        <v>4.7371400000000001</v>
      </c>
      <c r="O140" s="29">
        <v>118.8683128</v>
      </c>
      <c r="P140" s="29">
        <v>118.8683128</v>
      </c>
      <c r="Q140" s="31">
        <v>1.9</v>
      </c>
      <c r="R140" s="29" t="s">
        <v>28</v>
      </c>
      <c r="S140" s="29" t="s">
        <v>848</v>
      </c>
      <c r="T140" s="29">
        <v>35</v>
      </c>
      <c r="U140" s="29">
        <v>53</v>
      </c>
      <c r="V140" s="29" t="s">
        <v>384</v>
      </c>
      <c r="W140" s="29">
        <v>778</v>
      </c>
      <c r="X140" s="29"/>
      <c r="Y140" s="29" t="s">
        <v>385</v>
      </c>
      <c r="Z140" s="29">
        <v>35187</v>
      </c>
    </row>
    <row r="141" spans="1:26" x14ac:dyDescent="0.2">
      <c r="A141" s="29">
        <v>2022</v>
      </c>
      <c r="B141" s="29" t="s">
        <v>959</v>
      </c>
      <c r="C141" s="29" t="s">
        <v>387</v>
      </c>
      <c r="D141" s="29" t="s">
        <v>960</v>
      </c>
      <c r="E141" s="29" t="s">
        <v>2865</v>
      </c>
      <c r="F141" s="29" t="s">
        <v>2866</v>
      </c>
      <c r="G141" s="29">
        <v>200069953</v>
      </c>
      <c r="H141" s="29" t="s">
        <v>961</v>
      </c>
      <c r="I141" s="29" t="s">
        <v>26</v>
      </c>
      <c r="J141" s="29" t="s">
        <v>24</v>
      </c>
      <c r="K141" s="30">
        <v>44740</v>
      </c>
      <c r="L141" s="29" t="s">
        <v>381</v>
      </c>
      <c r="M141" s="29" t="s">
        <v>382</v>
      </c>
      <c r="N141" s="29">
        <v>22.344999999999999</v>
      </c>
      <c r="O141" s="29">
        <v>560.6995885</v>
      </c>
      <c r="P141" s="29">
        <v>560.6995885</v>
      </c>
      <c r="Q141" s="31">
        <v>8.8000000000000007</v>
      </c>
      <c r="R141" s="29" t="s">
        <v>28</v>
      </c>
      <c r="S141" s="29" t="s">
        <v>962</v>
      </c>
      <c r="T141" s="29">
        <v>28</v>
      </c>
      <c r="U141" s="29">
        <v>24</v>
      </c>
      <c r="V141" s="29" t="s">
        <v>384</v>
      </c>
      <c r="W141" s="29">
        <v>52</v>
      </c>
      <c r="X141" s="29"/>
      <c r="Y141" s="29" t="s">
        <v>385</v>
      </c>
      <c r="Z141" s="29">
        <v>28015</v>
      </c>
    </row>
    <row r="142" spans="1:26" x14ac:dyDescent="0.2">
      <c r="A142" s="29">
        <v>2022</v>
      </c>
      <c r="B142" s="29" t="s">
        <v>963</v>
      </c>
      <c r="C142" s="29" t="s">
        <v>378</v>
      </c>
      <c r="D142" s="29" t="s">
        <v>144</v>
      </c>
      <c r="E142" s="29" t="s">
        <v>2867</v>
      </c>
      <c r="F142" s="29" t="s">
        <v>2868</v>
      </c>
      <c r="G142" s="29">
        <v>200043495</v>
      </c>
      <c r="H142" s="29" t="s">
        <v>964</v>
      </c>
      <c r="I142" s="29" t="s">
        <v>147</v>
      </c>
      <c r="J142" s="29" t="s">
        <v>145</v>
      </c>
      <c r="K142" s="30">
        <v>44741</v>
      </c>
      <c r="L142" s="29" t="s">
        <v>381</v>
      </c>
      <c r="M142" s="29" t="s">
        <v>382</v>
      </c>
      <c r="N142" s="29">
        <v>11.172499999999999</v>
      </c>
      <c r="O142" s="29">
        <v>280.34979420000002</v>
      </c>
      <c r="P142" s="29">
        <v>280.34979420000002</v>
      </c>
      <c r="Q142" s="31">
        <v>4.4000000000000004</v>
      </c>
      <c r="R142" s="29" t="s">
        <v>28</v>
      </c>
      <c r="S142" s="29" t="s">
        <v>965</v>
      </c>
      <c r="T142" s="29">
        <v>2</v>
      </c>
      <c r="U142" s="29">
        <v>32</v>
      </c>
      <c r="V142" s="29" t="s">
        <v>392</v>
      </c>
      <c r="W142" s="29">
        <v>233</v>
      </c>
      <c r="X142" s="29"/>
      <c r="Y142" s="29" t="s">
        <v>385</v>
      </c>
      <c r="Z142" s="29">
        <v>2408</v>
      </c>
    </row>
    <row r="143" spans="1:26" x14ac:dyDescent="0.2">
      <c r="A143" s="29">
        <v>2022</v>
      </c>
      <c r="B143" s="29" t="s">
        <v>966</v>
      </c>
      <c r="C143" s="29" t="s">
        <v>387</v>
      </c>
      <c r="D143" s="29" t="s">
        <v>967</v>
      </c>
      <c r="E143" s="29" t="s">
        <v>2869</v>
      </c>
      <c r="F143" s="29" t="s">
        <v>2870</v>
      </c>
      <c r="G143" s="29">
        <v>242900835</v>
      </c>
      <c r="H143" s="29" t="s">
        <v>968</v>
      </c>
      <c r="I143" s="29" t="s">
        <v>878</v>
      </c>
      <c r="J143" s="29" t="s">
        <v>68</v>
      </c>
      <c r="K143" s="30">
        <v>44754</v>
      </c>
      <c r="L143" s="29" t="s">
        <v>381</v>
      </c>
      <c r="M143" s="29" t="s">
        <v>382</v>
      </c>
      <c r="N143" s="29">
        <v>13.407</v>
      </c>
      <c r="O143" s="29">
        <v>336.41975309999998</v>
      </c>
      <c r="P143" s="29">
        <v>336.41975309999998</v>
      </c>
      <c r="Q143" s="31">
        <v>5.3</v>
      </c>
      <c r="R143" s="29" t="s">
        <v>28</v>
      </c>
      <c r="S143" s="29" t="s">
        <v>969</v>
      </c>
      <c r="T143" s="29">
        <v>29</v>
      </c>
      <c r="U143" s="29">
        <v>53</v>
      </c>
      <c r="V143" s="29" t="s">
        <v>392</v>
      </c>
      <c r="W143" s="29">
        <v>487</v>
      </c>
      <c r="X143" s="29"/>
      <c r="Y143" s="29" t="s">
        <v>385</v>
      </c>
      <c r="Z143" s="29">
        <v>29207</v>
      </c>
    </row>
    <row r="144" spans="1:26" x14ac:dyDescent="0.2">
      <c r="A144" s="29">
        <v>2022</v>
      </c>
      <c r="B144" s="29" t="s">
        <v>970</v>
      </c>
      <c r="C144" s="29" t="s">
        <v>387</v>
      </c>
      <c r="D144" s="29" t="s">
        <v>971</v>
      </c>
      <c r="E144" s="29" t="s">
        <v>2871</v>
      </c>
      <c r="F144" s="29" t="s">
        <v>2872</v>
      </c>
      <c r="G144" s="29">
        <v>245614433</v>
      </c>
      <c r="H144" s="29" t="s">
        <v>582</v>
      </c>
      <c r="I144" s="29" t="s">
        <v>250</v>
      </c>
      <c r="J144" s="29" t="s">
        <v>68</v>
      </c>
      <c r="K144" s="30">
        <v>44761</v>
      </c>
      <c r="L144" s="29" t="s">
        <v>381</v>
      </c>
      <c r="M144" s="29" t="s">
        <v>382</v>
      </c>
      <c r="N144" s="29">
        <v>8.9380000000000006</v>
      </c>
      <c r="O144" s="29">
        <v>224.2798354</v>
      </c>
      <c r="P144" s="29">
        <v>224.2798354</v>
      </c>
      <c r="Q144" s="31">
        <v>3.5</v>
      </c>
      <c r="R144" s="29" t="s">
        <v>28</v>
      </c>
      <c r="S144" s="29" t="s">
        <v>765</v>
      </c>
      <c r="T144" s="29">
        <v>56</v>
      </c>
      <c r="U144" s="29">
        <v>53</v>
      </c>
      <c r="V144" s="29" t="s">
        <v>392</v>
      </c>
      <c r="W144" s="29">
        <v>695</v>
      </c>
      <c r="X144" s="29"/>
      <c r="Y144" s="29" t="s">
        <v>385</v>
      </c>
      <c r="Z144" s="29">
        <v>56203</v>
      </c>
    </row>
    <row r="145" spans="1:26" x14ac:dyDescent="0.2">
      <c r="A145" s="29">
        <v>2022</v>
      </c>
      <c r="B145" s="29" t="s">
        <v>972</v>
      </c>
      <c r="C145" s="29" t="s">
        <v>387</v>
      </c>
      <c r="D145" s="29" t="s">
        <v>973</v>
      </c>
      <c r="E145" s="29" t="s">
        <v>2873</v>
      </c>
      <c r="F145" s="29" t="s">
        <v>2874</v>
      </c>
      <c r="G145" s="29">
        <v>200067932</v>
      </c>
      <c r="H145" s="29" t="s">
        <v>466</v>
      </c>
      <c r="I145" s="29" t="s">
        <v>250</v>
      </c>
      <c r="J145" s="29" t="s">
        <v>68</v>
      </c>
      <c r="K145" s="30">
        <v>44763</v>
      </c>
      <c r="L145" s="29" t="s">
        <v>381</v>
      </c>
      <c r="M145" s="29" t="s">
        <v>382</v>
      </c>
      <c r="N145" s="29">
        <v>5.8097000000000003</v>
      </c>
      <c r="O145" s="29">
        <v>145.781893</v>
      </c>
      <c r="P145" s="29">
        <v>145.781893</v>
      </c>
      <c r="Q145" s="31">
        <v>2.2999999999999998</v>
      </c>
      <c r="R145" s="29" t="s">
        <v>28</v>
      </c>
      <c r="S145" s="29" t="s">
        <v>467</v>
      </c>
      <c r="T145" s="29">
        <v>56</v>
      </c>
      <c r="U145" s="29">
        <v>53</v>
      </c>
      <c r="V145" s="29" t="s">
        <v>392</v>
      </c>
      <c r="W145" s="29">
        <v>356</v>
      </c>
      <c r="X145" s="29"/>
      <c r="Y145" s="29" t="s">
        <v>385</v>
      </c>
      <c r="Z145" s="29">
        <v>56120</v>
      </c>
    </row>
    <row r="146" spans="1:26" x14ac:dyDescent="0.2">
      <c r="A146" s="29">
        <v>2022</v>
      </c>
      <c r="B146" s="29" t="s">
        <v>974</v>
      </c>
      <c r="C146" s="29" t="s">
        <v>378</v>
      </c>
      <c r="D146" s="29" t="s">
        <v>975</v>
      </c>
      <c r="E146" s="29" t="s">
        <v>2875</v>
      </c>
      <c r="F146" s="29" t="s">
        <v>2876</v>
      </c>
      <c r="G146" s="29">
        <v>200068542</v>
      </c>
      <c r="H146" s="29" t="s">
        <v>976</v>
      </c>
      <c r="I146" s="29" t="s">
        <v>843</v>
      </c>
      <c r="J146" s="29" t="s">
        <v>211</v>
      </c>
      <c r="K146" s="30">
        <v>44797</v>
      </c>
      <c r="L146" s="29" t="s">
        <v>381</v>
      </c>
      <c r="M146" s="29" t="s">
        <v>382</v>
      </c>
      <c r="N146" s="29">
        <v>10.7256</v>
      </c>
      <c r="O146" s="29">
        <v>269.13580250000001</v>
      </c>
      <c r="P146" s="29">
        <v>269.13580250000001</v>
      </c>
      <c r="Q146" s="31">
        <v>4.2</v>
      </c>
      <c r="R146" s="29" t="s">
        <v>28</v>
      </c>
      <c r="S146" s="29" t="s">
        <v>977</v>
      </c>
      <c r="T146" s="29">
        <v>38</v>
      </c>
      <c r="U146" s="29">
        <v>84</v>
      </c>
      <c r="V146" s="29" t="s">
        <v>384</v>
      </c>
      <c r="W146" s="29">
        <v>426</v>
      </c>
      <c r="X146" s="29"/>
      <c r="Y146" s="29" t="s">
        <v>385</v>
      </c>
      <c r="Z146" s="29">
        <v>38022</v>
      </c>
    </row>
    <row r="147" spans="1:26" x14ac:dyDescent="0.2">
      <c r="A147" s="29">
        <v>2022</v>
      </c>
      <c r="B147" s="29" t="s">
        <v>978</v>
      </c>
      <c r="C147" s="29" t="s">
        <v>378</v>
      </c>
      <c r="D147" s="29" t="s">
        <v>979</v>
      </c>
      <c r="E147" s="29" t="s">
        <v>2877</v>
      </c>
      <c r="F147" s="29" t="s">
        <v>2878</v>
      </c>
      <c r="G147" s="29">
        <v>200039204</v>
      </c>
      <c r="H147" s="29" t="s">
        <v>980</v>
      </c>
      <c r="I147" s="29" t="s">
        <v>445</v>
      </c>
      <c r="J147" s="29" t="s">
        <v>137</v>
      </c>
      <c r="K147" s="30">
        <v>44805</v>
      </c>
      <c r="L147" s="29" t="s">
        <v>123</v>
      </c>
      <c r="M147" s="29" t="s">
        <v>390</v>
      </c>
      <c r="N147" s="29">
        <v>250.26400000000001</v>
      </c>
      <c r="O147" s="29">
        <v>6279.8353909999996</v>
      </c>
      <c r="P147" s="29">
        <v>6279.8353909999996</v>
      </c>
      <c r="Q147" s="35">
        <v>98.7</v>
      </c>
      <c r="R147" s="29" t="s">
        <v>123</v>
      </c>
      <c r="S147" s="29" t="s">
        <v>981</v>
      </c>
      <c r="T147" s="29">
        <v>64</v>
      </c>
      <c r="U147" s="29">
        <v>75</v>
      </c>
      <c r="V147" s="29" t="s">
        <v>384</v>
      </c>
      <c r="W147" s="29">
        <v>550</v>
      </c>
      <c r="X147" s="29"/>
      <c r="Y147" s="29" t="s">
        <v>385</v>
      </c>
      <c r="Z147" s="29">
        <v>64410</v>
      </c>
    </row>
    <row r="148" spans="1:26" x14ac:dyDescent="0.2">
      <c r="A148" s="29">
        <v>2022</v>
      </c>
      <c r="B148" s="29" t="s">
        <v>982</v>
      </c>
      <c r="C148" s="29" t="s">
        <v>387</v>
      </c>
      <c r="D148" s="29" t="s">
        <v>983</v>
      </c>
      <c r="E148" s="29" t="s">
        <v>2879</v>
      </c>
      <c r="F148" s="29" t="s">
        <v>2880</v>
      </c>
      <c r="G148" s="29">
        <v>200072130</v>
      </c>
      <c r="H148" s="29" t="s">
        <v>984</v>
      </c>
      <c r="I148" s="29" t="s">
        <v>91</v>
      </c>
      <c r="J148" s="29" t="s">
        <v>89</v>
      </c>
      <c r="K148" s="30">
        <v>44811</v>
      </c>
      <c r="L148" s="29" t="s">
        <v>381</v>
      </c>
      <c r="M148" s="29" t="s">
        <v>382</v>
      </c>
      <c r="N148" s="29">
        <v>12.513199999999999</v>
      </c>
      <c r="O148" s="29">
        <v>313.99176949999998</v>
      </c>
      <c r="P148" s="29">
        <v>313.99176949999998</v>
      </c>
      <c r="Q148" s="31">
        <v>4.9000000000000004</v>
      </c>
      <c r="R148" s="29" t="s">
        <v>28</v>
      </c>
      <c r="S148" s="29" t="s">
        <v>985</v>
      </c>
      <c r="T148" s="29">
        <v>77</v>
      </c>
      <c r="U148" s="29">
        <v>11</v>
      </c>
      <c r="V148" s="29" t="s">
        <v>392</v>
      </c>
      <c r="W148" s="29">
        <v>540</v>
      </c>
      <c r="X148" s="29"/>
      <c r="Y148" s="29" t="s">
        <v>385</v>
      </c>
      <c r="Z148" s="29">
        <v>77437</v>
      </c>
    </row>
    <row r="149" spans="1:26" x14ac:dyDescent="0.2">
      <c r="A149" s="29">
        <v>2022</v>
      </c>
      <c r="B149" s="29" t="s">
        <v>986</v>
      </c>
      <c r="C149" s="29" t="s">
        <v>378</v>
      </c>
      <c r="D149" s="29" t="s">
        <v>983</v>
      </c>
      <c r="E149" s="29" t="s">
        <v>2879</v>
      </c>
      <c r="F149" s="29" t="s">
        <v>2880</v>
      </c>
      <c r="G149" s="29">
        <v>200072130</v>
      </c>
      <c r="H149" s="29" t="s">
        <v>984</v>
      </c>
      <c r="I149" s="29" t="s">
        <v>91</v>
      </c>
      <c r="J149" s="29" t="s">
        <v>89</v>
      </c>
      <c r="K149" s="30">
        <v>44819</v>
      </c>
      <c r="L149" s="29" t="s">
        <v>381</v>
      </c>
      <c r="M149" s="29" t="s">
        <v>382</v>
      </c>
      <c r="N149" s="29">
        <v>13.407</v>
      </c>
      <c r="O149" s="29">
        <v>336.41975309999998</v>
      </c>
      <c r="P149" s="29">
        <v>336.41975309999998</v>
      </c>
      <c r="Q149" s="31">
        <v>5.3</v>
      </c>
      <c r="R149" s="29" t="s">
        <v>28</v>
      </c>
      <c r="S149" s="29" t="s">
        <v>505</v>
      </c>
      <c r="T149" s="29">
        <v>77</v>
      </c>
      <c r="U149" s="29">
        <v>11</v>
      </c>
      <c r="V149" s="29" t="s">
        <v>384</v>
      </c>
      <c r="W149" s="29">
        <v>601</v>
      </c>
      <c r="X149" s="29"/>
      <c r="Y149" s="29" t="s">
        <v>385</v>
      </c>
      <c r="Z149" s="29">
        <v>77437</v>
      </c>
    </row>
    <row r="150" spans="1:26" x14ac:dyDescent="0.2">
      <c r="A150" s="29">
        <v>2022</v>
      </c>
      <c r="B150" s="29" t="s">
        <v>987</v>
      </c>
      <c r="C150" s="29" t="s">
        <v>378</v>
      </c>
      <c r="D150" s="29" t="s">
        <v>988</v>
      </c>
      <c r="E150" s="29" t="s">
        <v>2881</v>
      </c>
      <c r="F150" s="29" t="s">
        <v>2882</v>
      </c>
      <c r="G150" s="29">
        <v>200071942</v>
      </c>
      <c r="H150" s="29" t="s">
        <v>989</v>
      </c>
      <c r="I150" s="29" t="s">
        <v>578</v>
      </c>
      <c r="J150" s="29" t="s">
        <v>137</v>
      </c>
      <c r="K150" s="30">
        <v>44820</v>
      </c>
      <c r="L150" s="29" t="s">
        <v>28</v>
      </c>
      <c r="M150" s="29" t="s">
        <v>390</v>
      </c>
      <c r="N150" s="29">
        <v>23.775079999999999</v>
      </c>
      <c r="O150" s="29">
        <v>596.58436210000002</v>
      </c>
      <c r="P150" s="29">
        <v>596.58436210000002</v>
      </c>
      <c r="Q150" s="31">
        <v>9.4</v>
      </c>
      <c r="R150" s="29" t="s">
        <v>28</v>
      </c>
      <c r="S150" s="29" t="s">
        <v>990</v>
      </c>
      <c r="T150" s="29">
        <v>87</v>
      </c>
      <c r="U150" s="29">
        <v>75</v>
      </c>
      <c r="V150" s="29" t="s">
        <v>384</v>
      </c>
      <c r="W150" s="29">
        <v>417</v>
      </c>
      <c r="X150" s="29"/>
      <c r="Y150" s="29" t="s">
        <v>385</v>
      </c>
      <c r="Z150" s="29">
        <v>87006</v>
      </c>
    </row>
    <row r="151" spans="1:26" x14ac:dyDescent="0.2">
      <c r="A151" s="29">
        <v>2022</v>
      </c>
      <c r="B151" s="29" t="s">
        <v>991</v>
      </c>
      <c r="C151" s="29" t="s">
        <v>378</v>
      </c>
      <c r="D151" s="29" t="s">
        <v>992</v>
      </c>
      <c r="E151" s="29" t="s">
        <v>2883</v>
      </c>
      <c r="F151" s="29" t="s">
        <v>2884</v>
      </c>
      <c r="G151" s="29">
        <v>200037133</v>
      </c>
      <c r="H151" s="29" t="s">
        <v>993</v>
      </c>
      <c r="I151" s="29" t="s">
        <v>91</v>
      </c>
      <c r="J151" s="29" t="s">
        <v>89</v>
      </c>
      <c r="K151" s="30">
        <v>44833</v>
      </c>
      <c r="L151" s="29" t="s">
        <v>28</v>
      </c>
      <c r="M151" s="29" t="s">
        <v>390</v>
      </c>
      <c r="N151" s="29">
        <v>17.876000000000001</v>
      </c>
      <c r="O151" s="29">
        <v>448.55967079999999</v>
      </c>
      <c r="P151" s="29">
        <v>448.55967079999999</v>
      </c>
      <c r="Q151" s="31">
        <v>7</v>
      </c>
      <c r="R151" s="29" t="s">
        <v>28</v>
      </c>
      <c r="S151" s="29" t="s">
        <v>994</v>
      </c>
      <c r="T151" s="29">
        <v>77</v>
      </c>
      <c r="U151" s="29">
        <v>11</v>
      </c>
      <c r="V151" s="29" t="s">
        <v>392</v>
      </c>
      <c r="W151" s="29">
        <v>828</v>
      </c>
      <c r="X151" s="29"/>
      <c r="Y151" s="29" t="s">
        <v>385</v>
      </c>
      <c r="Z151" s="29">
        <v>77424</v>
      </c>
    </row>
    <row r="152" spans="1:26" x14ac:dyDescent="0.2">
      <c r="A152" s="29">
        <v>2022</v>
      </c>
      <c r="B152" s="29" t="s">
        <v>995</v>
      </c>
      <c r="C152" s="29" t="s">
        <v>387</v>
      </c>
      <c r="D152" s="29" t="s">
        <v>996</v>
      </c>
      <c r="E152" s="29" t="s">
        <v>2885</v>
      </c>
      <c r="F152" s="29" t="s">
        <v>2886</v>
      </c>
      <c r="G152" s="29">
        <v>200071900</v>
      </c>
      <c r="H152" s="29" t="s">
        <v>997</v>
      </c>
      <c r="I152" s="29" t="s">
        <v>53</v>
      </c>
      <c r="J152" s="29" t="s">
        <v>51</v>
      </c>
      <c r="K152" s="30">
        <v>44848</v>
      </c>
      <c r="L152" s="29" t="s">
        <v>381</v>
      </c>
      <c r="M152" s="29" t="s">
        <v>382</v>
      </c>
      <c r="N152" s="29">
        <v>10.7256</v>
      </c>
      <c r="O152" s="29">
        <v>269.13580250000001</v>
      </c>
      <c r="P152" s="29">
        <v>269.13580250000001</v>
      </c>
      <c r="Q152" s="31">
        <v>4.2</v>
      </c>
      <c r="R152" s="29" t="s">
        <v>28</v>
      </c>
      <c r="S152" s="29" t="s">
        <v>998</v>
      </c>
      <c r="T152" s="29">
        <v>85</v>
      </c>
      <c r="U152" s="29">
        <v>52</v>
      </c>
      <c r="V152" s="29" t="s">
        <v>392</v>
      </c>
      <c r="W152" s="29">
        <v>700</v>
      </c>
      <c r="X152" s="29"/>
      <c r="Y152" s="29" t="s">
        <v>385</v>
      </c>
      <c r="Z152" s="29">
        <v>85103</v>
      </c>
    </row>
    <row r="153" spans="1:26" x14ac:dyDescent="0.2">
      <c r="A153" s="29">
        <v>2022</v>
      </c>
      <c r="B153" s="29" t="s">
        <v>999</v>
      </c>
      <c r="C153" s="29" t="s">
        <v>387</v>
      </c>
      <c r="D153" s="29" t="s">
        <v>1000</v>
      </c>
      <c r="E153" s="29" t="s">
        <v>2887</v>
      </c>
      <c r="F153" s="29" t="s">
        <v>2888</v>
      </c>
      <c r="G153" s="29">
        <v>200033090</v>
      </c>
      <c r="H153" s="29" t="s">
        <v>1001</v>
      </c>
      <c r="I153" s="29" t="s">
        <v>91</v>
      </c>
      <c r="J153" s="29" t="s">
        <v>89</v>
      </c>
      <c r="K153" s="30">
        <v>44852</v>
      </c>
      <c r="L153" s="29" t="s">
        <v>381</v>
      </c>
      <c r="M153" s="29" t="s">
        <v>382</v>
      </c>
      <c r="N153" s="29">
        <v>16.982199999999999</v>
      </c>
      <c r="O153" s="29">
        <v>426.13168719999999</v>
      </c>
      <c r="P153" s="29">
        <v>426.13168719999999</v>
      </c>
      <c r="Q153" s="31">
        <v>6.7</v>
      </c>
      <c r="R153" s="29" t="s">
        <v>28</v>
      </c>
      <c r="S153" s="29" t="s">
        <v>505</v>
      </c>
      <c r="T153" s="29">
        <v>77</v>
      </c>
      <c r="U153" s="29">
        <v>11</v>
      </c>
      <c r="V153" s="29" t="s">
        <v>392</v>
      </c>
      <c r="W153" s="29">
        <v>652</v>
      </c>
      <c r="X153" s="29"/>
      <c r="Y153" s="29" t="s">
        <v>385</v>
      </c>
      <c r="Z153" s="29">
        <v>77344</v>
      </c>
    </row>
    <row r="154" spans="1:26" x14ac:dyDescent="0.2">
      <c r="A154" s="29">
        <v>2022</v>
      </c>
      <c r="B154" s="29" t="s">
        <v>1002</v>
      </c>
      <c r="C154" s="29" t="s">
        <v>387</v>
      </c>
      <c r="D154" s="29" t="s">
        <v>1003</v>
      </c>
      <c r="E154" s="29" t="s">
        <v>2889</v>
      </c>
      <c r="F154" s="29" t="s">
        <v>2890</v>
      </c>
      <c r="G154" s="29">
        <v>200070936</v>
      </c>
      <c r="H154" s="29" t="s">
        <v>1004</v>
      </c>
      <c r="I154" s="29" t="s">
        <v>183</v>
      </c>
      <c r="J154" s="29" t="s">
        <v>145</v>
      </c>
      <c r="K154" s="30">
        <v>44859</v>
      </c>
      <c r="L154" s="29" t="s">
        <v>381</v>
      </c>
      <c r="M154" s="29" t="s">
        <v>382</v>
      </c>
      <c r="N154" s="29">
        <v>22.344999999999999</v>
      </c>
      <c r="O154" s="29">
        <v>560.6995885</v>
      </c>
      <c r="P154" s="29">
        <v>560.6995885</v>
      </c>
      <c r="Q154" s="31">
        <v>8.8000000000000007</v>
      </c>
      <c r="R154" s="29" t="s">
        <v>28</v>
      </c>
      <c r="S154" s="29" t="s">
        <v>1005</v>
      </c>
      <c r="T154" s="29">
        <v>80</v>
      </c>
      <c r="U154" s="29">
        <v>32</v>
      </c>
      <c r="V154" s="29" t="s">
        <v>384</v>
      </c>
      <c r="W154" s="29">
        <v>576</v>
      </c>
      <c r="X154" s="29"/>
      <c r="Y154" s="29" t="s">
        <v>385</v>
      </c>
      <c r="Z154" s="29">
        <v>80716</v>
      </c>
    </row>
    <row r="155" spans="1:26" x14ac:dyDescent="0.2">
      <c r="A155" s="29">
        <v>2022</v>
      </c>
      <c r="B155" s="29" t="s">
        <v>1006</v>
      </c>
      <c r="C155" s="29" t="s">
        <v>387</v>
      </c>
      <c r="D155" s="29" t="s">
        <v>1007</v>
      </c>
      <c r="E155" s="29" t="s">
        <v>2891</v>
      </c>
      <c r="F155" s="29" t="s">
        <v>2892</v>
      </c>
      <c r="G155" s="29">
        <v>200040277</v>
      </c>
      <c r="H155" s="29" t="s">
        <v>1008</v>
      </c>
      <c r="I155" s="29" t="s">
        <v>26</v>
      </c>
      <c r="J155" s="29" t="s">
        <v>24</v>
      </c>
      <c r="K155" s="30">
        <v>44868</v>
      </c>
      <c r="L155" s="29" t="s">
        <v>381</v>
      </c>
      <c r="M155" s="29" t="s">
        <v>382</v>
      </c>
      <c r="N155" s="29">
        <v>11.172499999999999</v>
      </c>
      <c r="O155" s="29">
        <v>280.34979420000002</v>
      </c>
      <c r="P155" s="29">
        <v>280.34979420000002</v>
      </c>
      <c r="Q155" s="31">
        <v>4.4000000000000004</v>
      </c>
      <c r="R155" s="29" t="s">
        <v>28</v>
      </c>
      <c r="S155" s="29" t="s">
        <v>1009</v>
      </c>
      <c r="T155" s="29">
        <v>28</v>
      </c>
      <c r="U155" s="29">
        <v>24</v>
      </c>
      <c r="V155" s="29" t="s">
        <v>392</v>
      </c>
      <c r="W155" s="29">
        <v>523</v>
      </c>
      <c r="X155" s="29"/>
      <c r="Y155" s="29" t="s">
        <v>385</v>
      </c>
      <c r="Z155" s="29">
        <v>28386</v>
      </c>
    </row>
    <row r="156" spans="1:26" x14ac:dyDescent="0.2">
      <c r="A156" s="29">
        <v>2022</v>
      </c>
      <c r="B156" s="29" t="s">
        <v>1010</v>
      </c>
      <c r="C156" s="29" t="s">
        <v>387</v>
      </c>
      <c r="D156" s="29" t="s">
        <v>1011</v>
      </c>
      <c r="E156" s="29" t="s">
        <v>2893</v>
      </c>
      <c r="F156" s="29" t="s">
        <v>2894</v>
      </c>
      <c r="G156" s="29">
        <v>200055481</v>
      </c>
      <c r="H156" s="29" t="s">
        <v>1012</v>
      </c>
      <c r="I156" s="29" t="s">
        <v>488</v>
      </c>
      <c r="J156" s="29" t="s">
        <v>24</v>
      </c>
      <c r="K156" s="30">
        <v>44875</v>
      </c>
      <c r="L156" s="29" t="s">
        <v>381</v>
      </c>
      <c r="M156" s="29" t="s">
        <v>382</v>
      </c>
      <c r="N156" s="29">
        <v>22.344999999999999</v>
      </c>
      <c r="O156" s="29">
        <v>560.6995885</v>
      </c>
      <c r="P156" s="29">
        <v>560.6995885</v>
      </c>
      <c r="Q156" s="31">
        <v>8.8000000000000007</v>
      </c>
      <c r="R156" s="29" t="s">
        <v>28</v>
      </c>
      <c r="S156" s="29" t="s">
        <v>1013</v>
      </c>
      <c r="T156" s="29">
        <v>41</v>
      </c>
      <c r="U156" s="29">
        <v>24</v>
      </c>
      <c r="V156" s="29" t="s">
        <v>384</v>
      </c>
      <c r="W156" s="29">
        <v>635</v>
      </c>
      <c r="X156" s="29"/>
      <c r="Y156" s="29" t="s">
        <v>385</v>
      </c>
      <c r="Z156" s="29">
        <v>41066</v>
      </c>
    </row>
    <row r="157" spans="1:26" x14ac:dyDescent="0.2">
      <c r="A157" s="29">
        <v>2022</v>
      </c>
      <c r="B157" s="29" t="s">
        <v>1014</v>
      </c>
      <c r="C157" s="29" t="s">
        <v>387</v>
      </c>
      <c r="D157" s="29" t="s">
        <v>1015</v>
      </c>
      <c r="E157" s="29" t="s">
        <v>2895</v>
      </c>
      <c r="F157" s="29" t="s">
        <v>2896</v>
      </c>
      <c r="G157" s="29">
        <v>240300657</v>
      </c>
      <c r="H157" s="29" t="s">
        <v>1016</v>
      </c>
      <c r="I157" s="29" t="s">
        <v>213</v>
      </c>
      <c r="J157" s="29" t="s">
        <v>211</v>
      </c>
      <c r="K157" s="30">
        <v>44880</v>
      </c>
      <c r="L157" s="29" t="s">
        <v>381</v>
      </c>
      <c r="M157" s="29" t="s">
        <v>382</v>
      </c>
      <c r="N157" s="29">
        <v>17.876000000000001</v>
      </c>
      <c r="O157" s="29">
        <v>448.55967079999999</v>
      </c>
      <c r="P157" s="29">
        <v>448.55967079999999</v>
      </c>
      <c r="Q157" s="31">
        <v>7</v>
      </c>
      <c r="R157" s="29" t="s">
        <v>28</v>
      </c>
      <c r="S157" s="29" t="s">
        <v>702</v>
      </c>
      <c r="T157" s="29">
        <v>3</v>
      </c>
      <c r="U157" s="29">
        <v>84</v>
      </c>
      <c r="V157" s="29" t="s">
        <v>392</v>
      </c>
      <c r="W157" s="29">
        <v>532</v>
      </c>
      <c r="X157" s="29"/>
      <c r="Y157" s="29" t="s">
        <v>385</v>
      </c>
      <c r="Z157" s="29">
        <v>3225</v>
      </c>
    </row>
    <row r="158" spans="1:26" x14ac:dyDescent="0.2">
      <c r="A158" s="29">
        <v>2022</v>
      </c>
      <c r="B158" s="29" t="s">
        <v>1017</v>
      </c>
      <c r="C158" s="29" t="s">
        <v>387</v>
      </c>
      <c r="D158" s="29" t="s">
        <v>1018</v>
      </c>
      <c r="E158" s="29" t="s">
        <v>2897</v>
      </c>
      <c r="F158" s="29" t="s">
        <v>2898</v>
      </c>
      <c r="G158" s="29">
        <v>240800920</v>
      </c>
      <c r="H158" s="29" t="s">
        <v>620</v>
      </c>
      <c r="I158" s="29" t="s">
        <v>80</v>
      </c>
      <c r="J158" s="29" t="s">
        <v>78</v>
      </c>
      <c r="K158" s="30">
        <v>44889</v>
      </c>
      <c r="L158" s="29" t="s">
        <v>381</v>
      </c>
      <c r="M158" s="29" t="s">
        <v>382</v>
      </c>
      <c r="N158" s="29">
        <v>18.7698</v>
      </c>
      <c r="O158" s="29">
        <v>470.98765429999997</v>
      </c>
      <c r="P158" s="29">
        <v>470.98765429999997</v>
      </c>
      <c r="Q158" s="31">
        <v>7.4</v>
      </c>
      <c r="R158" s="29" t="s">
        <v>123</v>
      </c>
      <c r="S158" s="29" t="s">
        <v>621</v>
      </c>
      <c r="T158" s="29">
        <v>8</v>
      </c>
      <c r="U158" s="29">
        <v>44</v>
      </c>
      <c r="V158" s="29" t="s">
        <v>392</v>
      </c>
      <c r="W158" s="29">
        <v>774</v>
      </c>
      <c r="X158" s="29"/>
      <c r="Y158" s="29" t="s">
        <v>385</v>
      </c>
      <c r="Z158" s="29">
        <v>8379</v>
      </c>
    </row>
    <row r="159" spans="1:26" x14ac:dyDescent="0.2">
      <c r="A159" s="29">
        <v>2022</v>
      </c>
      <c r="B159" s="29" t="s">
        <v>1019</v>
      </c>
      <c r="C159" s="29" t="s">
        <v>387</v>
      </c>
      <c r="D159" s="29" t="s">
        <v>1020</v>
      </c>
      <c r="E159" s="29" t="s">
        <v>2899</v>
      </c>
      <c r="F159" s="29" t="s">
        <v>2900</v>
      </c>
      <c r="G159" s="29">
        <v>246000707</v>
      </c>
      <c r="H159" s="29" t="s">
        <v>1021</v>
      </c>
      <c r="I159" s="29" t="s">
        <v>493</v>
      </c>
      <c r="J159" s="29" t="s">
        <v>145</v>
      </c>
      <c r="K159" s="30">
        <v>44901</v>
      </c>
      <c r="L159" s="29" t="s">
        <v>381</v>
      </c>
      <c r="M159" s="29" t="s">
        <v>382</v>
      </c>
      <c r="N159" s="29">
        <v>17.51848</v>
      </c>
      <c r="O159" s="29">
        <v>439.58847739999999</v>
      </c>
      <c r="P159" s="29">
        <v>439.58847739999999</v>
      </c>
      <c r="Q159" s="31">
        <v>6.9</v>
      </c>
      <c r="R159" s="29" t="s">
        <v>28</v>
      </c>
      <c r="S159" s="29" t="s">
        <v>505</v>
      </c>
      <c r="T159" s="29">
        <v>60</v>
      </c>
      <c r="U159" s="29">
        <v>32</v>
      </c>
      <c r="V159" s="29" t="s">
        <v>392</v>
      </c>
      <c r="W159" s="29">
        <v>825</v>
      </c>
      <c r="X159" s="29"/>
      <c r="Y159" s="29" t="s">
        <v>385</v>
      </c>
      <c r="Z159" s="29">
        <v>60363</v>
      </c>
    </row>
    <row r="160" spans="1:26" x14ac:dyDescent="0.2">
      <c r="A160" s="29">
        <v>2022</v>
      </c>
      <c r="B160" s="29" t="s">
        <v>1022</v>
      </c>
      <c r="C160" s="29" t="s">
        <v>453</v>
      </c>
      <c r="D160" s="29" t="s">
        <v>1023</v>
      </c>
      <c r="E160" s="29" t="s">
        <v>2901</v>
      </c>
      <c r="F160" s="29" t="s">
        <v>2902</v>
      </c>
      <c r="G160" s="29">
        <v>200068567</v>
      </c>
      <c r="H160" s="29" t="s">
        <v>1024</v>
      </c>
      <c r="I160" s="29" t="s">
        <v>843</v>
      </c>
      <c r="J160" s="29" t="s">
        <v>211</v>
      </c>
      <c r="K160" s="30">
        <v>44902</v>
      </c>
      <c r="L160" s="29" t="s">
        <v>381</v>
      </c>
      <c r="M160" s="29" t="s">
        <v>382</v>
      </c>
      <c r="N160" s="29">
        <v>16.0884</v>
      </c>
      <c r="O160" s="29">
        <v>403.70370370000001</v>
      </c>
      <c r="P160" s="29">
        <v>403.70370370000001</v>
      </c>
      <c r="Q160" s="31">
        <v>6.3</v>
      </c>
      <c r="R160" s="29" t="s">
        <v>28</v>
      </c>
      <c r="S160" s="29" t="s">
        <v>1025</v>
      </c>
      <c r="T160" s="29">
        <v>38</v>
      </c>
      <c r="U160" s="29">
        <v>84</v>
      </c>
      <c r="V160" s="29" t="s">
        <v>392</v>
      </c>
      <c r="W160" s="29">
        <v>392</v>
      </c>
      <c r="X160" s="29"/>
      <c r="Y160" s="29" t="s">
        <v>385</v>
      </c>
      <c r="Z160" s="29">
        <v>38012</v>
      </c>
    </row>
    <row r="161" spans="1:26" x14ac:dyDescent="0.2">
      <c r="A161" s="29">
        <v>2022</v>
      </c>
      <c r="B161" s="29" t="s">
        <v>1026</v>
      </c>
      <c r="C161" s="29" t="s">
        <v>387</v>
      </c>
      <c r="D161" s="29" t="s">
        <v>85</v>
      </c>
      <c r="E161" s="29" t="s">
        <v>2903</v>
      </c>
      <c r="F161" s="29" t="s">
        <v>2904</v>
      </c>
      <c r="G161" s="29">
        <v>200033090</v>
      </c>
      <c r="H161" s="29" t="s">
        <v>1001</v>
      </c>
      <c r="I161" s="29" t="s">
        <v>91</v>
      </c>
      <c r="J161" s="29" t="s">
        <v>89</v>
      </c>
      <c r="K161" s="30">
        <v>44579</v>
      </c>
      <c r="L161" s="29" t="s">
        <v>381</v>
      </c>
      <c r="M161" s="29" t="s">
        <v>382</v>
      </c>
      <c r="N161" s="29">
        <v>22.344999999999999</v>
      </c>
      <c r="O161" s="29">
        <v>560.6995885</v>
      </c>
      <c r="P161" s="29">
        <v>560.6995885</v>
      </c>
      <c r="Q161" s="31">
        <v>8.8000000000000007</v>
      </c>
      <c r="R161" s="29" t="s">
        <v>28</v>
      </c>
      <c r="S161" s="29" t="s">
        <v>505</v>
      </c>
      <c r="T161" s="29">
        <v>77</v>
      </c>
      <c r="U161" s="29">
        <v>11</v>
      </c>
      <c r="V161" s="29" t="s">
        <v>392</v>
      </c>
      <c r="W161" s="29">
        <v>650</v>
      </c>
      <c r="X161" s="29"/>
      <c r="Y161" s="29" t="s">
        <v>385</v>
      </c>
      <c r="Z161" s="29">
        <v>77273</v>
      </c>
    </row>
    <row r="162" spans="1:26" x14ac:dyDescent="0.2">
      <c r="A162" s="29">
        <v>2022</v>
      </c>
      <c r="B162" s="29" t="s">
        <v>1027</v>
      </c>
      <c r="C162" s="29" t="s">
        <v>442</v>
      </c>
      <c r="D162" s="29" t="s">
        <v>1028</v>
      </c>
      <c r="E162" s="29" t="s">
        <v>2905</v>
      </c>
      <c r="F162" s="29" t="s">
        <v>2906</v>
      </c>
      <c r="G162" s="29">
        <v>244000808</v>
      </c>
      <c r="H162" s="29" t="s">
        <v>1029</v>
      </c>
      <c r="I162" s="29" t="s">
        <v>761</v>
      </c>
      <c r="J162" s="29" t="s">
        <v>137</v>
      </c>
      <c r="K162" s="30">
        <v>44602</v>
      </c>
      <c r="L162" s="29" t="s">
        <v>381</v>
      </c>
      <c r="M162" s="29" t="s">
        <v>382</v>
      </c>
      <c r="N162" s="29">
        <v>4.0221</v>
      </c>
      <c r="O162" s="29">
        <v>100.9259259</v>
      </c>
      <c r="P162" s="29">
        <v>100.9259259</v>
      </c>
      <c r="Q162" s="31">
        <v>1.6</v>
      </c>
      <c r="R162" s="29" t="s">
        <v>123</v>
      </c>
      <c r="S162" s="29" t="s">
        <v>1030</v>
      </c>
      <c r="T162" s="29">
        <v>40</v>
      </c>
      <c r="U162" s="29">
        <v>75</v>
      </c>
      <c r="V162" s="29" t="s">
        <v>384</v>
      </c>
      <c r="W162" s="29">
        <v>11</v>
      </c>
      <c r="X162" s="29"/>
      <c r="Y162" s="29" t="s">
        <v>385</v>
      </c>
      <c r="Z162" s="29">
        <v>40192</v>
      </c>
    </row>
    <row r="163" spans="1:26" x14ac:dyDescent="0.2">
      <c r="A163" s="29">
        <v>2022</v>
      </c>
      <c r="B163" s="29" t="s">
        <v>1031</v>
      </c>
      <c r="C163" s="29" t="s">
        <v>387</v>
      </c>
      <c r="D163" s="29" t="s">
        <v>1032</v>
      </c>
      <c r="E163" s="29" t="s">
        <v>2907</v>
      </c>
      <c r="F163" s="29" t="s">
        <v>2908</v>
      </c>
      <c r="G163" s="29">
        <v>243500550</v>
      </c>
      <c r="H163" s="29" t="s">
        <v>1033</v>
      </c>
      <c r="I163" s="29" t="s">
        <v>70</v>
      </c>
      <c r="J163" s="29" t="s">
        <v>68</v>
      </c>
      <c r="K163" s="30">
        <v>44614</v>
      </c>
      <c r="L163" s="29" t="s">
        <v>381</v>
      </c>
      <c r="M163" s="29" t="s">
        <v>382</v>
      </c>
      <c r="N163" s="29">
        <v>5.3628</v>
      </c>
      <c r="O163" s="29">
        <v>134.56790119999999</v>
      </c>
      <c r="P163" s="29">
        <v>134.56790119999999</v>
      </c>
      <c r="Q163" s="31">
        <v>2.1</v>
      </c>
      <c r="R163" s="29" t="s">
        <v>28</v>
      </c>
      <c r="S163" s="29" t="s">
        <v>848</v>
      </c>
      <c r="T163" s="29">
        <v>35</v>
      </c>
      <c r="U163" s="29">
        <v>53</v>
      </c>
      <c r="V163" s="29" t="s">
        <v>384</v>
      </c>
      <c r="W163" s="29">
        <v>692</v>
      </c>
      <c r="X163" s="29"/>
      <c r="Y163" s="29" t="s">
        <v>385</v>
      </c>
      <c r="Z163" s="29">
        <v>35133</v>
      </c>
    </row>
    <row r="164" spans="1:26" x14ac:dyDescent="0.2">
      <c r="A164" s="29">
        <v>2022</v>
      </c>
      <c r="B164" s="29" t="s">
        <v>1034</v>
      </c>
      <c r="C164" s="29" t="s">
        <v>387</v>
      </c>
      <c r="D164" s="29" t="s">
        <v>85</v>
      </c>
      <c r="E164" s="29" t="s">
        <v>2903</v>
      </c>
      <c r="F164" s="29" t="s">
        <v>2904</v>
      </c>
      <c r="G164" s="29">
        <v>200033090</v>
      </c>
      <c r="H164" s="29" t="s">
        <v>1001</v>
      </c>
      <c r="I164" s="29" t="s">
        <v>91</v>
      </c>
      <c r="J164" s="29" t="s">
        <v>89</v>
      </c>
      <c r="K164" s="30">
        <v>44614</v>
      </c>
      <c r="L164" s="29" t="s">
        <v>381</v>
      </c>
      <c r="M164" s="29" t="s">
        <v>382</v>
      </c>
      <c r="N164" s="29">
        <v>22.344999999999999</v>
      </c>
      <c r="O164" s="29">
        <v>560.6995885</v>
      </c>
      <c r="P164" s="29">
        <v>560.6995885</v>
      </c>
      <c r="Q164" s="31">
        <v>8.8000000000000007</v>
      </c>
      <c r="R164" s="29" t="s">
        <v>28</v>
      </c>
      <c r="S164" s="29" t="s">
        <v>505</v>
      </c>
      <c r="T164" s="29">
        <v>77</v>
      </c>
      <c r="U164" s="29">
        <v>11</v>
      </c>
      <c r="V164" s="29" t="s">
        <v>392</v>
      </c>
      <c r="W164" s="29">
        <v>429</v>
      </c>
      <c r="X164" s="29"/>
      <c r="Y164" s="29" t="s">
        <v>385</v>
      </c>
      <c r="Z164" s="29">
        <v>77273</v>
      </c>
    </row>
    <row r="165" spans="1:26" x14ac:dyDescent="0.2">
      <c r="A165" s="29">
        <v>2022</v>
      </c>
      <c r="B165" s="29" t="s">
        <v>1035</v>
      </c>
      <c r="C165" s="29" t="s">
        <v>442</v>
      </c>
      <c r="D165" s="29" t="s">
        <v>191</v>
      </c>
      <c r="E165" s="29" t="s">
        <v>2909</v>
      </c>
      <c r="F165" s="29" t="s">
        <v>2910</v>
      </c>
      <c r="G165" s="29">
        <v>241800507</v>
      </c>
      <c r="H165" s="29" t="s">
        <v>1036</v>
      </c>
      <c r="I165" s="29" t="s">
        <v>190</v>
      </c>
      <c r="J165" s="29" t="s">
        <v>24</v>
      </c>
      <c r="K165" s="30">
        <v>44642</v>
      </c>
      <c r="L165" s="29" t="s">
        <v>381</v>
      </c>
      <c r="M165" s="29" t="s">
        <v>382</v>
      </c>
      <c r="N165" s="29">
        <v>8.0442</v>
      </c>
      <c r="O165" s="29">
        <v>201.85185190000001</v>
      </c>
      <c r="P165" s="29">
        <v>201.85185190000001</v>
      </c>
      <c r="Q165" s="31">
        <v>3.2</v>
      </c>
      <c r="R165" s="29" t="s">
        <v>28</v>
      </c>
      <c r="S165" s="29" t="s">
        <v>1037</v>
      </c>
      <c r="T165" s="29">
        <v>18</v>
      </c>
      <c r="U165" s="29">
        <v>24</v>
      </c>
      <c r="V165" s="29" t="s">
        <v>384</v>
      </c>
      <c r="W165" s="29">
        <v>176</v>
      </c>
      <c r="X165" s="29"/>
      <c r="Y165" s="29" t="s">
        <v>385</v>
      </c>
      <c r="Z165" s="29">
        <v>18033</v>
      </c>
    </row>
    <row r="166" spans="1:26" x14ac:dyDescent="0.2">
      <c r="A166" s="29">
        <v>2022</v>
      </c>
      <c r="B166" s="29" t="s">
        <v>1038</v>
      </c>
      <c r="C166" s="29" t="s">
        <v>387</v>
      </c>
      <c r="D166" s="29" t="s">
        <v>1039</v>
      </c>
      <c r="E166" s="29" t="s">
        <v>2911</v>
      </c>
      <c r="F166" s="29" t="s">
        <v>2912</v>
      </c>
      <c r="G166" s="29">
        <v>200033025</v>
      </c>
      <c r="H166" s="29" t="s">
        <v>1040</v>
      </c>
      <c r="I166" s="29" t="s">
        <v>859</v>
      </c>
      <c r="J166" s="29" t="s">
        <v>78</v>
      </c>
      <c r="K166" s="30">
        <v>44642</v>
      </c>
      <c r="L166" s="29" t="s">
        <v>381</v>
      </c>
      <c r="M166" s="29" t="s">
        <v>382</v>
      </c>
      <c r="N166" s="29">
        <v>12.0663</v>
      </c>
      <c r="O166" s="29">
        <v>302.77777780000002</v>
      </c>
      <c r="P166" s="29">
        <v>302.77777780000002</v>
      </c>
      <c r="Q166" s="31">
        <v>4.8</v>
      </c>
      <c r="R166" s="29" t="s">
        <v>28</v>
      </c>
      <c r="S166" s="29" t="s">
        <v>1041</v>
      </c>
      <c r="T166" s="29">
        <v>55</v>
      </c>
      <c r="U166" s="29">
        <v>44</v>
      </c>
      <c r="V166" s="29" t="s">
        <v>392</v>
      </c>
      <c r="W166" s="29">
        <v>591</v>
      </c>
      <c r="X166" s="29"/>
      <c r="Y166" s="29" t="s">
        <v>385</v>
      </c>
      <c r="Z166" s="29">
        <v>55302</v>
      </c>
    </row>
    <row r="167" spans="1:26" x14ac:dyDescent="0.2">
      <c r="A167" s="29">
        <v>2022</v>
      </c>
      <c r="B167" s="29" t="s">
        <v>1042</v>
      </c>
      <c r="C167" s="29" t="s">
        <v>442</v>
      </c>
      <c r="D167" s="29" t="s">
        <v>1043</v>
      </c>
      <c r="E167" s="29" t="s">
        <v>2913</v>
      </c>
      <c r="F167" s="29" t="s">
        <v>2914</v>
      </c>
      <c r="G167" s="29">
        <v>248400251</v>
      </c>
      <c r="H167" s="29" t="s">
        <v>1044</v>
      </c>
      <c r="I167" s="29" t="s">
        <v>1045</v>
      </c>
      <c r="J167" s="29" t="s">
        <v>1046</v>
      </c>
      <c r="K167" s="30">
        <v>44643</v>
      </c>
      <c r="L167" s="29" t="s">
        <v>381</v>
      </c>
      <c r="M167" s="29" t="s">
        <v>382</v>
      </c>
      <c r="N167" s="29">
        <v>5.3628</v>
      </c>
      <c r="O167" s="29">
        <v>134.56790119999999</v>
      </c>
      <c r="P167" s="29">
        <v>134.56790119999999</v>
      </c>
      <c r="Q167" s="31">
        <v>2.1</v>
      </c>
      <c r="R167" s="29" t="s">
        <v>28</v>
      </c>
      <c r="S167" s="29" t="s">
        <v>1047</v>
      </c>
      <c r="T167" s="29">
        <v>84</v>
      </c>
      <c r="U167" s="29">
        <v>93</v>
      </c>
      <c r="V167" s="29" t="s">
        <v>384</v>
      </c>
      <c r="W167" s="29">
        <v>449</v>
      </c>
      <c r="X167" s="29"/>
      <c r="Y167" s="29" t="s">
        <v>385</v>
      </c>
      <c r="Z167" s="29">
        <v>84007</v>
      </c>
    </row>
    <row r="168" spans="1:26" x14ac:dyDescent="0.2">
      <c r="A168" s="29">
        <v>2022</v>
      </c>
      <c r="B168" s="29" t="s">
        <v>1048</v>
      </c>
      <c r="C168" s="29" t="s">
        <v>378</v>
      </c>
      <c r="D168" s="29" t="s">
        <v>1049</v>
      </c>
      <c r="E168" s="29" t="s">
        <v>2915</v>
      </c>
      <c r="F168" s="29" t="s">
        <v>2916</v>
      </c>
      <c r="G168" s="29">
        <v>244400644</v>
      </c>
      <c r="H168" s="29" t="s">
        <v>1050</v>
      </c>
      <c r="I168" s="29" t="s">
        <v>175</v>
      </c>
      <c r="J168" s="29" t="s">
        <v>51</v>
      </c>
      <c r="K168" s="30">
        <v>44656</v>
      </c>
      <c r="L168" s="29" t="s">
        <v>381</v>
      </c>
      <c r="M168" s="29" t="s">
        <v>382</v>
      </c>
      <c r="N168" s="29">
        <v>22.344999999999999</v>
      </c>
      <c r="O168" s="29">
        <v>560.6995885</v>
      </c>
      <c r="P168" s="29">
        <v>560.6995885</v>
      </c>
      <c r="Q168" s="31">
        <v>8.8000000000000007</v>
      </c>
      <c r="R168" s="29" t="s">
        <v>28</v>
      </c>
      <c r="S168" s="29" t="s">
        <v>1051</v>
      </c>
      <c r="T168" s="29">
        <v>44</v>
      </c>
      <c r="U168" s="29">
        <v>52</v>
      </c>
      <c r="V168" s="29" t="s">
        <v>384</v>
      </c>
      <c r="W168" s="29">
        <v>84</v>
      </c>
      <c r="X168" s="29"/>
      <c r="Y168" s="29" t="s">
        <v>385</v>
      </c>
      <c r="Z168" s="29">
        <v>44103</v>
      </c>
    </row>
    <row r="169" spans="1:26" x14ac:dyDescent="0.2">
      <c r="A169" s="29">
        <v>2022</v>
      </c>
      <c r="B169" s="29" t="s">
        <v>1052</v>
      </c>
      <c r="C169" s="29" t="s">
        <v>442</v>
      </c>
      <c r="D169" s="29" t="s">
        <v>1053</v>
      </c>
      <c r="E169" s="29" t="s">
        <v>2917</v>
      </c>
      <c r="F169" s="29" t="s">
        <v>2918</v>
      </c>
      <c r="G169" s="29">
        <v>243000643</v>
      </c>
      <c r="H169" s="29" t="s">
        <v>1054</v>
      </c>
      <c r="I169" s="29" t="s">
        <v>1055</v>
      </c>
      <c r="J169" s="29" t="s">
        <v>120</v>
      </c>
      <c r="K169" s="30">
        <v>44658</v>
      </c>
      <c r="L169" s="29" t="s">
        <v>381</v>
      </c>
      <c r="M169" s="29" t="s">
        <v>382</v>
      </c>
      <c r="N169" s="29">
        <v>8.0442</v>
      </c>
      <c r="O169" s="29">
        <v>201.85185190000001</v>
      </c>
      <c r="P169" s="29">
        <v>201.85185190000001</v>
      </c>
      <c r="Q169" s="31">
        <v>3.2</v>
      </c>
      <c r="R169" s="29" t="s">
        <v>28</v>
      </c>
      <c r="S169" s="29" t="s">
        <v>1056</v>
      </c>
      <c r="T169" s="29">
        <v>30</v>
      </c>
      <c r="U169" s="29">
        <v>76</v>
      </c>
      <c r="V169" s="29" t="s">
        <v>392</v>
      </c>
      <c r="W169" s="29">
        <v>293</v>
      </c>
      <c r="X169" s="29"/>
      <c r="Y169" s="29" t="s">
        <v>385</v>
      </c>
      <c r="Z169" s="29">
        <v>30189</v>
      </c>
    </row>
    <row r="170" spans="1:26" x14ac:dyDescent="0.2">
      <c r="A170" s="29">
        <v>2022</v>
      </c>
      <c r="B170" s="29" t="s">
        <v>1057</v>
      </c>
      <c r="C170" s="29" t="s">
        <v>378</v>
      </c>
      <c r="D170" s="29" t="s">
        <v>1058</v>
      </c>
      <c r="E170" s="29" t="s">
        <v>2919</v>
      </c>
      <c r="F170" s="29" t="s">
        <v>2920</v>
      </c>
      <c r="G170" s="29">
        <v>245300447</v>
      </c>
      <c r="H170" s="29" t="s">
        <v>1059</v>
      </c>
      <c r="I170" s="29" t="s">
        <v>61</v>
      </c>
      <c r="J170" s="29" t="s">
        <v>51</v>
      </c>
      <c r="K170" s="30">
        <v>44658</v>
      </c>
      <c r="L170" s="29" t="s">
        <v>381</v>
      </c>
      <c r="M170" s="29" t="s">
        <v>382</v>
      </c>
      <c r="N170" s="29">
        <v>31.283000000000001</v>
      </c>
      <c r="O170" s="29">
        <v>784.97942390000003</v>
      </c>
      <c r="P170" s="29">
        <v>784.97942390000003</v>
      </c>
      <c r="Q170" s="32">
        <v>12.3</v>
      </c>
      <c r="R170" s="29" t="s">
        <v>28</v>
      </c>
      <c r="S170" s="29" t="s">
        <v>1060</v>
      </c>
      <c r="T170" s="29">
        <v>53</v>
      </c>
      <c r="U170" s="29">
        <v>52</v>
      </c>
      <c r="V170" s="29" t="s">
        <v>392</v>
      </c>
      <c r="W170" s="29">
        <v>235</v>
      </c>
      <c r="X170" s="29"/>
      <c r="Y170" s="29" t="s">
        <v>385</v>
      </c>
      <c r="Z170" s="29">
        <v>53062</v>
      </c>
    </row>
    <row r="171" spans="1:26" x14ac:dyDescent="0.2">
      <c r="A171" s="29">
        <v>2022</v>
      </c>
      <c r="B171" s="29" t="s">
        <v>1061</v>
      </c>
      <c r="C171" s="29" t="s">
        <v>387</v>
      </c>
      <c r="D171" s="29" t="s">
        <v>1062</v>
      </c>
      <c r="E171" s="29" t="s">
        <v>2921</v>
      </c>
      <c r="F171" s="29" t="s">
        <v>2922</v>
      </c>
      <c r="G171" s="29">
        <v>200070852</v>
      </c>
      <c r="H171" s="29" t="s">
        <v>1063</v>
      </c>
      <c r="I171" s="29" t="s">
        <v>416</v>
      </c>
      <c r="J171" s="29" t="s">
        <v>211</v>
      </c>
      <c r="K171" s="30">
        <v>44659</v>
      </c>
      <c r="L171" s="29" t="s">
        <v>381</v>
      </c>
      <c r="M171" s="29" t="s">
        <v>382</v>
      </c>
      <c r="N171" s="29">
        <v>13.407</v>
      </c>
      <c r="O171" s="29">
        <v>336.41975309999998</v>
      </c>
      <c r="P171" s="29">
        <v>336.41975309999998</v>
      </c>
      <c r="Q171" s="31">
        <v>5.3</v>
      </c>
      <c r="R171" s="29" t="s">
        <v>28</v>
      </c>
      <c r="S171" s="29" t="s">
        <v>1064</v>
      </c>
      <c r="T171" s="29">
        <v>74</v>
      </c>
      <c r="U171" s="29">
        <v>84</v>
      </c>
      <c r="V171" s="29" t="s">
        <v>392</v>
      </c>
      <c r="W171" s="29">
        <v>992</v>
      </c>
      <c r="X171" s="29"/>
      <c r="Y171" s="29" t="s">
        <v>385</v>
      </c>
      <c r="Z171" s="29">
        <v>74029</v>
      </c>
    </row>
    <row r="172" spans="1:26" x14ac:dyDescent="0.2">
      <c r="A172" s="29">
        <v>2022</v>
      </c>
      <c r="B172" s="29" t="s">
        <v>1065</v>
      </c>
      <c r="C172" s="29" t="s">
        <v>387</v>
      </c>
      <c r="D172" s="29" t="s">
        <v>1066</v>
      </c>
      <c r="E172" s="29" t="s">
        <v>2923</v>
      </c>
      <c r="F172" s="29" t="s">
        <v>2924</v>
      </c>
      <c r="G172" s="29">
        <v>200070126</v>
      </c>
      <c r="H172" s="29" t="s">
        <v>803</v>
      </c>
      <c r="I172" s="29" t="s">
        <v>257</v>
      </c>
      <c r="J172" s="29" t="s">
        <v>78</v>
      </c>
      <c r="K172" s="30">
        <v>44686</v>
      </c>
      <c r="L172" s="29" t="s">
        <v>381</v>
      </c>
      <c r="M172" s="29" t="s">
        <v>382</v>
      </c>
      <c r="N172" s="29">
        <v>13.31762</v>
      </c>
      <c r="O172" s="29">
        <v>334.17695470000001</v>
      </c>
      <c r="P172" s="29">
        <v>334.17695470000001</v>
      </c>
      <c r="Q172" s="31">
        <v>5.3</v>
      </c>
      <c r="R172" s="29" t="s">
        <v>28</v>
      </c>
      <c r="S172" s="29" t="s">
        <v>903</v>
      </c>
      <c r="T172" s="29">
        <v>10</v>
      </c>
      <c r="U172" s="29">
        <v>44</v>
      </c>
      <c r="V172" s="29" t="s">
        <v>384</v>
      </c>
      <c r="W172" s="29">
        <v>512</v>
      </c>
      <c r="X172" s="29"/>
      <c r="Y172" s="29" t="s">
        <v>385</v>
      </c>
      <c r="Z172" s="29">
        <v>10368</v>
      </c>
    </row>
    <row r="173" spans="1:26" x14ac:dyDescent="0.2">
      <c r="A173" s="29">
        <v>2022</v>
      </c>
      <c r="B173" s="29" t="s">
        <v>1067</v>
      </c>
      <c r="C173" s="29" t="s">
        <v>442</v>
      </c>
      <c r="D173" s="29" t="s">
        <v>1068</v>
      </c>
      <c r="E173" s="29" t="s">
        <v>2925</v>
      </c>
      <c r="F173" s="29" t="s">
        <v>2926</v>
      </c>
      <c r="G173" s="29">
        <v>200066355</v>
      </c>
      <c r="H173" s="29" t="s">
        <v>1069</v>
      </c>
      <c r="I173" s="29" t="s">
        <v>1070</v>
      </c>
      <c r="J173" s="29" t="s">
        <v>120</v>
      </c>
      <c r="K173" s="30">
        <v>44692</v>
      </c>
      <c r="L173" s="29" t="s">
        <v>381</v>
      </c>
      <c r="M173" s="29" t="s">
        <v>382</v>
      </c>
      <c r="N173" s="29">
        <v>5.3628</v>
      </c>
      <c r="O173" s="29">
        <v>134.56790119999999</v>
      </c>
      <c r="P173" s="29">
        <v>134.56790119999999</v>
      </c>
      <c r="Q173" s="31">
        <v>2.1</v>
      </c>
      <c r="R173" s="29" t="s">
        <v>28</v>
      </c>
      <c r="S173" s="29" t="s">
        <v>1071</v>
      </c>
      <c r="T173" s="29">
        <v>34</v>
      </c>
      <c r="U173" s="29">
        <v>76</v>
      </c>
      <c r="V173" s="29" t="s">
        <v>384</v>
      </c>
      <c r="W173" s="29">
        <v>341</v>
      </c>
      <c r="X173" s="29"/>
      <c r="Y173" s="29" t="s">
        <v>385</v>
      </c>
      <c r="Z173" s="29">
        <v>34301</v>
      </c>
    </row>
    <row r="174" spans="1:26" x14ac:dyDescent="0.2">
      <c r="A174" s="29">
        <v>2022</v>
      </c>
      <c r="B174" s="29" t="s">
        <v>1072</v>
      </c>
      <c r="C174" s="29" t="s">
        <v>378</v>
      </c>
      <c r="D174" s="29" t="s">
        <v>1073</v>
      </c>
      <c r="E174" s="29" t="s">
        <v>2927</v>
      </c>
      <c r="F174" s="29" t="s">
        <v>2928</v>
      </c>
      <c r="G174" s="29">
        <v>246401756</v>
      </c>
      <c r="H174" s="29" t="s">
        <v>1074</v>
      </c>
      <c r="I174" s="29" t="s">
        <v>445</v>
      </c>
      <c r="J174" s="29" t="s">
        <v>137</v>
      </c>
      <c r="K174" s="30">
        <v>44719</v>
      </c>
      <c r="L174" s="29" t="s">
        <v>381</v>
      </c>
      <c r="M174" s="29" t="s">
        <v>382</v>
      </c>
      <c r="N174" s="29">
        <v>10.01056</v>
      </c>
      <c r="O174" s="29">
        <v>251.19341560000001</v>
      </c>
      <c r="P174" s="29">
        <v>251.19341560000001</v>
      </c>
      <c r="Q174" s="31">
        <v>3.9</v>
      </c>
      <c r="R174" s="29" t="s">
        <v>123</v>
      </c>
      <c r="S174" s="29" t="s">
        <v>1075</v>
      </c>
      <c r="T174" s="29">
        <v>64</v>
      </c>
      <c r="U174" s="29">
        <v>75</v>
      </c>
      <c r="V174" s="29" t="s">
        <v>392</v>
      </c>
      <c r="W174" s="29">
        <v>183</v>
      </c>
      <c r="X174" s="29"/>
      <c r="Y174" s="29" t="s">
        <v>385</v>
      </c>
      <c r="Z174" s="29">
        <v>64068</v>
      </c>
    </row>
    <row r="175" spans="1:26" x14ac:dyDescent="0.2">
      <c r="A175" s="29">
        <v>2022</v>
      </c>
      <c r="B175" s="29" t="s">
        <v>1076</v>
      </c>
      <c r="C175" s="29" t="s">
        <v>387</v>
      </c>
      <c r="D175" s="29" t="s">
        <v>1077</v>
      </c>
      <c r="E175" s="29" t="s">
        <v>2929</v>
      </c>
      <c r="F175" s="29" t="s">
        <v>2930</v>
      </c>
      <c r="G175" s="29">
        <v>200035442</v>
      </c>
      <c r="H175" s="29" t="s">
        <v>1078</v>
      </c>
      <c r="I175" s="29" t="s">
        <v>499</v>
      </c>
      <c r="J175" s="29" t="s">
        <v>145</v>
      </c>
      <c r="K175" s="30">
        <v>44742</v>
      </c>
      <c r="L175" s="29" t="s">
        <v>381</v>
      </c>
      <c r="M175" s="29" t="s">
        <v>382</v>
      </c>
      <c r="N175" s="29">
        <v>17.876000000000001</v>
      </c>
      <c r="O175" s="29">
        <v>448.55967079999999</v>
      </c>
      <c r="P175" s="29">
        <v>448.55967079999999</v>
      </c>
      <c r="Q175" s="31">
        <v>7</v>
      </c>
      <c r="R175" s="29" t="s">
        <v>28</v>
      </c>
      <c r="S175" s="29" t="s">
        <v>1079</v>
      </c>
      <c r="T175" s="29">
        <v>62</v>
      </c>
      <c r="U175" s="29">
        <v>32</v>
      </c>
      <c r="V175" s="29" t="s">
        <v>384</v>
      </c>
      <c r="W175" s="29">
        <v>484</v>
      </c>
      <c r="X175" s="29"/>
      <c r="Y175" s="29" t="s">
        <v>385</v>
      </c>
      <c r="Z175" s="29">
        <v>62754</v>
      </c>
    </row>
    <row r="176" spans="1:26" x14ac:dyDescent="0.2">
      <c r="A176" s="29">
        <v>2022</v>
      </c>
      <c r="B176" s="29" t="s">
        <v>1080</v>
      </c>
      <c r="C176" s="29" t="s">
        <v>387</v>
      </c>
      <c r="D176" s="29" t="s">
        <v>1081</v>
      </c>
      <c r="E176" s="29" t="s">
        <v>2931</v>
      </c>
      <c r="F176" s="29" t="s">
        <v>2932</v>
      </c>
      <c r="G176" s="29">
        <v>245100979</v>
      </c>
      <c r="H176" s="29" t="s">
        <v>1082</v>
      </c>
      <c r="I176" s="29" t="s">
        <v>307</v>
      </c>
      <c r="J176" s="29" t="s">
        <v>78</v>
      </c>
      <c r="K176" s="30">
        <v>44748</v>
      </c>
      <c r="L176" s="29" t="s">
        <v>28</v>
      </c>
      <c r="M176" s="29" t="s">
        <v>390</v>
      </c>
      <c r="N176" s="29">
        <v>17.876000000000001</v>
      </c>
      <c r="O176" s="29">
        <v>448.55967079999999</v>
      </c>
      <c r="P176" s="29">
        <v>448.55967079999999</v>
      </c>
      <c r="Q176" s="31">
        <v>7</v>
      </c>
      <c r="R176" s="29" t="s">
        <v>28</v>
      </c>
      <c r="S176" s="29" t="s">
        <v>1083</v>
      </c>
      <c r="T176" s="29">
        <v>51</v>
      </c>
      <c r="U176" s="29">
        <v>44</v>
      </c>
      <c r="V176" s="29" t="s">
        <v>392</v>
      </c>
      <c r="W176" s="29">
        <v>619</v>
      </c>
      <c r="X176" s="29"/>
      <c r="Y176" s="29" t="s">
        <v>385</v>
      </c>
      <c r="Z176" s="29">
        <v>51164</v>
      </c>
    </row>
    <row r="177" spans="1:26" x14ac:dyDescent="0.2">
      <c r="A177" s="29">
        <v>2022</v>
      </c>
      <c r="B177" s="29" t="s">
        <v>1084</v>
      </c>
      <c r="C177" s="29" t="s">
        <v>387</v>
      </c>
      <c r="D177" s="29" t="s">
        <v>1085</v>
      </c>
      <c r="E177" s="29" t="s">
        <v>2933</v>
      </c>
      <c r="F177" s="29" t="s">
        <v>2934</v>
      </c>
      <c r="G177" s="29">
        <v>245400262</v>
      </c>
      <c r="H177" s="29" t="s">
        <v>1086</v>
      </c>
      <c r="I177" s="29" t="s">
        <v>673</v>
      </c>
      <c r="J177" s="29" t="s">
        <v>78</v>
      </c>
      <c r="K177" s="30">
        <v>44754</v>
      </c>
      <c r="L177" s="29" t="s">
        <v>381</v>
      </c>
      <c r="M177" s="29" t="s">
        <v>382</v>
      </c>
      <c r="N177" s="29">
        <v>17.876000000000001</v>
      </c>
      <c r="O177" s="29">
        <v>448.55967079999999</v>
      </c>
      <c r="P177" s="29">
        <v>448.55967079999999</v>
      </c>
      <c r="Q177" s="31">
        <v>7</v>
      </c>
      <c r="R177" s="29" t="s">
        <v>28</v>
      </c>
      <c r="S177" s="29" t="s">
        <v>1087</v>
      </c>
      <c r="T177" s="29">
        <v>54</v>
      </c>
      <c r="U177" s="29">
        <v>44</v>
      </c>
      <c r="V177" s="29" t="s">
        <v>384</v>
      </c>
      <c r="W177" s="29">
        <v>488</v>
      </c>
      <c r="X177" s="29"/>
      <c r="Y177" s="29" t="s">
        <v>385</v>
      </c>
      <c r="Z177" s="29">
        <v>54575</v>
      </c>
    </row>
    <row r="178" spans="1:26" x14ac:dyDescent="0.2">
      <c r="A178" s="29">
        <v>2022</v>
      </c>
      <c r="B178" s="29" t="s">
        <v>1088</v>
      </c>
      <c r="C178" s="29" t="s">
        <v>387</v>
      </c>
      <c r="D178" s="29" t="s">
        <v>814</v>
      </c>
      <c r="E178" s="29" t="s">
        <v>2787</v>
      </c>
      <c r="F178" s="29" t="s">
        <v>2788</v>
      </c>
      <c r="G178" s="29">
        <v>240800920</v>
      </c>
      <c r="H178" s="29" t="s">
        <v>620</v>
      </c>
      <c r="I178" s="29" t="s">
        <v>80</v>
      </c>
      <c r="J178" s="29" t="s">
        <v>78</v>
      </c>
      <c r="K178" s="30">
        <v>44761</v>
      </c>
      <c r="L178" s="29" t="s">
        <v>381</v>
      </c>
      <c r="M178" s="29" t="s">
        <v>382</v>
      </c>
      <c r="N178" s="29">
        <v>11.172499999999999</v>
      </c>
      <c r="O178" s="29">
        <v>280.34979420000002</v>
      </c>
      <c r="P178" s="29">
        <v>280.34979420000002</v>
      </c>
      <c r="Q178" s="31">
        <v>4.4000000000000004</v>
      </c>
      <c r="R178" s="29" t="s">
        <v>28</v>
      </c>
      <c r="S178" s="29" t="s">
        <v>621</v>
      </c>
      <c r="T178" s="29">
        <v>8</v>
      </c>
      <c r="U178" s="29">
        <v>44</v>
      </c>
      <c r="V178" s="29" t="s">
        <v>392</v>
      </c>
      <c r="W178" s="29">
        <v>771</v>
      </c>
      <c r="X178" s="29"/>
      <c r="Y178" s="29" t="s">
        <v>385</v>
      </c>
      <c r="Z178" s="29">
        <v>8250</v>
      </c>
    </row>
    <row r="179" spans="1:26" x14ac:dyDescent="0.2">
      <c r="A179" s="29">
        <v>2022</v>
      </c>
      <c r="B179" s="29" t="s">
        <v>1089</v>
      </c>
      <c r="C179" s="29" t="s">
        <v>442</v>
      </c>
      <c r="D179" s="29" t="s">
        <v>1090</v>
      </c>
      <c r="E179" s="29" t="s">
        <v>2935</v>
      </c>
      <c r="F179" s="29" t="s">
        <v>2936</v>
      </c>
      <c r="G179" s="29">
        <v>200068781</v>
      </c>
      <c r="H179" s="29" t="s">
        <v>732</v>
      </c>
      <c r="I179" s="29" t="s">
        <v>733</v>
      </c>
      <c r="J179" s="29" t="s">
        <v>211</v>
      </c>
      <c r="K179" s="30">
        <v>44770</v>
      </c>
      <c r="L179" s="29" t="s">
        <v>381</v>
      </c>
      <c r="M179" s="29" t="s">
        <v>382</v>
      </c>
      <c r="N179" s="29">
        <v>14.7477</v>
      </c>
      <c r="O179" s="29">
        <v>370.06172839999999</v>
      </c>
      <c r="P179" s="29">
        <v>370.06172839999999</v>
      </c>
      <c r="Q179" s="31">
        <v>5.8</v>
      </c>
      <c r="R179" s="29" t="s">
        <v>28</v>
      </c>
      <c r="S179" s="29" t="s">
        <v>1091</v>
      </c>
      <c r="T179" s="29">
        <v>26</v>
      </c>
      <c r="U179" s="29">
        <v>84</v>
      </c>
      <c r="V179" s="29" t="s">
        <v>384</v>
      </c>
      <c r="W179" s="29">
        <v>214</v>
      </c>
      <c r="X179" s="29"/>
      <c r="Y179" s="29" t="s">
        <v>385</v>
      </c>
      <c r="Z179" s="29">
        <v>26362</v>
      </c>
    </row>
    <row r="180" spans="1:26" x14ac:dyDescent="0.2">
      <c r="A180" s="29">
        <v>2022</v>
      </c>
      <c r="B180" s="29" t="s">
        <v>1092</v>
      </c>
      <c r="C180" s="29" t="s">
        <v>387</v>
      </c>
      <c r="D180" s="29" t="s">
        <v>1093</v>
      </c>
      <c r="E180" s="29" t="s">
        <v>2937</v>
      </c>
      <c r="F180" s="29" t="s">
        <v>2938</v>
      </c>
      <c r="G180" s="29">
        <v>240800920</v>
      </c>
      <c r="H180" s="29" t="s">
        <v>620</v>
      </c>
      <c r="I180" s="29" t="s">
        <v>80</v>
      </c>
      <c r="J180" s="29" t="s">
        <v>78</v>
      </c>
      <c r="K180" s="30">
        <v>44775</v>
      </c>
      <c r="L180" s="29" t="s">
        <v>381</v>
      </c>
      <c r="M180" s="29" t="s">
        <v>382</v>
      </c>
      <c r="N180" s="29">
        <v>17.876000000000001</v>
      </c>
      <c r="O180" s="29">
        <v>448.55967079999999</v>
      </c>
      <c r="P180" s="29">
        <v>448.55967079999999</v>
      </c>
      <c r="Q180" s="31">
        <v>7</v>
      </c>
      <c r="R180" s="29" t="s">
        <v>28</v>
      </c>
      <c r="S180" s="29" t="s">
        <v>621</v>
      </c>
      <c r="T180" s="29">
        <v>8</v>
      </c>
      <c r="U180" s="29">
        <v>44</v>
      </c>
      <c r="V180" s="29" t="s">
        <v>392</v>
      </c>
      <c r="W180" s="29">
        <v>730</v>
      </c>
      <c r="X180" s="29"/>
      <c r="Y180" s="29" t="s">
        <v>385</v>
      </c>
      <c r="Z180" s="29">
        <v>8130</v>
      </c>
    </row>
    <row r="181" spans="1:26" x14ac:dyDescent="0.2">
      <c r="A181" s="29">
        <v>2022</v>
      </c>
      <c r="B181" s="29" t="s">
        <v>1094</v>
      </c>
      <c r="C181" s="29" t="s">
        <v>387</v>
      </c>
      <c r="D181" s="29" t="s">
        <v>1095</v>
      </c>
      <c r="E181" s="29" t="s">
        <v>2939</v>
      </c>
      <c r="F181" s="29" t="s">
        <v>2940</v>
      </c>
      <c r="G181" s="29">
        <v>240200584</v>
      </c>
      <c r="H181" s="29" t="s">
        <v>1096</v>
      </c>
      <c r="I181" s="29" t="s">
        <v>147</v>
      </c>
      <c r="J181" s="29" t="s">
        <v>145</v>
      </c>
      <c r="K181" s="30">
        <v>44776</v>
      </c>
      <c r="L181" s="29" t="s">
        <v>28</v>
      </c>
      <c r="M181" s="29" t="s">
        <v>390</v>
      </c>
      <c r="N181" s="29">
        <v>17.876000000000001</v>
      </c>
      <c r="O181" s="29">
        <v>448.55967079999999</v>
      </c>
      <c r="P181" s="29">
        <v>448.55967079999999</v>
      </c>
      <c r="Q181" s="31">
        <v>7</v>
      </c>
      <c r="R181" s="29" t="s">
        <v>28</v>
      </c>
      <c r="S181" s="29" t="s">
        <v>1097</v>
      </c>
      <c r="T181" s="29">
        <v>2</v>
      </c>
      <c r="U181" s="29">
        <v>32</v>
      </c>
      <c r="V181" s="29" t="s">
        <v>392</v>
      </c>
      <c r="W181" s="29">
        <v>552</v>
      </c>
      <c r="X181" s="29"/>
      <c r="Y181" s="29" t="s">
        <v>385</v>
      </c>
      <c r="Z181" s="29">
        <v>2163</v>
      </c>
    </row>
    <row r="182" spans="1:26" x14ac:dyDescent="0.2">
      <c r="A182" s="29">
        <v>2022</v>
      </c>
      <c r="B182" s="29" t="s">
        <v>1098</v>
      </c>
      <c r="C182" s="29" t="s">
        <v>387</v>
      </c>
      <c r="D182" s="29" t="s">
        <v>1099</v>
      </c>
      <c r="E182" s="29" t="s">
        <v>2941</v>
      </c>
      <c r="F182" s="29" t="s">
        <v>2942</v>
      </c>
      <c r="G182" s="29">
        <v>246700967</v>
      </c>
      <c r="H182" s="29" t="s">
        <v>1100</v>
      </c>
      <c r="I182" s="29" t="s">
        <v>663</v>
      </c>
      <c r="J182" s="29" t="s">
        <v>78</v>
      </c>
      <c r="K182" s="30">
        <v>44819</v>
      </c>
      <c r="L182" s="29" t="s">
        <v>381</v>
      </c>
      <c r="M182" s="29" t="s">
        <v>382</v>
      </c>
      <c r="N182" s="29">
        <v>12.513199999999999</v>
      </c>
      <c r="O182" s="29">
        <v>313.99176949999998</v>
      </c>
      <c r="P182" s="29">
        <v>313.99176949999998</v>
      </c>
      <c r="Q182" s="31">
        <v>4.9000000000000004</v>
      </c>
      <c r="R182" s="29" t="s">
        <v>28</v>
      </c>
      <c r="S182" s="29" t="s">
        <v>1101</v>
      </c>
      <c r="T182" s="29">
        <v>67</v>
      </c>
      <c r="U182" s="29">
        <v>44</v>
      </c>
      <c r="V182" s="29" t="s">
        <v>392</v>
      </c>
      <c r="W182" s="29">
        <v>630</v>
      </c>
      <c r="X182" s="29"/>
      <c r="Y182" s="29" t="s">
        <v>385</v>
      </c>
      <c r="Z182" s="29">
        <v>67115</v>
      </c>
    </row>
    <row r="183" spans="1:26" x14ac:dyDescent="0.2">
      <c r="A183" s="29">
        <v>2022</v>
      </c>
      <c r="B183" s="29" t="s">
        <v>1102</v>
      </c>
      <c r="C183" s="29" t="s">
        <v>387</v>
      </c>
      <c r="D183" s="29" t="s">
        <v>1103</v>
      </c>
      <c r="E183" s="29" t="s">
        <v>2943</v>
      </c>
      <c r="F183" s="29" t="s">
        <v>2944</v>
      </c>
      <c r="G183" s="29">
        <v>200068989</v>
      </c>
      <c r="H183" s="29" t="s">
        <v>1104</v>
      </c>
      <c r="I183" s="29" t="s">
        <v>162</v>
      </c>
      <c r="J183" s="29" t="s">
        <v>68</v>
      </c>
      <c r="K183" s="30">
        <v>44825</v>
      </c>
      <c r="L183" s="29" t="s">
        <v>381</v>
      </c>
      <c r="M183" s="29" t="s">
        <v>382</v>
      </c>
      <c r="N183" s="29">
        <v>8.0442</v>
      </c>
      <c r="O183" s="29">
        <v>201.85185190000001</v>
      </c>
      <c r="P183" s="29">
        <v>201.85185190000001</v>
      </c>
      <c r="Q183" s="31">
        <v>3.2</v>
      </c>
      <c r="R183" s="29" t="s">
        <v>28</v>
      </c>
      <c r="S183" s="29" t="s">
        <v>1105</v>
      </c>
      <c r="T183" s="29">
        <v>22</v>
      </c>
      <c r="U183" s="29">
        <v>53</v>
      </c>
      <c r="V183" s="29" t="s">
        <v>384</v>
      </c>
      <c r="W183" s="29">
        <v>433</v>
      </c>
      <c r="X183" s="29"/>
      <c r="Y183" s="29" t="s">
        <v>385</v>
      </c>
      <c r="Z183" s="29">
        <v>22048</v>
      </c>
    </row>
    <row r="184" spans="1:26" x14ac:dyDescent="0.2">
      <c r="A184" s="29">
        <v>2022</v>
      </c>
      <c r="B184" s="29" t="s">
        <v>1106</v>
      </c>
      <c r="C184" s="29" t="s">
        <v>378</v>
      </c>
      <c r="D184" s="29" t="s">
        <v>1107</v>
      </c>
      <c r="E184" s="29" t="s">
        <v>2945</v>
      </c>
      <c r="F184" s="29" t="s">
        <v>2946</v>
      </c>
      <c r="G184" s="29">
        <v>200067213</v>
      </c>
      <c r="H184" s="29" t="s">
        <v>560</v>
      </c>
      <c r="I184" s="29" t="s">
        <v>307</v>
      </c>
      <c r="J184" s="29" t="s">
        <v>78</v>
      </c>
      <c r="K184" s="30">
        <v>44830</v>
      </c>
      <c r="L184" s="29" t="s">
        <v>28</v>
      </c>
      <c r="M184" s="29" t="s">
        <v>390</v>
      </c>
      <c r="N184" s="29">
        <v>47.371400000000001</v>
      </c>
      <c r="O184" s="29">
        <v>1188.6831279999999</v>
      </c>
      <c r="P184" s="29">
        <v>1188.6831279999999</v>
      </c>
      <c r="Q184" s="32">
        <v>18.7</v>
      </c>
      <c r="R184" s="29" t="s">
        <v>28</v>
      </c>
      <c r="S184" s="29" t="s">
        <v>1108</v>
      </c>
      <c r="T184" s="29">
        <v>51</v>
      </c>
      <c r="U184" s="29">
        <v>44</v>
      </c>
      <c r="V184" s="29" t="s">
        <v>392</v>
      </c>
      <c r="W184" s="29">
        <v>117</v>
      </c>
      <c r="X184" s="29"/>
      <c r="Y184" s="29" t="s">
        <v>385</v>
      </c>
      <c r="Z184" s="29">
        <v>51075</v>
      </c>
    </row>
    <row r="185" spans="1:26" x14ac:dyDescent="0.2">
      <c r="A185" s="29">
        <v>2022</v>
      </c>
      <c r="B185" s="29" t="s">
        <v>1109</v>
      </c>
      <c r="C185" s="29" t="s">
        <v>387</v>
      </c>
      <c r="D185" s="29" t="s">
        <v>1110</v>
      </c>
      <c r="E185" s="29" t="s">
        <v>2947</v>
      </c>
      <c r="F185" s="29" t="s">
        <v>2948</v>
      </c>
      <c r="G185" s="29">
        <v>243800604</v>
      </c>
      <c r="H185" s="29" t="s">
        <v>1111</v>
      </c>
      <c r="I185" s="29" t="s">
        <v>843</v>
      </c>
      <c r="J185" s="29" t="s">
        <v>211</v>
      </c>
      <c r="K185" s="30">
        <v>44839</v>
      </c>
      <c r="L185" s="29" t="s">
        <v>381</v>
      </c>
      <c r="M185" s="29" t="s">
        <v>382</v>
      </c>
      <c r="N185" s="29">
        <v>8.9380000000000006</v>
      </c>
      <c r="O185" s="29">
        <v>224.2798354</v>
      </c>
      <c r="P185" s="29">
        <v>224.2798354</v>
      </c>
      <c r="Q185" s="31">
        <v>3.5</v>
      </c>
      <c r="R185" s="29" t="s">
        <v>28</v>
      </c>
      <c r="S185" s="29" t="s">
        <v>1112</v>
      </c>
      <c r="T185" s="29">
        <v>38</v>
      </c>
      <c r="U185" s="29">
        <v>84</v>
      </c>
      <c r="V185" s="29" t="s">
        <v>384</v>
      </c>
      <c r="W185" s="29">
        <v>710</v>
      </c>
      <c r="X185" s="29"/>
      <c r="Y185" s="29" t="s">
        <v>385</v>
      </c>
      <c r="Z185" s="29">
        <v>38449</v>
      </c>
    </row>
    <row r="186" spans="1:26" x14ac:dyDescent="0.2">
      <c r="A186" s="29">
        <v>2022</v>
      </c>
      <c r="B186" s="29" t="s">
        <v>1113</v>
      </c>
      <c r="C186" s="29" t="s">
        <v>378</v>
      </c>
      <c r="D186" s="29" t="s">
        <v>1114</v>
      </c>
      <c r="E186" s="29" t="s">
        <v>2949</v>
      </c>
      <c r="F186" s="29" t="s">
        <v>2950</v>
      </c>
      <c r="G186" s="29">
        <v>200068468</v>
      </c>
      <c r="H186" s="29" t="s">
        <v>823</v>
      </c>
      <c r="I186" s="29" t="s">
        <v>39</v>
      </c>
      <c r="J186" s="29" t="s">
        <v>37</v>
      </c>
      <c r="K186" s="30">
        <v>44840</v>
      </c>
      <c r="L186" s="29" t="s">
        <v>381</v>
      </c>
      <c r="M186" s="29" t="s">
        <v>382</v>
      </c>
      <c r="N186" s="29">
        <v>35.752000000000002</v>
      </c>
      <c r="O186" s="29">
        <v>897.11934159999998</v>
      </c>
      <c r="P186" s="29">
        <v>897.11934159999998</v>
      </c>
      <c r="Q186" s="32">
        <v>14.1</v>
      </c>
      <c r="R186" s="29" t="s">
        <v>28</v>
      </c>
      <c r="S186" s="29" t="s">
        <v>824</v>
      </c>
      <c r="T186" s="29">
        <v>61</v>
      </c>
      <c r="U186" s="29">
        <v>28</v>
      </c>
      <c r="V186" s="29" t="s">
        <v>384</v>
      </c>
      <c r="W186" s="29">
        <v>227</v>
      </c>
      <c r="X186" s="29"/>
      <c r="Y186" s="29" t="s">
        <v>385</v>
      </c>
      <c r="Z186" s="29">
        <v>61457</v>
      </c>
    </row>
    <row r="187" spans="1:26" x14ac:dyDescent="0.2">
      <c r="A187" s="29">
        <v>2022</v>
      </c>
      <c r="B187" s="29" t="s">
        <v>1115</v>
      </c>
      <c r="C187" s="29" t="s">
        <v>387</v>
      </c>
      <c r="D187" s="29" t="s">
        <v>1116</v>
      </c>
      <c r="E187" s="29" t="s">
        <v>2951</v>
      </c>
      <c r="F187" s="29" t="s">
        <v>2952</v>
      </c>
      <c r="G187" s="29">
        <v>200033181</v>
      </c>
      <c r="H187" s="29" t="s">
        <v>1117</v>
      </c>
      <c r="I187" s="29" t="s">
        <v>26</v>
      </c>
      <c r="J187" s="29" t="s">
        <v>24</v>
      </c>
      <c r="K187" s="30">
        <v>44851</v>
      </c>
      <c r="L187" s="29" t="s">
        <v>381</v>
      </c>
      <c r="M187" s="29" t="s">
        <v>382</v>
      </c>
      <c r="N187" s="29">
        <v>13.407</v>
      </c>
      <c r="O187" s="29">
        <v>336.41975309999998</v>
      </c>
      <c r="P187" s="29">
        <v>336.41975309999998</v>
      </c>
      <c r="Q187" s="31">
        <v>5.3</v>
      </c>
      <c r="R187" s="29" t="s">
        <v>28</v>
      </c>
      <c r="S187" s="29" t="s">
        <v>1118</v>
      </c>
      <c r="T187" s="29">
        <v>28</v>
      </c>
      <c r="U187" s="29">
        <v>24</v>
      </c>
      <c r="V187" s="29" t="s">
        <v>384</v>
      </c>
      <c r="W187" s="29">
        <v>608</v>
      </c>
      <c r="X187" s="29"/>
      <c r="Y187" s="29" t="s">
        <v>385</v>
      </c>
      <c r="Z187" s="29">
        <v>28160</v>
      </c>
    </row>
    <row r="188" spans="1:26" x14ac:dyDescent="0.2">
      <c r="A188" s="29">
        <v>2022</v>
      </c>
      <c r="B188" s="29" t="s">
        <v>1119</v>
      </c>
      <c r="C188" s="29" t="s">
        <v>387</v>
      </c>
      <c r="D188" s="29" t="s">
        <v>1120</v>
      </c>
      <c r="E188" s="29" t="s">
        <v>2953</v>
      </c>
      <c r="F188" s="29" t="s">
        <v>2954</v>
      </c>
      <c r="G188" s="29">
        <v>247200629</v>
      </c>
      <c r="H188" s="29" t="s">
        <v>1121</v>
      </c>
      <c r="I188" s="29" t="s">
        <v>336</v>
      </c>
      <c r="J188" s="29" t="s">
        <v>51</v>
      </c>
      <c r="K188" s="30">
        <v>44854</v>
      </c>
      <c r="L188" s="29" t="s">
        <v>381</v>
      </c>
      <c r="M188" s="29" t="s">
        <v>382</v>
      </c>
      <c r="N188" s="29">
        <v>6.2565999999999997</v>
      </c>
      <c r="O188" s="29">
        <v>156.9958848</v>
      </c>
      <c r="P188" s="29">
        <v>156.9958848</v>
      </c>
      <c r="Q188" s="31">
        <v>2.5</v>
      </c>
      <c r="R188" s="29" t="s">
        <v>28</v>
      </c>
      <c r="S188" s="29" t="s">
        <v>725</v>
      </c>
      <c r="T188" s="29">
        <v>72</v>
      </c>
      <c r="U188" s="29">
        <v>52</v>
      </c>
      <c r="V188" s="29" t="s">
        <v>384</v>
      </c>
      <c r="W188" s="29">
        <v>897</v>
      </c>
      <c r="X188" s="29"/>
      <c r="Y188" s="29" t="s">
        <v>385</v>
      </c>
      <c r="Z188" s="29">
        <v>72051</v>
      </c>
    </row>
    <row r="189" spans="1:26" x14ac:dyDescent="0.2">
      <c r="A189" s="29">
        <v>2022</v>
      </c>
      <c r="B189" s="29" t="s">
        <v>1122</v>
      </c>
      <c r="C189" s="29" t="s">
        <v>596</v>
      </c>
      <c r="D189" s="29" t="s">
        <v>1123</v>
      </c>
      <c r="E189" s="29" t="s">
        <v>2955</v>
      </c>
      <c r="F189" s="29" t="s">
        <v>2956</v>
      </c>
      <c r="G189" s="29">
        <v>200040392</v>
      </c>
      <c r="H189" s="29" t="s">
        <v>1124</v>
      </c>
      <c r="I189" s="29" t="s">
        <v>321</v>
      </c>
      <c r="J189" s="29" t="s">
        <v>137</v>
      </c>
      <c r="K189" s="30">
        <v>44880</v>
      </c>
      <c r="L189" s="29" t="s">
        <v>381</v>
      </c>
      <c r="M189" s="29" t="s">
        <v>382</v>
      </c>
      <c r="N189" s="29">
        <v>15.194599999999999</v>
      </c>
      <c r="O189" s="29">
        <v>381.27572020000002</v>
      </c>
      <c r="P189" s="29">
        <v>381.27572020000002</v>
      </c>
      <c r="Q189" s="31">
        <v>6</v>
      </c>
      <c r="R189" s="29" t="s">
        <v>28</v>
      </c>
      <c r="S189" s="29" t="s">
        <v>1125</v>
      </c>
      <c r="T189" s="29">
        <v>24</v>
      </c>
      <c r="U189" s="29">
        <v>75</v>
      </c>
      <c r="V189" s="29" t="s">
        <v>392</v>
      </c>
      <c r="W189" s="29">
        <v>246</v>
      </c>
      <c r="X189" s="29"/>
      <c r="Y189" s="29" t="s">
        <v>385</v>
      </c>
      <c r="Z189" s="29">
        <v>24026</v>
      </c>
    </row>
    <row r="190" spans="1:26" x14ac:dyDescent="0.2">
      <c r="A190" s="29">
        <v>2022</v>
      </c>
      <c r="B190" s="29" t="s">
        <v>1126</v>
      </c>
      <c r="C190" s="29" t="s">
        <v>387</v>
      </c>
      <c r="D190" s="29" t="s">
        <v>1127</v>
      </c>
      <c r="E190" s="29" t="s">
        <v>2957</v>
      </c>
      <c r="F190" s="29" t="s">
        <v>2958</v>
      </c>
      <c r="G190" s="29">
        <v>200070571</v>
      </c>
      <c r="H190" s="29" t="s">
        <v>1128</v>
      </c>
      <c r="I190" s="29" t="s">
        <v>190</v>
      </c>
      <c r="J190" s="29" t="s">
        <v>24</v>
      </c>
      <c r="K190" s="30">
        <v>44896</v>
      </c>
      <c r="L190" s="29" t="s">
        <v>381</v>
      </c>
      <c r="M190" s="29" t="s">
        <v>382</v>
      </c>
      <c r="N190" s="29">
        <v>11.172499999999999</v>
      </c>
      <c r="O190" s="29">
        <v>280.34979420000002</v>
      </c>
      <c r="P190" s="29">
        <v>280.34979420000002</v>
      </c>
      <c r="Q190" s="31">
        <v>4.4000000000000004</v>
      </c>
      <c r="R190" s="29" t="s">
        <v>123</v>
      </c>
      <c r="S190" s="29" t="s">
        <v>1129</v>
      </c>
      <c r="T190" s="29">
        <v>18</v>
      </c>
      <c r="U190" s="29">
        <v>24</v>
      </c>
      <c r="V190" s="29" t="s">
        <v>384</v>
      </c>
      <c r="W190" s="29">
        <v>435</v>
      </c>
      <c r="X190" s="29"/>
      <c r="Y190" s="29" t="s">
        <v>385</v>
      </c>
      <c r="Z190" s="29">
        <v>18148</v>
      </c>
    </row>
    <row r="191" spans="1:26" x14ac:dyDescent="0.2">
      <c r="A191" s="29">
        <v>2022</v>
      </c>
      <c r="B191" s="29" t="s">
        <v>1130</v>
      </c>
      <c r="C191" s="29" t="s">
        <v>387</v>
      </c>
      <c r="D191" s="29" t="s">
        <v>1131</v>
      </c>
      <c r="E191" s="29" t="s">
        <v>2959</v>
      </c>
      <c r="F191" s="29" t="s">
        <v>2960</v>
      </c>
      <c r="G191" s="29">
        <v>200069730</v>
      </c>
      <c r="H191" s="29" t="s">
        <v>1132</v>
      </c>
      <c r="I191" s="29" t="s">
        <v>679</v>
      </c>
      <c r="J191" s="29" t="s">
        <v>37</v>
      </c>
      <c r="K191" s="30">
        <v>44902</v>
      </c>
      <c r="L191" s="29" t="s">
        <v>381</v>
      </c>
      <c r="M191" s="29" t="s">
        <v>382</v>
      </c>
      <c r="N191" s="29">
        <v>8.9380000000000006</v>
      </c>
      <c r="O191" s="29">
        <v>224.2798354</v>
      </c>
      <c r="P191" s="29">
        <v>224.2798354</v>
      </c>
      <c r="Q191" s="31">
        <v>3.5</v>
      </c>
      <c r="R191" s="29" t="s">
        <v>28</v>
      </c>
      <c r="S191" s="29" t="s">
        <v>1133</v>
      </c>
      <c r="T191" s="29">
        <v>76</v>
      </c>
      <c r="U191" s="29">
        <v>28</v>
      </c>
      <c r="V191" s="29" t="s">
        <v>384</v>
      </c>
      <c r="W191" s="29">
        <v>729</v>
      </c>
      <c r="X191" s="29"/>
      <c r="Y191" s="29" t="s">
        <v>385</v>
      </c>
      <c r="Z191" s="29">
        <v>76209</v>
      </c>
    </row>
    <row r="192" spans="1:26" x14ac:dyDescent="0.2">
      <c r="A192" s="29">
        <v>2022</v>
      </c>
      <c r="B192" s="29" t="s">
        <v>1134</v>
      </c>
      <c r="C192" s="29" t="s">
        <v>387</v>
      </c>
      <c r="D192" s="29" t="s">
        <v>1135</v>
      </c>
      <c r="E192" s="29" t="s">
        <v>2961</v>
      </c>
      <c r="F192" s="29" t="s">
        <v>2962</v>
      </c>
      <c r="G192" s="29">
        <v>200042182</v>
      </c>
      <c r="H192" s="29" t="s">
        <v>1136</v>
      </c>
      <c r="I192" s="29" t="s">
        <v>61</v>
      </c>
      <c r="J192" s="29" t="s">
        <v>51</v>
      </c>
      <c r="K192" s="30">
        <v>44903</v>
      </c>
      <c r="L192" s="29" t="s">
        <v>381</v>
      </c>
      <c r="M192" s="29" t="s">
        <v>382</v>
      </c>
      <c r="N192" s="29">
        <v>7.1504000000000003</v>
      </c>
      <c r="O192" s="29">
        <v>179.42386830000001</v>
      </c>
      <c r="P192" s="29">
        <v>179.42386830000001</v>
      </c>
      <c r="Q192" s="31">
        <v>2.8</v>
      </c>
      <c r="R192" s="29" t="s">
        <v>28</v>
      </c>
      <c r="S192" s="29" t="s">
        <v>1137</v>
      </c>
      <c r="T192" s="29">
        <v>53</v>
      </c>
      <c r="U192" s="29">
        <v>52</v>
      </c>
      <c r="V192" s="29" t="s">
        <v>392</v>
      </c>
      <c r="W192" s="29">
        <v>637</v>
      </c>
      <c r="X192" s="29"/>
      <c r="Y192" s="29" t="s">
        <v>385</v>
      </c>
      <c r="Z192" s="29">
        <v>53083</v>
      </c>
    </row>
    <row r="193" spans="1:26" x14ac:dyDescent="0.2">
      <c r="A193" s="29">
        <v>2022</v>
      </c>
      <c r="B193" s="29" t="s">
        <v>1138</v>
      </c>
      <c r="C193" s="29" t="s">
        <v>387</v>
      </c>
      <c r="D193" s="29" t="s">
        <v>1139</v>
      </c>
      <c r="E193" s="29" t="s">
        <v>2963</v>
      </c>
      <c r="F193" s="29" t="s">
        <v>2964</v>
      </c>
      <c r="G193" s="29">
        <v>241927243</v>
      </c>
      <c r="H193" s="29" t="s">
        <v>1140</v>
      </c>
      <c r="I193" s="29" t="s">
        <v>1141</v>
      </c>
      <c r="J193" s="29" t="s">
        <v>137</v>
      </c>
      <c r="K193" s="30">
        <v>44908</v>
      </c>
      <c r="L193" s="29" t="s">
        <v>381</v>
      </c>
      <c r="M193" s="29" t="s">
        <v>382</v>
      </c>
      <c r="N193" s="29">
        <v>13.407</v>
      </c>
      <c r="O193" s="29">
        <v>336.41975309999998</v>
      </c>
      <c r="P193" s="29">
        <v>336.41975309999998</v>
      </c>
      <c r="Q193" s="31">
        <v>5.3</v>
      </c>
      <c r="R193" s="29" t="s">
        <v>28</v>
      </c>
      <c r="S193" s="29" t="s">
        <v>579</v>
      </c>
      <c r="T193" s="29">
        <v>19</v>
      </c>
      <c r="U193" s="29">
        <v>75</v>
      </c>
      <c r="V193" s="29" t="s">
        <v>384</v>
      </c>
      <c r="W193" s="29">
        <v>812</v>
      </c>
      <c r="X193" s="29"/>
      <c r="Y193" s="29" t="s">
        <v>385</v>
      </c>
      <c r="Z193" s="29">
        <v>19131</v>
      </c>
    </row>
    <row r="194" spans="1:26" x14ac:dyDescent="0.2">
      <c r="A194" s="29">
        <v>2022</v>
      </c>
      <c r="B194" s="29" t="s">
        <v>1142</v>
      </c>
      <c r="C194" s="29" t="s">
        <v>387</v>
      </c>
      <c r="D194" s="29" t="s">
        <v>1143</v>
      </c>
      <c r="E194" s="29" t="s">
        <v>2965</v>
      </c>
      <c r="F194" s="29" t="s">
        <v>2966</v>
      </c>
      <c r="G194" s="29">
        <v>200059392</v>
      </c>
      <c r="H194" s="29" t="s">
        <v>1144</v>
      </c>
      <c r="I194" s="29" t="s">
        <v>843</v>
      </c>
      <c r="J194" s="29" t="s">
        <v>211</v>
      </c>
      <c r="K194" s="30">
        <v>44909</v>
      </c>
      <c r="L194" s="29" t="s">
        <v>381</v>
      </c>
      <c r="M194" s="29" t="s">
        <v>382</v>
      </c>
      <c r="N194" s="29">
        <v>16.982199999999999</v>
      </c>
      <c r="O194" s="29">
        <v>426.13168719999999</v>
      </c>
      <c r="P194" s="29">
        <v>426.13168719999999</v>
      </c>
      <c r="Q194" s="31">
        <v>6.7</v>
      </c>
      <c r="R194" s="29" t="s">
        <v>28</v>
      </c>
      <c r="S194" s="29" t="s">
        <v>1145</v>
      </c>
      <c r="T194" s="29">
        <v>38</v>
      </c>
      <c r="U194" s="29">
        <v>84</v>
      </c>
      <c r="V194" s="29" t="s">
        <v>384</v>
      </c>
      <c r="W194" s="29">
        <v>647</v>
      </c>
      <c r="X194" s="29"/>
      <c r="Y194" s="29" t="s">
        <v>385</v>
      </c>
      <c r="Z194" s="29">
        <v>38384</v>
      </c>
    </row>
    <row r="195" spans="1:26" x14ac:dyDescent="0.2">
      <c r="A195" s="29">
        <v>2022</v>
      </c>
      <c r="B195" s="29" t="s">
        <v>1146</v>
      </c>
      <c r="C195" s="29" t="s">
        <v>387</v>
      </c>
      <c r="D195" s="29" t="s">
        <v>1147</v>
      </c>
      <c r="E195" s="29" t="s">
        <v>2967</v>
      </c>
      <c r="F195" s="29" t="s">
        <v>2968</v>
      </c>
      <c r="G195" s="29">
        <v>248600413</v>
      </c>
      <c r="H195" s="29" t="s">
        <v>1148</v>
      </c>
      <c r="I195" s="29" t="s">
        <v>526</v>
      </c>
      <c r="J195" s="29" t="s">
        <v>137</v>
      </c>
      <c r="K195" s="30">
        <v>44910</v>
      </c>
      <c r="L195" s="29" t="s">
        <v>381</v>
      </c>
      <c r="M195" s="29" t="s">
        <v>382</v>
      </c>
      <c r="N195" s="29">
        <v>12.513199999999999</v>
      </c>
      <c r="O195" s="29">
        <v>313.99176949999998</v>
      </c>
      <c r="P195" s="29">
        <v>313.99176949999998</v>
      </c>
      <c r="Q195" s="31">
        <v>4.9000000000000004</v>
      </c>
      <c r="R195" s="29" t="s">
        <v>28</v>
      </c>
      <c r="S195" s="29" t="s">
        <v>1149</v>
      </c>
      <c r="T195" s="29">
        <v>86</v>
      </c>
      <c r="U195" s="29">
        <v>75</v>
      </c>
      <c r="V195" s="29" t="s">
        <v>392</v>
      </c>
      <c r="W195" s="29">
        <v>313</v>
      </c>
      <c r="X195" s="29"/>
      <c r="Y195" s="29" t="s">
        <v>385</v>
      </c>
      <c r="Z195" s="29">
        <v>86111</v>
      </c>
    </row>
    <row r="196" spans="1:26" x14ac:dyDescent="0.2">
      <c r="A196" s="29">
        <v>2022</v>
      </c>
      <c r="B196" s="29" t="s">
        <v>1150</v>
      </c>
      <c r="C196" s="29" t="s">
        <v>387</v>
      </c>
      <c r="D196" s="29" t="s">
        <v>1151</v>
      </c>
      <c r="E196" s="29" t="s">
        <v>2969</v>
      </c>
      <c r="F196" s="29" t="s">
        <v>2970</v>
      </c>
      <c r="G196" s="29">
        <v>200037133</v>
      </c>
      <c r="H196" s="29" t="s">
        <v>993</v>
      </c>
      <c r="I196" s="29" t="s">
        <v>91</v>
      </c>
      <c r="J196" s="29" t="s">
        <v>89</v>
      </c>
      <c r="K196" s="30">
        <v>44917</v>
      </c>
      <c r="L196" s="29" t="s">
        <v>28</v>
      </c>
      <c r="M196" s="29" t="s">
        <v>390</v>
      </c>
      <c r="N196" s="29">
        <v>12.513199999999999</v>
      </c>
      <c r="O196" s="29">
        <v>313.99176949999998</v>
      </c>
      <c r="P196" s="29">
        <v>313.99176949999998</v>
      </c>
      <c r="Q196" s="31">
        <v>4.9000000000000004</v>
      </c>
      <c r="R196" s="29" t="s">
        <v>28</v>
      </c>
      <c r="S196" s="29" t="s">
        <v>1152</v>
      </c>
      <c r="T196" s="29">
        <v>77</v>
      </c>
      <c r="U196" s="29">
        <v>11</v>
      </c>
      <c r="V196" s="29" t="s">
        <v>392</v>
      </c>
      <c r="W196" s="29">
        <v>617</v>
      </c>
      <c r="X196" s="29"/>
      <c r="Y196" s="29" t="s">
        <v>385</v>
      </c>
      <c r="Z196" s="29">
        <v>77530</v>
      </c>
    </row>
    <row r="197" spans="1:26" x14ac:dyDescent="0.2">
      <c r="A197" s="29">
        <v>2022</v>
      </c>
      <c r="B197" s="29" t="s">
        <v>1153</v>
      </c>
      <c r="C197" s="29" t="s">
        <v>387</v>
      </c>
      <c r="D197" s="29" t="s">
        <v>1154</v>
      </c>
      <c r="E197" s="29" t="s">
        <v>2971</v>
      </c>
      <c r="F197" s="29" t="s">
        <v>2972</v>
      </c>
      <c r="G197" s="29">
        <v>243500733</v>
      </c>
      <c r="H197" s="29" t="s">
        <v>405</v>
      </c>
      <c r="I197" s="29" t="s">
        <v>70</v>
      </c>
      <c r="J197" s="29" t="s">
        <v>68</v>
      </c>
      <c r="K197" s="30">
        <v>44586</v>
      </c>
      <c r="L197" s="29" t="s">
        <v>381</v>
      </c>
      <c r="M197" s="29" t="s">
        <v>382</v>
      </c>
      <c r="N197" s="29">
        <v>6.7035</v>
      </c>
      <c r="O197" s="29">
        <v>168.20987650000001</v>
      </c>
      <c r="P197" s="29">
        <v>168.20987650000001</v>
      </c>
      <c r="Q197" s="31">
        <v>2.6</v>
      </c>
      <c r="R197" s="29" t="s">
        <v>28</v>
      </c>
      <c r="S197" s="29" t="s">
        <v>406</v>
      </c>
      <c r="T197" s="29">
        <v>35</v>
      </c>
      <c r="U197" s="29">
        <v>53</v>
      </c>
      <c r="V197" s="29" t="s">
        <v>384</v>
      </c>
      <c r="W197" s="29">
        <v>566</v>
      </c>
      <c r="X197" s="29"/>
      <c r="Y197" s="29" t="s">
        <v>385</v>
      </c>
      <c r="Z197" s="29">
        <v>35225</v>
      </c>
    </row>
    <row r="198" spans="1:26" x14ac:dyDescent="0.2">
      <c r="A198" s="29">
        <v>2022</v>
      </c>
      <c r="B198" s="29" t="s">
        <v>1155</v>
      </c>
      <c r="C198" s="29" t="s">
        <v>387</v>
      </c>
      <c r="D198" s="29" t="s">
        <v>1156</v>
      </c>
      <c r="E198" s="29" t="s">
        <v>2973</v>
      </c>
      <c r="F198" s="29" t="s">
        <v>2974</v>
      </c>
      <c r="G198" s="29">
        <v>247700057</v>
      </c>
      <c r="H198" s="29" t="s">
        <v>1157</v>
      </c>
      <c r="I198" s="29" t="s">
        <v>91</v>
      </c>
      <c r="J198" s="29" t="s">
        <v>89</v>
      </c>
      <c r="K198" s="30">
        <v>44593</v>
      </c>
      <c r="L198" s="29" t="s">
        <v>381</v>
      </c>
      <c r="M198" s="29" t="s">
        <v>382</v>
      </c>
      <c r="N198" s="29">
        <v>16.982199999999999</v>
      </c>
      <c r="O198" s="29">
        <v>426.13168719999999</v>
      </c>
      <c r="P198" s="29">
        <v>426.13168719999999</v>
      </c>
      <c r="Q198" s="31">
        <v>6.7</v>
      </c>
      <c r="R198" s="29" t="s">
        <v>28</v>
      </c>
      <c r="S198" s="29" t="s">
        <v>505</v>
      </c>
      <c r="T198" s="29">
        <v>77</v>
      </c>
      <c r="U198" s="29">
        <v>11</v>
      </c>
      <c r="V198" s="29" t="s">
        <v>392</v>
      </c>
      <c r="W198" s="29">
        <v>471</v>
      </c>
      <c r="X198" s="29"/>
      <c r="Y198" s="29" t="s">
        <v>385</v>
      </c>
      <c r="Z198" s="29">
        <v>77252</v>
      </c>
    </row>
    <row r="199" spans="1:26" x14ac:dyDescent="0.2">
      <c r="A199" s="29">
        <v>2022</v>
      </c>
      <c r="B199" s="29" t="s">
        <v>1158</v>
      </c>
      <c r="C199" s="29" t="s">
        <v>387</v>
      </c>
      <c r="D199" s="29" t="s">
        <v>1159</v>
      </c>
      <c r="E199" s="29" t="s">
        <v>2975</v>
      </c>
      <c r="F199" s="29" t="s">
        <v>2976</v>
      </c>
      <c r="G199" s="29">
        <v>244400552</v>
      </c>
      <c r="H199" s="29" t="s">
        <v>796</v>
      </c>
      <c r="I199" s="29" t="s">
        <v>175</v>
      </c>
      <c r="J199" s="29" t="s">
        <v>51</v>
      </c>
      <c r="K199" s="30">
        <v>44600</v>
      </c>
      <c r="L199" s="29" t="s">
        <v>381</v>
      </c>
      <c r="M199" s="29" t="s">
        <v>382</v>
      </c>
      <c r="N199" s="29">
        <v>10.278700000000001</v>
      </c>
      <c r="O199" s="29">
        <v>257.92181069999998</v>
      </c>
      <c r="P199" s="29">
        <v>257.92181069999998</v>
      </c>
      <c r="Q199" s="31">
        <v>4.0999999999999996</v>
      </c>
      <c r="R199" s="29" t="s">
        <v>28</v>
      </c>
      <c r="S199" s="29" t="s">
        <v>475</v>
      </c>
      <c r="T199" s="29">
        <v>44</v>
      </c>
      <c r="U199" s="29">
        <v>52</v>
      </c>
      <c r="V199" s="29" t="s">
        <v>384</v>
      </c>
      <c r="W199" s="29">
        <v>519</v>
      </c>
      <c r="X199" s="29"/>
      <c r="Y199" s="29" t="s">
        <v>385</v>
      </c>
      <c r="Z199" s="29">
        <v>44207</v>
      </c>
    </row>
    <row r="200" spans="1:26" x14ac:dyDescent="0.2">
      <c r="A200" s="29">
        <v>2022</v>
      </c>
      <c r="B200" s="29" t="s">
        <v>1160</v>
      </c>
      <c r="C200" s="29" t="s">
        <v>387</v>
      </c>
      <c r="D200" s="29" t="s">
        <v>1161</v>
      </c>
      <c r="E200" s="29" t="s">
        <v>2977</v>
      </c>
      <c r="F200" s="29" t="s">
        <v>2978</v>
      </c>
      <c r="G200" s="29">
        <v>200071777</v>
      </c>
      <c r="H200" s="29" t="s">
        <v>1162</v>
      </c>
      <c r="I200" s="29" t="s">
        <v>257</v>
      </c>
      <c r="J200" s="29" t="s">
        <v>78</v>
      </c>
      <c r="K200" s="30">
        <v>44621</v>
      </c>
      <c r="L200" s="29" t="s">
        <v>28</v>
      </c>
      <c r="M200" s="29" t="s">
        <v>390</v>
      </c>
      <c r="N200" s="29">
        <v>14.300800000000001</v>
      </c>
      <c r="O200" s="29">
        <v>358.84773660000002</v>
      </c>
      <c r="P200" s="29">
        <v>358.84773660000002</v>
      </c>
      <c r="Q200" s="31">
        <v>5.6</v>
      </c>
      <c r="R200" s="29" t="s">
        <v>28</v>
      </c>
      <c r="S200" s="29" t="s">
        <v>1163</v>
      </c>
      <c r="T200" s="29">
        <v>10</v>
      </c>
      <c r="U200" s="29">
        <v>44</v>
      </c>
      <c r="V200" s="29" t="s">
        <v>392</v>
      </c>
      <c r="W200" s="29">
        <v>370</v>
      </c>
      <c r="X200" s="29"/>
      <c r="Y200" s="29" t="s">
        <v>385</v>
      </c>
      <c r="Z200" s="29">
        <v>10299</v>
      </c>
    </row>
    <row r="201" spans="1:26" x14ac:dyDescent="0.2">
      <c r="A201" s="29">
        <v>2022</v>
      </c>
      <c r="B201" s="29" t="s">
        <v>1164</v>
      </c>
      <c r="C201" s="29" t="s">
        <v>387</v>
      </c>
      <c r="D201" s="29" t="s">
        <v>1165</v>
      </c>
      <c r="E201" s="29" t="s">
        <v>2979</v>
      </c>
      <c r="F201" s="29" t="s">
        <v>2980</v>
      </c>
      <c r="G201" s="29">
        <v>200048551</v>
      </c>
      <c r="H201" s="29" t="s">
        <v>668</v>
      </c>
      <c r="I201" s="29" t="s">
        <v>61</v>
      </c>
      <c r="J201" s="29" t="s">
        <v>51</v>
      </c>
      <c r="K201" s="30">
        <v>44621</v>
      </c>
      <c r="L201" s="29" t="s">
        <v>381</v>
      </c>
      <c r="M201" s="29" t="s">
        <v>382</v>
      </c>
      <c r="N201" s="29">
        <v>6.7035</v>
      </c>
      <c r="O201" s="29">
        <v>168.20987650000001</v>
      </c>
      <c r="P201" s="29">
        <v>168.20987650000001</v>
      </c>
      <c r="Q201" s="31">
        <v>2.6</v>
      </c>
      <c r="R201" s="29" t="s">
        <v>28</v>
      </c>
      <c r="S201" s="29" t="s">
        <v>421</v>
      </c>
      <c r="T201" s="29">
        <v>53</v>
      </c>
      <c r="U201" s="29">
        <v>52</v>
      </c>
      <c r="V201" s="29" t="s">
        <v>392</v>
      </c>
      <c r="W201" s="29">
        <v>663</v>
      </c>
      <c r="X201" s="29"/>
      <c r="Y201" s="29" t="s">
        <v>385</v>
      </c>
      <c r="Z201" s="29">
        <v>53151</v>
      </c>
    </row>
    <row r="202" spans="1:26" x14ac:dyDescent="0.2">
      <c r="A202" s="29">
        <v>2022</v>
      </c>
      <c r="B202" s="29" t="s">
        <v>1166</v>
      </c>
      <c r="C202" s="29" t="s">
        <v>387</v>
      </c>
      <c r="D202" s="29" t="s">
        <v>1167</v>
      </c>
      <c r="E202" s="29" t="s">
        <v>2981</v>
      </c>
      <c r="F202" s="29" t="s">
        <v>2982</v>
      </c>
      <c r="G202" s="29">
        <v>200085751</v>
      </c>
      <c r="H202" s="29" t="s">
        <v>842</v>
      </c>
      <c r="I202" s="29" t="s">
        <v>843</v>
      </c>
      <c r="J202" s="29" t="s">
        <v>211</v>
      </c>
      <c r="K202" s="30">
        <v>44629</v>
      </c>
      <c r="L202" s="29" t="s">
        <v>381</v>
      </c>
      <c r="M202" s="29" t="s">
        <v>382</v>
      </c>
      <c r="N202" s="29">
        <v>11.172499999999999</v>
      </c>
      <c r="O202" s="29">
        <v>280.34979420000002</v>
      </c>
      <c r="P202" s="29">
        <v>280.34979420000002</v>
      </c>
      <c r="Q202" s="31">
        <v>4.4000000000000004</v>
      </c>
      <c r="R202" s="29" t="s">
        <v>28</v>
      </c>
      <c r="S202" s="29" t="s">
        <v>734</v>
      </c>
      <c r="T202" s="29">
        <v>38</v>
      </c>
      <c r="U202" s="29">
        <v>84</v>
      </c>
      <c r="V202" s="29" t="s">
        <v>392</v>
      </c>
      <c r="W202" s="29">
        <v>835</v>
      </c>
      <c r="X202" s="29"/>
      <c r="Y202" s="29" t="s">
        <v>385</v>
      </c>
      <c r="Z202" s="29">
        <v>38034</v>
      </c>
    </row>
    <row r="203" spans="1:26" x14ac:dyDescent="0.2">
      <c r="A203" s="29">
        <v>2022</v>
      </c>
      <c r="B203" s="29" t="s">
        <v>1168</v>
      </c>
      <c r="C203" s="29" t="s">
        <v>387</v>
      </c>
      <c r="D203" s="29" t="s">
        <v>1169</v>
      </c>
      <c r="E203" s="29" t="s">
        <v>2983</v>
      </c>
      <c r="F203" s="29" t="s">
        <v>2984</v>
      </c>
      <c r="G203" s="29">
        <v>245614433</v>
      </c>
      <c r="H203" s="29" t="s">
        <v>582</v>
      </c>
      <c r="I203" s="29" t="s">
        <v>250</v>
      </c>
      <c r="J203" s="29" t="s">
        <v>68</v>
      </c>
      <c r="K203" s="30">
        <v>44649</v>
      </c>
      <c r="L203" s="29" t="s">
        <v>381</v>
      </c>
      <c r="M203" s="29" t="s">
        <v>382</v>
      </c>
      <c r="N203" s="29">
        <v>6.7035</v>
      </c>
      <c r="O203" s="29">
        <v>168.20987650000001</v>
      </c>
      <c r="P203" s="29">
        <v>168.20987650000001</v>
      </c>
      <c r="Q203" s="31">
        <v>2.6</v>
      </c>
      <c r="R203" s="29" t="s">
        <v>28</v>
      </c>
      <c r="S203" s="29" t="s">
        <v>835</v>
      </c>
      <c r="T203" s="29">
        <v>56</v>
      </c>
      <c r="U203" s="29">
        <v>53</v>
      </c>
      <c r="V203" s="29" t="s">
        <v>392</v>
      </c>
      <c r="W203" s="29">
        <v>914</v>
      </c>
      <c r="X203" s="29"/>
      <c r="Y203" s="29" t="s">
        <v>385</v>
      </c>
      <c r="Z203" s="29">
        <v>56190</v>
      </c>
    </row>
    <row r="204" spans="1:26" x14ac:dyDescent="0.2">
      <c r="A204" s="29">
        <v>2022</v>
      </c>
      <c r="B204" s="29" t="s">
        <v>1170</v>
      </c>
      <c r="C204" s="29" t="s">
        <v>387</v>
      </c>
      <c r="D204" s="29" t="s">
        <v>1171</v>
      </c>
      <c r="E204" s="29" t="s">
        <v>2985</v>
      </c>
      <c r="F204" s="29" t="s">
        <v>2986</v>
      </c>
      <c r="G204" s="29">
        <v>247700644</v>
      </c>
      <c r="H204" s="29" t="s">
        <v>1172</v>
      </c>
      <c r="I204" s="29" t="s">
        <v>91</v>
      </c>
      <c r="J204" s="29" t="s">
        <v>89</v>
      </c>
      <c r="K204" s="30">
        <v>44656</v>
      </c>
      <c r="L204" s="29" t="s">
        <v>381</v>
      </c>
      <c r="M204" s="29" t="s">
        <v>382</v>
      </c>
      <c r="N204" s="29">
        <v>12.513199999999999</v>
      </c>
      <c r="O204" s="29">
        <v>313.99176949999998</v>
      </c>
      <c r="P204" s="29">
        <v>313.99176949999998</v>
      </c>
      <c r="Q204" s="31">
        <v>4.9000000000000004</v>
      </c>
      <c r="R204" s="29" t="s">
        <v>28</v>
      </c>
      <c r="S204" s="29" t="s">
        <v>505</v>
      </c>
      <c r="T204" s="29">
        <v>77</v>
      </c>
      <c r="U204" s="29">
        <v>11</v>
      </c>
      <c r="V204" s="29" t="s">
        <v>392</v>
      </c>
      <c r="W204" s="29">
        <v>401</v>
      </c>
      <c r="X204" s="29"/>
      <c r="Y204" s="29" t="s">
        <v>385</v>
      </c>
      <c r="Z204" s="29">
        <v>77114</v>
      </c>
    </row>
    <row r="205" spans="1:26" x14ac:dyDescent="0.2">
      <c r="A205" s="29">
        <v>2022</v>
      </c>
      <c r="B205" s="29" t="s">
        <v>1173</v>
      </c>
      <c r="C205" s="29" t="s">
        <v>387</v>
      </c>
      <c r="D205" s="29" t="s">
        <v>1174</v>
      </c>
      <c r="E205" s="29" t="s">
        <v>2987</v>
      </c>
      <c r="F205" s="29" t="s">
        <v>2988</v>
      </c>
      <c r="G205" s="29">
        <v>244400503</v>
      </c>
      <c r="H205" s="29" t="s">
        <v>1175</v>
      </c>
      <c r="I205" s="29" t="s">
        <v>175</v>
      </c>
      <c r="J205" s="29" t="s">
        <v>51</v>
      </c>
      <c r="K205" s="30">
        <v>44677</v>
      </c>
      <c r="L205" s="29" t="s">
        <v>381</v>
      </c>
      <c r="M205" s="29" t="s">
        <v>382</v>
      </c>
      <c r="N205" s="29">
        <v>13.407</v>
      </c>
      <c r="O205" s="29">
        <v>336.41975309999998</v>
      </c>
      <c r="P205" s="29">
        <v>336.41975309999998</v>
      </c>
      <c r="Q205" s="31">
        <v>5.3</v>
      </c>
      <c r="R205" s="29" t="s">
        <v>28</v>
      </c>
      <c r="S205" s="29" t="s">
        <v>475</v>
      </c>
      <c r="T205" s="29">
        <v>44</v>
      </c>
      <c r="U205" s="29">
        <v>52</v>
      </c>
      <c r="V205" s="29" t="s">
        <v>384</v>
      </c>
      <c r="W205" s="29">
        <v>562</v>
      </c>
      <c r="X205" s="29"/>
      <c r="Y205" s="29" t="s">
        <v>385</v>
      </c>
      <c r="Z205" s="29">
        <v>44110</v>
      </c>
    </row>
    <row r="206" spans="1:26" x14ac:dyDescent="0.2">
      <c r="A206" s="29">
        <v>2022</v>
      </c>
      <c r="B206" s="29" t="s">
        <v>1176</v>
      </c>
      <c r="C206" s="29" t="s">
        <v>387</v>
      </c>
      <c r="D206" s="29" t="s">
        <v>1177</v>
      </c>
      <c r="E206" s="29" t="s">
        <v>2989</v>
      </c>
      <c r="F206" s="29" t="s">
        <v>2990</v>
      </c>
      <c r="G206" s="29">
        <v>200072882</v>
      </c>
      <c r="H206" s="29" t="s">
        <v>1178</v>
      </c>
      <c r="I206" s="29" t="s">
        <v>53</v>
      </c>
      <c r="J206" s="29" t="s">
        <v>51</v>
      </c>
      <c r="K206" s="30">
        <v>44698</v>
      </c>
      <c r="L206" s="29" t="s">
        <v>381</v>
      </c>
      <c r="M206" s="29" t="s">
        <v>382</v>
      </c>
      <c r="N206" s="29">
        <v>7.5972999999999997</v>
      </c>
      <c r="O206" s="29">
        <v>190.63786010000001</v>
      </c>
      <c r="P206" s="29">
        <v>190.63786010000001</v>
      </c>
      <c r="Q206" s="31">
        <v>3</v>
      </c>
      <c r="R206" s="29" t="s">
        <v>28</v>
      </c>
      <c r="S206" s="29" t="s">
        <v>1179</v>
      </c>
      <c r="T206" s="29">
        <v>85</v>
      </c>
      <c r="U206" s="29">
        <v>52</v>
      </c>
      <c r="V206" s="29" t="s">
        <v>384</v>
      </c>
      <c r="W206" s="29">
        <v>357</v>
      </c>
      <c r="X206" s="29"/>
      <c r="Y206" s="29" t="s">
        <v>385</v>
      </c>
      <c r="Z206" s="29">
        <v>85003</v>
      </c>
    </row>
    <row r="207" spans="1:26" x14ac:dyDescent="0.2">
      <c r="A207" s="29">
        <v>2022</v>
      </c>
      <c r="B207" s="29" t="s">
        <v>1180</v>
      </c>
      <c r="C207" s="29" t="s">
        <v>387</v>
      </c>
      <c r="D207" s="29" t="s">
        <v>1181</v>
      </c>
      <c r="E207" s="29" t="s">
        <v>2991</v>
      </c>
      <c r="F207" s="29" t="s">
        <v>2992</v>
      </c>
      <c r="G207" s="29">
        <v>200073344</v>
      </c>
      <c r="H207" s="29" t="s">
        <v>1182</v>
      </c>
      <c r="I207" s="29" t="s">
        <v>504</v>
      </c>
      <c r="J207" s="29" t="s">
        <v>89</v>
      </c>
      <c r="K207" s="30">
        <v>44712</v>
      </c>
      <c r="L207" s="29" t="s">
        <v>381</v>
      </c>
      <c r="M207" s="29" t="s">
        <v>382</v>
      </c>
      <c r="N207" s="29">
        <v>17.786619999999999</v>
      </c>
      <c r="O207" s="29">
        <v>446.31687240000002</v>
      </c>
      <c r="P207" s="29">
        <v>446.31687240000002</v>
      </c>
      <c r="Q207" s="31">
        <v>7</v>
      </c>
      <c r="R207" s="29" t="s">
        <v>28</v>
      </c>
      <c r="S207" s="29" t="s">
        <v>505</v>
      </c>
      <c r="T207" s="29">
        <v>78</v>
      </c>
      <c r="U207" s="29">
        <v>11</v>
      </c>
      <c r="V207" s="29" t="s">
        <v>392</v>
      </c>
      <c r="W207" s="29">
        <v>545</v>
      </c>
      <c r="X207" s="29"/>
      <c r="Y207" s="29" t="s">
        <v>385</v>
      </c>
      <c r="Z207" s="29">
        <v>78601</v>
      </c>
    </row>
    <row r="208" spans="1:26" x14ac:dyDescent="0.2">
      <c r="A208" s="29">
        <v>2022</v>
      </c>
      <c r="B208" s="29" t="s">
        <v>1183</v>
      </c>
      <c r="C208" s="29" t="s">
        <v>387</v>
      </c>
      <c r="D208" s="29" t="s">
        <v>1184</v>
      </c>
      <c r="E208" s="29" t="s">
        <v>2993</v>
      </c>
      <c r="F208" s="29" t="s">
        <v>2994</v>
      </c>
      <c r="G208" s="29">
        <v>241000223</v>
      </c>
      <c r="H208" s="29" t="s">
        <v>1185</v>
      </c>
      <c r="I208" s="29" t="s">
        <v>257</v>
      </c>
      <c r="J208" s="29" t="s">
        <v>78</v>
      </c>
      <c r="K208" s="30">
        <v>44726</v>
      </c>
      <c r="L208" s="29" t="s">
        <v>381</v>
      </c>
      <c r="M208" s="29" t="s">
        <v>382</v>
      </c>
      <c r="N208" s="29">
        <v>14.300800000000001</v>
      </c>
      <c r="O208" s="29">
        <v>358.84773660000002</v>
      </c>
      <c r="P208" s="29">
        <v>358.84773660000002</v>
      </c>
      <c r="Q208" s="31">
        <v>5.6</v>
      </c>
      <c r="R208" s="29" t="s">
        <v>28</v>
      </c>
      <c r="S208" s="29" t="s">
        <v>505</v>
      </c>
      <c r="T208" s="29">
        <v>10</v>
      </c>
      <c r="U208" s="29">
        <v>44</v>
      </c>
      <c r="V208" s="29" t="s">
        <v>392</v>
      </c>
      <c r="W208" s="29">
        <v>480</v>
      </c>
      <c r="X208" s="29"/>
      <c r="Y208" s="29" t="s">
        <v>385</v>
      </c>
      <c r="Z208" s="29">
        <v>10210</v>
      </c>
    </row>
    <row r="209" spans="1:26" x14ac:dyDescent="0.2">
      <c r="A209" s="29">
        <v>2022</v>
      </c>
      <c r="B209" s="29" t="s">
        <v>1186</v>
      </c>
      <c r="C209" s="29" t="s">
        <v>387</v>
      </c>
      <c r="D209" s="29" t="s">
        <v>1187</v>
      </c>
      <c r="E209" s="29" t="s">
        <v>2995</v>
      </c>
      <c r="F209" s="29" t="s">
        <v>2996</v>
      </c>
      <c r="G209" s="29">
        <v>200070407</v>
      </c>
      <c r="H209" s="29" t="s">
        <v>1188</v>
      </c>
      <c r="I209" s="29" t="s">
        <v>701</v>
      </c>
      <c r="J209" s="29" t="s">
        <v>211</v>
      </c>
      <c r="K209" s="30">
        <v>44733</v>
      </c>
      <c r="L209" s="29" t="s">
        <v>381</v>
      </c>
      <c r="M209" s="29" t="s">
        <v>382</v>
      </c>
      <c r="N209" s="29">
        <v>8.4910999999999994</v>
      </c>
      <c r="O209" s="29">
        <v>213.06584359999999</v>
      </c>
      <c r="P209" s="29">
        <v>213.06584359999999</v>
      </c>
      <c r="Q209" s="31">
        <v>3.3</v>
      </c>
      <c r="R209" s="29" t="s">
        <v>28</v>
      </c>
      <c r="S209" s="29" t="s">
        <v>1189</v>
      </c>
      <c r="T209" s="29">
        <v>63</v>
      </c>
      <c r="U209" s="29">
        <v>84</v>
      </c>
      <c r="V209" s="29" t="s">
        <v>384</v>
      </c>
      <c r="W209" s="29">
        <v>794</v>
      </c>
      <c r="X209" s="29"/>
      <c r="Y209" s="29" t="s">
        <v>385</v>
      </c>
      <c r="Z209" s="29">
        <v>63392</v>
      </c>
    </row>
    <row r="210" spans="1:26" x14ac:dyDescent="0.2">
      <c r="A210" s="29">
        <v>2022</v>
      </c>
      <c r="B210" s="29" t="s">
        <v>1190</v>
      </c>
      <c r="C210" s="29" t="s">
        <v>387</v>
      </c>
      <c r="D210" s="29" t="s">
        <v>1191</v>
      </c>
      <c r="E210" s="29" t="s">
        <v>2997</v>
      </c>
      <c r="F210" s="29" t="s">
        <v>2998</v>
      </c>
      <c r="G210" s="29">
        <v>243500667</v>
      </c>
      <c r="H210" s="29" t="s">
        <v>616</v>
      </c>
      <c r="I210" s="29" t="s">
        <v>70</v>
      </c>
      <c r="J210" s="29" t="s">
        <v>68</v>
      </c>
      <c r="K210" s="30">
        <v>44740</v>
      </c>
      <c r="L210" s="29" t="s">
        <v>381</v>
      </c>
      <c r="M210" s="29" t="s">
        <v>382</v>
      </c>
      <c r="N210" s="29">
        <v>8.9380000000000006</v>
      </c>
      <c r="O210" s="29">
        <v>224.2798354</v>
      </c>
      <c r="P210" s="29">
        <v>224.2798354</v>
      </c>
      <c r="Q210" s="31">
        <v>3.5</v>
      </c>
      <c r="R210" s="29" t="s">
        <v>28</v>
      </c>
      <c r="S210" s="29" t="s">
        <v>617</v>
      </c>
      <c r="T210" s="29">
        <v>35</v>
      </c>
      <c r="U210" s="29">
        <v>53</v>
      </c>
      <c r="V210" s="29" t="s">
        <v>384</v>
      </c>
      <c r="W210" s="29">
        <v>662</v>
      </c>
      <c r="X210" s="29"/>
      <c r="Y210" s="29" t="s">
        <v>385</v>
      </c>
      <c r="Z210" s="29">
        <v>35007</v>
      </c>
    </row>
    <row r="211" spans="1:26" x14ac:dyDescent="0.2">
      <c r="A211" s="29">
        <v>2022</v>
      </c>
      <c r="B211" s="29" t="s">
        <v>1192</v>
      </c>
      <c r="C211" s="29" t="s">
        <v>387</v>
      </c>
      <c r="D211" s="29" t="s">
        <v>1193</v>
      </c>
      <c r="E211" s="29" t="s">
        <v>2999</v>
      </c>
      <c r="F211" s="29" t="s">
        <v>3000</v>
      </c>
      <c r="G211" s="29">
        <v>200043156</v>
      </c>
      <c r="H211" s="29" t="s">
        <v>696</v>
      </c>
      <c r="I211" s="29" t="s">
        <v>80</v>
      </c>
      <c r="J211" s="29" t="s">
        <v>78</v>
      </c>
      <c r="K211" s="30">
        <v>44747</v>
      </c>
      <c r="L211" s="29" t="s">
        <v>381</v>
      </c>
      <c r="M211" s="29" t="s">
        <v>382</v>
      </c>
      <c r="N211" s="29">
        <v>13.407</v>
      </c>
      <c r="O211" s="29">
        <v>336.41975309999998</v>
      </c>
      <c r="P211" s="29">
        <v>336.41975309999998</v>
      </c>
      <c r="Q211" s="31">
        <v>5.3</v>
      </c>
      <c r="R211" s="29" t="s">
        <v>28</v>
      </c>
      <c r="S211" s="29" t="s">
        <v>553</v>
      </c>
      <c r="T211" s="29">
        <v>8</v>
      </c>
      <c r="U211" s="29">
        <v>44</v>
      </c>
      <c r="V211" s="29" t="s">
        <v>392</v>
      </c>
      <c r="W211" s="29">
        <v>585</v>
      </c>
      <c r="X211" s="29"/>
      <c r="Y211" s="29" t="s">
        <v>385</v>
      </c>
      <c r="Z211" s="29">
        <v>8287</v>
      </c>
    </row>
    <row r="212" spans="1:26" x14ac:dyDescent="0.2">
      <c r="A212" s="29">
        <v>2022</v>
      </c>
      <c r="B212" s="29" t="s">
        <v>1194</v>
      </c>
      <c r="C212" s="29" t="s">
        <v>387</v>
      </c>
      <c r="D212" s="29" t="s">
        <v>1195</v>
      </c>
      <c r="E212" s="29" t="s">
        <v>3001</v>
      </c>
      <c r="F212" s="29" t="s">
        <v>3002</v>
      </c>
      <c r="G212" s="29">
        <v>240200493</v>
      </c>
      <c r="H212" s="29" t="s">
        <v>1196</v>
      </c>
      <c r="I212" s="29" t="s">
        <v>147</v>
      </c>
      <c r="J212" s="29" t="s">
        <v>145</v>
      </c>
      <c r="K212" s="30">
        <v>44749</v>
      </c>
      <c r="L212" s="29" t="s">
        <v>381</v>
      </c>
      <c r="M212" s="29" t="s">
        <v>382</v>
      </c>
      <c r="N212" s="29">
        <v>13.407</v>
      </c>
      <c r="O212" s="29">
        <v>336.41975309999998</v>
      </c>
      <c r="P212" s="29">
        <v>336.41975309999998</v>
      </c>
      <c r="Q212" s="31">
        <v>5.3</v>
      </c>
      <c r="R212" s="29" t="s">
        <v>28</v>
      </c>
      <c r="S212" s="29" t="s">
        <v>1197</v>
      </c>
      <c r="T212" s="29">
        <v>2</v>
      </c>
      <c r="U212" s="29">
        <v>32</v>
      </c>
      <c r="V212" s="29" t="s">
        <v>392</v>
      </c>
      <c r="W212" s="29">
        <v>482</v>
      </c>
      <c r="X212" s="29"/>
      <c r="Y212" s="29" t="s">
        <v>385</v>
      </c>
      <c r="Z212" s="29">
        <v>2095</v>
      </c>
    </row>
    <row r="213" spans="1:26" x14ac:dyDescent="0.2">
      <c r="A213" s="29">
        <v>2022</v>
      </c>
      <c r="B213" s="29" t="s">
        <v>1198</v>
      </c>
      <c r="C213" s="29" t="s">
        <v>378</v>
      </c>
      <c r="D213" s="29" t="s">
        <v>1199</v>
      </c>
      <c r="E213" s="29" t="s">
        <v>3003</v>
      </c>
      <c r="F213" s="29" t="s">
        <v>3004</v>
      </c>
      <c r="G213" s="29">
        <v>200040426</v>
      </c>
      <c r="H213" s="29" t="s">
        <v>647</v>
      </c>
      <c r="I213" s="29" t="s">
        <v>147</v>
      </c>
      <c r="J213" s="29" t="s">
        <v>145</v>
      </c>
      <c r="K213" s="30">
        <v>44750</v>
      </c>
      <c r="L213" s="29" t="s">
        <v>28</v>
      </c>
      <c r="M213" s="29" t="s">
        <v>390</v>
      </c>
      <c r="N213" s="29">
        <v>26.814</v>
      </c>
      <c r="O213" s="29">
        <v>672.83950619999996</v>
      </c>
      <c r="P213" s="29">
        <v>672.83950619999996</v>
      </c>
      <c r="Q213" s="32">
        <v>10.6</v>
      </c>
      <c r="R213" s="29" t="s">
        <v>28</v>
      </c>
      <c r="S213" s="29" t="s">
        <v>1200</v>
      </c>
      <c r="T213" s="29">
        <v>2</v>
      </c>
      <c r="U213" s="29">
        <v>32</v>
      </c>
      <c r="V213" s="29" t="s">
        <v>384</v>
      </c>
      <c r="W213" s="29">
        <v>477</v>
      </c>
      <c r="X213" s="29"/>
      <c r="Y213" s="29" t="s">
        <v>385</v>
      </c>
      <c r="Z213" s="29">
        <v>2483</v>
      </c>
    </row>
    <row r="214" spans="1:26" x14ac:dyDescent="0.2">
      <c r="A214" s="29">
        <v>2022</v>
      </c>
      <c r="B214" s="29" t="s">
        <v>1201</v>
      </c>
      <c r="C214" s="29" t="s">
        <v>387</v>
      </c>
      <c r="D214" s="29" t="s">
        <v>1202</v>
      </c>
      <c r="E214" s="29" t="s">
        <v>3005</v>
      </c>
      <c r="F214" s="29" t="s">
        <v>3006</v>
      </c>
      <c r="G214" s="29">
        <v>200043156</v>
      </c>
      <c r="H214" s="29" t="s">
        <v>696</v>
      </c>
      <c r="I214" s="29" t="s">
        <v>80</v>
      </c>
      <c r="J214" s="29" t="s">
        <v>78</v>
      </c>
      <c r="K214" s="30">
        <v>44777</v>
      </c>
      <c r="L214" s="29" t="s">
        <v>381</v>
      </c>
      <c r="M214" s="29" t="s">
        <v>382</v>
      </c>
      <c r="N214" s="29">
        <v>13.407</v>
      </c>
      <c r="O214" s="29">
        <v>336.41975309999998</v>
      </c>
      <c r="P214" s="29">
        <v>336.41975309999998</v>
      </c>
      <c r="Q214" s="31">
        <v>5.3</v>
      </c>
      <c r="R214" s="29" t="s">
        <v>28</v>
      </c>
      <c r="S214" s="29" t="s">
        <v>697</v>
      </c>
      <c r="T214" s="29">
        <v>8</v>
      </c>
      <c r="U214" s="29">
        <v>44</v>
      </c>
      <c r="V214" s="29" t="s">
        <v>392</v>
      </c>
      <c r="W214" s="29">
        <v>397</v>
      </c>
      <c r="X214" s="29"/>
      <c r="Y214" s="29" t="s">
        <v>385</v>
      </c>
      <c r="Z214" s="29">
        <v>8150</v>
      </c>
    </row>
    <row r="215" spans="1:26" x14ac:dyDescent="0.2">
      <c r="A215" s="29">
        <v>2022</v>
      </c>
      <c r="B215" s="29" t="s">
        <v>1203</v>
      </c>
      <c r="C215" s="29" t="s">
        <v>387</v>
      </c>
      <c r="D215" s="29" t="s">
        <v>1204</v>
      </c>
      <c r="E215" s="29" t="s">
        <v>3007</v>
      </c>
      <c r="F215" s="29" t="s">
        <v>3008</v>
      </c>
      <c r="G215" s="29">
        <v>200040277</v>
      </c>
      <c r="H215" s="29" t="s">
        <v>1008</v>
      </c>
      <c r="I215" s="29" t="s">
        <v>26</v>
      </c>
      <c r="J215" s="29" t="s">
        <v>24</v>
      </c>
      <c r="K215" s="30">
        <v>44784</v>
      </c>
      <c r="L215" s="29" t="s">
        <v>1205</v>
      </c>
      <c r="M215" s="29" t="s">
        <v>382</v>
      </c>
      <c r="N215" s="29">
        <v>12.513199999999999</v>
      </c>
      <c r="O215" s="29">
        <v>313.99176949999998</v>
      </c>
      <c r="P215" s="29">
        <v>313.99176949999998</v>
      </c>
      <c r="Q215" s="31">
        <v>4.9000000000000004</v>
      </c>
      <c r="R215" s="29" t="s">
        <v>28</v>
      </c>
      <c r="S215" s="29" t="s">
        <v>1206</v>
      </c>
      <c r="T215" s="29">
        <v>28</v>
      </c>
      <c r="U215" s="29">
        <v>24</v>
      </c>
      <c r="V215" s="29" t="s">
        <v>384</v>
      </c>
      <c r="W215" s="29">
        <v>602</v>
      </c>
      <c r="X215" s="29"/>
      <c r="Y215" s="29" t="s">
        <v>385</v>
      </c>
      <c r="Z215" s="29">
        <v>28178</v>
      </c>
    </row>
    <row r="216" spans="1:26" x14ac:dyDescent="0.2">
      <c r="A216" s="29">
        <v>2022</v>
      </c>
      <c r="B216" s="29" t="s">
        <v>1207</v>
      </c>
      <c r="C216" s="29" t="s">
        <v>387</v>
      </c>
      <c r="D216" s="29" t="s">
        <v>1099</v>
      </c>
      <c r="E216" s="29" t="s">
        <v>2941</v>
      </c>
      <c r="F216" s="29" t="s">
        <v>2942</v>
      </c>
      <c r="G216" s="29">
        <v>246700967</v>
      </c>
      <c r="H216" s="29" t="s">
        <v>1100</v>
      </c>
      <c r="I216" s="29" t="s">
        <v>663</v>
      </c>
      <c r="J216" s="29" t="s">
        <v>78</v>
      </c>
      <c r="K216" s="30">
        <v>44805</v>
      </c>
      <c r="L216" s="29" t="s">
        <v>381</v>
      </c>
      <c r="M216" s="29" t="s">
        <v>382</v>
      </c>
      <c r="N216" s="29">
        <v>22.344999999999999</v>
      </c>
      <c r="O216" s="29">
        <v>560.6995885</v>
      </c>
      <c r="P216" s="29">
        <v>560.6995885</v>
      </c>
      <c r="Q216" s="31">
        <v>8.8000000000000007</v>
      </c>
      <c r="R216" s="29" t="s">
        <v>28</v>
      </c>
      <c r="S216" s="29" t="s">
        <v>1101</v>
      </c>
      <c r="T216" s="29">
        <v>67</v>
      </c>
      <c r="U216" s="29">
        <v>44</v>
      </c>
      <c r="V216" s="29" t="s">
        <v>384</v>
      </c>
      <c r="W216" s="29">
        <v>507</v>
      </c>
      <c r="X216" s="29"/>
      <c r="Y216" s="29" t="s">
        <v>385</v>
      </c>
      <c r="Z216" s="29">
        <v>67115</v>
      </c>
    </row>
    <row r="217" spans="1:26" x14ac:dyDescent="0.2">
      <c r="A217" s="29">
        <v>2022</v>
      </c>
      <c r="B217" s="29" t="s">
        <v>1208</v>
      </c>
      <c r="C217" s="29" t="s">
        <v>442</v>
      </c>
      <c r="D217" s="29" t="s">
        <v>1209</v>
      </c>
      <c r="E217" s="29" t="s">
        <v>3009</v>
      </c>
      <c r="F217" s="29" t="s">
        <v>3010</v>
      </c>
      <c r="G217" s="29">
        <v>247400583</v>
      </c>
      <c r="H217" s="29" t="s">
        <v>1210</v>
      </c>
      <c r="I217" s="29" t="s">
        <v>416</v>
      </c>
      <c r="J217" s="29" t="s">
        <v>211</v>
      </c>
      <c r="K217" s="30">
        <v>44805</v>
      </c>
      <c r="L217" s="29" t="s">
        <v>381</v>
      </c>
      <c r="M217" s="29" t="s">
        <v>382</v>
      </c>
      <c r="N217" s="29">
        <v>3.7539600000000002</v>
      </c>
      <c r="O217" s="29">
        <v>94.197530860000001</v>
      </c>
      <c r="P217" s="29">
        <v>94.197530860000001</v>
      </c>
      <c r="Q217" s="31">
        <v>1.5</v>
      </c>
      <c r="R217" s="29" t="s">
        <v>28</v>
      </c>
      <c r="S217" s="29" t="s">
        <v>1009</v>
      </c>
      <c r="T217" s="29">
        <v>74</v>
      </c>
      <c r="U217" s="29">
        <v>84</v>
      </c>
      <c r="V217" s="29" t="s">
        <v>384</v>
      </c>
      <c r="W217" s="29">
        <v>310</v>
      </c>
      <c r="X217" s="29"/>
      <c r="Y217" s="29" t="s">
        <v>385</v>
      </c>
      <c r="Z217" s="29">
        <v>74262</v>
      </c>
    </row>
    <row r="218" spans="1:26" x14ac:dyDescent="0.2">
      <c r="A218" s="29">
        <v>2022</v>
      </c>
      <c r="B218" s="29" t="s">
        <v>1211</v>
      </c>
      <c r="C218" s="29" t="s">
        <v>378</v>
      </c>
      <c r="D218" s="29" t="s">
        <v>1212</v>
      </c>
      <c r="E218" s="29" t="s">
        <v>3011</v>
      </c>
      <c r="F218" s="29" t="s">
        <v>3012</v>
      </c>
      <c r="G218" s="29">
        <v>200071785</v>
      </c>
      <c r="H218" s="29" t="s">
        <v>1213</v>
      </c>
      <c r="I218" s="29" t="s">
        <v>147</v>
      </c>
      <c r="J218" s="29" t="s">
        <v>145</v>
      </c>
      <c r="K218" s="30">
        <v>44845</v>
      </c>
      <c r="L218" s="29" t="s">
        <v>28</v>
      </c>
      <c r="M218" s="29" t="s">
        <v>390</v>
      </c>
      <c r="N218" s="29">
        <v>35.752000000000002</v>
      </c>
      <c r="O218" s="29">
        <v>897.11934159999998</v>
      </c>
      <c r="P218" s="29">
        <v>897.11934159999998</v>
      </c>
      <c r="Q218" s="32">
        <v>14.1</v>
      </c>
      <c r="R218" s="29" t="s">
        <v>28</v>
      </c>
      <c r="S218" s="29" t="s">
        <v>1214</v>
      </c>
      <c r="T218" s="29">
        <v>2</v>
      </c>
      <c r="U218" s="29">
        <v>32</v>
      </c>
      <c r="V218" s="29" t="s">
        <v>384</v>
      </c>
      <c r="W218" s="29">
        <v>718</v>
      </c>
      <c r="X218" s="29"/>
      <c r="Y218" s="29" t="s">
        <v>385</v>
      </c>
      <c r="Z218" s="29">
        <v>2738</v>
      </c>
    </row>
    <row r="219" spans="1:26" x14ac:dyDescent="0.2">
      <c r="A219" s="29">
        <v>2022</v>
      </c>
      <c r="B219" s="29" t="s">
        <v>1215</v>
      </c>
      <c r="C219" s="29" t="s">
        <v>387</v>
      </c>
      <c r="D219" s="29" t="s">
        <v>1216</v>
      </c>
      <c r="E219" s="29" t="s">
        <v>3013</v>
      </c>
      <c r="F219" s="29" t="s">
        <v>3014</v>
      </c>
      <c r="G219" s="29">
        <v>240800920</v>
      </c>
      <c r="H219" s="29" t="s">
        <v>620</v>
      </c>
      <c r="I219" s="29" t="s">
        <v>80</v>
      </c>
      <c r="J219" s="29" t="s">
        <v>78</v>
      </c>
      <c r="K219" s="30">
        <v>44873</v>
      </c>
      <c r="L219" s="29" t="s">
        <v>381</v>
      </c>
      <c r="M219" s="29" t="s">
        <v>382</v>
      </c>
      <c r="N219" s="29">
        <v>13.407</v>
      </c>
      <c r="O219" s="29">
        <v>336.41975309999998</v>
      </c>
      <c r="P219" s="29">
        <v>336.41975309999998</v>
      </c>
      <c r="Q219" s="31">
        <v>5.3</v>
      </c>
      <c r="R219" s="29" t="s">
        <v>28</v>
      </c>
      <c r="S219" s="29" t="s">
        <v>621</v>
      </c>
      <c r="T219" s="29">
        <v>8</v>
      </c>
      <c r="U219" s="29">
        <v>44</v>
      </c>
      <c r="V219" s="29" t="s">
        <v>392</v>
      </c>
      <c r="W219" s="29">
        <v>776</v>
      </c>
      <c r="X219" s="29"/>
      <c r="Y219" s="29" t="s">
        <v>385</v>
      </c>
      <c r="Z219" s="29">
        <v>8308</v>
      </c>
    </row>
    <row r="220" spans="1:26" x14ac:dyDescent="0.2">
      <c r="A220" s="29">
        <v>2022</v>
      </c>
      <c r="B220" s="29" t="s">
        <v>1217</v>
      </c>
      <c r="C220" s="29" t="s">
        <v>387</v>
      </c>
      <c r="D220" s="29" t="s">
        <v>1218</v>
      </c>
      <c r="E220" s="29" t="s">
        <v>3015</v>
      </c>
      <c r="F220" s="29" t="s">
        <v>3016</v>
      </c>
      <c r="G220" s="29">
        <v>200072130</v>
      </c>
      <c r="H220" s="29" t="s">
        <v>984</v>
      </c>
      <c r="I220" s="29" t="s">
        <v>91</v>
      </c>
      <c r="J220" s="29" t="s">
        <v>89</v>
      </c>
      <c r="K220" s="30">
        <v>44874</v>
      </c>
      <c r="L220" s="29" t="s">
        <v>381</v>
      </c>
      <c r="M220" s="29" t="s">
        <v>382</v>
      </c>
      <c r="N220" s="29">
        <v>16.982199999999999</v>
      </c>
      <c r="O220" s="29">
        <v>426.13168719999999</v>
      </c>
      <c r="P220" s="29">
        <v>426.13168719999999</v>
      </c>
      <c r="Q220" s="31">
        <v>6.7</v>
      </c>
      <c r="R220" s="29" t="s">
        <v>28</v>
      </c>
      <c r="S220" s="29" t="s">
        <v>505</v>
      </c>
      <c r="T220" s="29">
        <v>77</v>
      </c>
      <c r="U220" s="29">
        <v>11</v>
      </c>
      <c r="V220" s="29" t="s">
        <v>392</v>
      </c>
      <c r="W220" s="29">
        <v>542</v>
      </c>
      <c r="X220" s="29"/>
      <c r="Y220" s="29" t="s">
        <v>385</v>
      </c>
      <c r="Z220" s="29">
        <v>77023</v>
      </c>
    </row>
    <row r="221" spans="1:26" x14ac:dyDescent="0.2">
      <c r="A221" s="29">
        <v>2022</v>
      </c>
      <c r="B221" s="29" t="s">
        <v>1219</v>
      </c>
      <c r="C221" s="29" t="s">
        <v>378</v>
      </c>
      <c r="D221" s="29" t="s">
        <v>1220</v>
      </c>
      <c r="E221" s="29" t="s">
        <v>3017</v>
      </c>
      <c r="F221" s="29" t="s">
        <v>3018</v>
      </c>
      <c r="G221" s="29">
        <v>241000488</v>
      </c>
      <c r="H221" s="29" t="s">
        <v>521</v>
      </c>
      <c r="I221" s="29" t="s">
        <v>257</v>
      </c>
      <c r="J221" s="29" t="s">
        <v>78</v>
      </c>
      <c r="K221" s="30">
        <v>44882</v>
      </c>
      <c r="L221" s="29" t="s">
        <v>28</v>
      </c>
      <c r="M221" s="29" t="s">
        <v>390</v>
      </c>
      <c r="N221" s="29">
        <v>16.982199999999999</v>
      </c>
      <c r="O221" s="29">
        <v>426.13168719999999</v>
      </c>
      <c r="P221" s="29">
        <v>426.13168719999999</v>
      </c>
      <c r="Q221" s="31">
        <v>6.7</v>
      </c>
      <c r="R221" s="29" t="s">
        <v>28</v>
      </c>
      <c r="S221" s="29" t="s">
        <v>1221</v>
      </c>
      <c r="T221" s="29">
        <v>10</v>
      </c>
      <c r="U221" s="29">
        <v>44</v>
      </c>
      <c r="V221" s="29" t="s">
        <v>392</v>
      </c>
      <c r="W221" s="29">
        <v>683</v>
      </c>
      <c r="X221" s="29"/>
      <c r="Y221" s="29" t="s">
        <v>385</v>
      </c>
      <c r="Z221" s="29">
        <v>10383</v>
      </c>
    </row>
    <row r="222" spans="1:26" x14ac:dyDescent="0.2">
      <c r="A222" s="29">
        <v>2022</v>
      </c>
      <c r="B222" s="29" t="s">
        <v>1222</v>
      </c>
      <c r="C222" s="29" t="s">
        <v>387</v>
      </c>
      <c r="D222" s="29" t="s">
        <v>1223</v>
      </c>
      <c r="E222" s="29" t="s">
        <v>3019</v>
      </c>
      <c r="F222" s="29" t="s">
        <v>3020</v>
      </c>
      <c r="G222" s="29">
        <v>200067759</v>
      </c>
      <c r="H222" s="29" t="s">
        <v>1224</v>
      </c>
      <c r="I222" s="29" t="s">
        <v>80</v>
      </c>
      <c r="J222" s="29" t="s">
        <v>78</v>
      </c>
      <c r="K222" s="30">
        <v>44890</v>
      </c>
      <c r="L222" s="29" t="s">
        <v>28</v>
      </c>
      <c r="M222" s="29" t="s">
        <v>390</v>
      </c>
      <c r="N222" s="29">
        <v>13.407</v>
      </c>
      <c r="O222" s="29">
        <v>336.41975309999998</v>
      </c>
      <c r="P222" s="29">
        <v>336.41975309999998</v>
      </c>
      <c r="Q222" s="31">
        <v>5.3</v>
      </c>
      <c r="R222" s="29" t="s">
        <v>28</v>
      </c>
      <c r="S222" s="29" t="s">
        <v>1225</v>
      </c>
      <c r="T222" s="29">
        <v>8</v>
      </c>
      <c r="U222" s="29">
        <v>27</v>
      </c>
      <c r="V222" s="29" t="s">
        <v>392</v>
      </c>
      <c r="W222" s="29">
        <v>728</v>
      </c>
      <c r="X222" s="29"/>
      <c r="Y222" s="29" t="s">
        <v>385</v>
      </c>
      <c r="Z222" s="29">
        <v>8260</v>
      </c>
    </row>
    <row r="223" spans="1:26" x14ac:dyDescent="0.2">
      <c r="A223" s="29">
        <v>2022</v>
      </c>
      <c r="B223" s="29" t="s">
        <v>1226</v>
      </c>
      <c r="C223" s="29" t="s">
        <v>387</v>
      </c>
      <c r="D223" s="29" t="s">
        <v>263</v>
      </c>
      <c r="E223" s="29" t="s">
        <v>3021</v>
      </c>
      <c r="F223" s="29" t="s">
        <v>3022</v>
      </c>
      <c r="G223" s="29">
        <v>200068450</v>
      </c>
      <c r="H223" s="29" t="s">
        <v>1227</v>
      </c>
      <c r="I223" s="29" t="s">
        <v>39</v>
      </c>
      <c r="J223" s="29" t="s">
        <v>37</v>
      </c>
      <c r="K223" s="30">
        <v>44909</v>
      </c>
      <c r="L223" s="29" t="s">
        <v>28</v>
      </c>
      <c r="M223" s="29" t="s">
        <v>390</v>
      </c>
      <c r="N223" s="29">
        <v>10.278700000000001</v>
      </c>
      <c r="O223" s="29">
        <v>257.92181069999998</v>
      </c>
      <c r="P223" s="29">
        <v>257.92181069999998</v>
      </c>
      <c r="Q223" s="31">
        <v>4.0999999999999996</v>
      </c>
      <c r="R223" s="29" t="s">
        <v>28</v>
      </c>
      <c r="S223" s="29" t="s">
        <v>1228</v>
      </c>
      <c r="T223" s="29">
        <v>61</v>
      </c>
      <c r="U223" s="29">
        <v>28</v>
      </c>
      <c r="V223" s="29" t="s">
        <v>384</v>
      </c>
      <c r="W223" s="29">
        <v>860</v>
      </c>
      <c r="X223" s="29"/>
      <c r="Y223" s="29" t="s">
        <v>385</v>
      </c>
      <c r="Z223" s="29">
        <v>61006</v>
      </c>
    </row>
    <row r="224" spans="1:26" x14ac:dyDescent="0.2">
      <c r="A224" s="29">
        <v>2022</v>
      </c>
      <c r="B224" s="29" t="s">
        <v>1229</v>
      </c>
      <c r="C224" s="29" t="s">
        <v>387</v>
      </c>
      <c r="D224" s="29" t="s">
        <v>1230</v>
      </c>
      <c r="E224" s="29" t="s">
        <v>3023</v>
      </c>
      <c r="F224" s="29" t="s">
        <v>3024</v>
      </c>
      <c r="G224" s="29">
        <v>200036069</v>
      </c>
      <c r="H224" s="29" t="s">
        <v>1231</v>
      </c>
      <c r="I224" s="29" t="s">
        <v>39</v>
      </c>
      <c r="J224" s="29" t="s">
        <v>37</v>
      </c>
      <c r="K224" s="30">
        <v>44910</v>
      </c>
      <c r="L224" s="29" t="s">
        <v>381</v>
      </c>
      <c r="M224" s="29" t="s">
        <v>382</v>
      </c>
      <c r="N224" s="29">
        <v>13.407</v>
      </c>
      <c r="O224" s="29">
        <v>336.41975309999998</v>
      </c>
      <c r="P224" s="29">
        <v>336.41975309999998</v>
      </c>
      <c r="Q224" s="31">
        <v>5.3</v>
      </c>
      <c r="R224" s="29" t="s">
        <v>28</v>
      </c>
      <c r="S224" s="29" t="s">
        <v>1232</v>
      </c>
      <c r="T224" s="29">
        <v>61</v>
      </c>
      <c r="U224" s="29">
        <v>28</v>
      </c>
      <c r="V224" s="29" t="s">
        <v>392</v>
      </c>
      <c r="W224" s="29">
        <v>415</v>
      </c>
      <c r="X224" s="29"/>
      <c r="Y224" s="29" t="s">
        <v>385</v>
      </c>
      <c r="Z224" s="29">
        <v>61129</v>
      </c>
    </row>
    <row r="225" spans="1:26" x14ac:dyDescent="0.2">
      <c r="A225" s="29">
        <v>2022</v>
      </c>
      <c r="B225" s="29" t="s">
        <v>1233</v>
      </c>
      <c r="C225" s="29" t="s">
        <v>378</v>
      </c>
      <c r="D225" s="29" t="s">
        <v>1234</v>
      </c>
      <c r="E225" s="29" t="s">
        <v>3025</v>
      </c>
      <c r="F225" s="29" t="s">
        <v>3026</v>
      </c>
      <c r="G225" s="29">
        <v>200070795</v>
      </c>
      <c r="H225" s="29" t="s">
        <v>1235</v>
      </c>
      <c r="I225" s="29" t="s">
        <v>1236</v>
      </c>
      <c r="J225" s="29" t="s">
        <v>120</v>
      </c>
      <c r="K225" s="30">
        <v>44575</v>
      </c>
      <c r="L225" s="29" t="s">
        <v>381</v>
      </c>
      <c r="M225" s="29" t="s">
        <v>382</v>
      </c>
      <c r="N225" s="29">
        <v>27.707799999999999</v>
      </c>
      <c r="O225" s="29">
        <v>695.26748970000006</v>
      </c>
      <c r="P225" s="29">
        <v>695.26748970000006</v>
      </c>
      <c r="Q225" s="32">
        <v>10.9</v>
      </c>
      <c r="R225" s="29" t="s">
        <v>123</v>
      </c>
      <c r="S225" s="29" t="s">
        <v>1237</v>
      </c>
      <c r="T225" s="29">
        <v>65</v>
      </c>
      <c r="U225" s="29">
        <v>76</v>
      </c>
      <c r="V225" s="29" t="s">
        <v>384</v>
      </c>
      <c r="W225" s="29">
        <v>151</v>
      </c>
      <c r="X225" s="29"/>
      <c r="Y225" s="29" t="s">
        <v>385</v>
      </c>
      <c r="Z225" s="29">
        <v>65177</v>
      </c>
    </row>
    <row r="226" spans="1:26" x14ac:dyDescent="0.2">
      <c r="A226" s="29">
        <v>2022</v>
      </c>
      <c r="B226" s="29" t="s">
        <v>1238</v>
      </c>
      <c r="C226" s="29" t="s">
        <v>387</v>
      </c>
      <c r="D226" s="29" t="s">
        <v>1239</v>
      </c>
      <c r="E226" s="29" t="s">
        <v>3027</v>
      </c>
      <c r="F226" s="29" t="s">
        <v>3028</v>
      </c>
      <c r="G226" s="29">
        <v>200068989</v>
      </c>
      <c r="H226" s="29" t="s">
        <v>1104</v>
      </c>
      <c r="I226" s="29" t="s">
        <v>162</v>
      </c>
      <c r="J226" s="29" t="s">
        <v>68</v>
      </c>
      <c r="K226" s="30">
        <v>44593</v>
      </c>
      <c r="L226" s="29" t="s">
        <v>381</v>
      </c>
      <c r="M226" s="29" t="s">
        <v>382</v>
      </c>
      <c r="N226" s="29">
        <v>6.2565999999999997</v>
      </c>
      <c r="O226" s="29">
        <v>156.9958848</v>
      </c>
      <c r="P226" s="29">
        <v>156.9958848</v>
      </c>
      <c r="Q226" s="31">
        <v>2.5</v>
      </c>
      <c r="R226" s="29" t="s">
        <v>28</v>
      </c>
      <c r="S226" s="29" t="s">
        <v>1105</v>
      </c>
      <c r="T226" s="29">
        <v>22</v>
      </c>
      <c r="U226" s="29">
        <v>53</v>
      </c>
      <c r="V226" s="29" t="s">
        <v>384</v>
      </c>
      <c r="W226" s="29">
        <v>596</v>
      </c>
      <c r="X226" s="29"/>
      <c r="Y226" s="29" t="s">
        <v>385</v>
      </c>
      <c r="Z226" s="29">
        <v>22299</v>
      </c>
    </row>
    <row r="227" spans="1:26" x14ac:dyDescent="0.2">
      <c r="A227" s="29">
        <v>2022</v>
      </c>
      <c r="B227" s="29" t="s">
        <v>1240</v>
      </c>
      <c r="C227" s="29" t="s">
        <v>378</v>
      </c>
      <c r="D227" s="29" t="s">
        <v>1241</v>
      </c>
      <c r="E227" s="29" t="s">
        <v>3029</v>
      </c>
      <c r="F227" s="29" t="s">
        <v>3030</v>
      </c>
      <c r="G227" s="29">
        <v>247700065</v>
      </c>
      <c r="H227" s="29" t="s">
        <v>1242</v>
      </c>
      <c r="I227" s="29" t="s">
        <v>91</v>
      </c>
      <c r="J227" s="29" t="s">
        <v>89</v>
      </c>
      <c r="K227" s="30">
        <v>44600</v>
      </c>
      <c r="L227" s="29" t="s">
        <v>28</v>
      </c>
      <c r="M227" s="29" t="s">
        <v>390</v>
      </c>
      <c r="N227" s="29">
        <v>12.513199999999999</v>
      </c>
      <c r="O227" s="29">
        <v>313.99176949999998</v>
      </c>
      <c r="P227" s="29">
        <v>313.99176949999998</v>
      </c>
      <c r="Q227" s="31">
        <v>4.9000000000000004</v>
      </c>
      <c r="R227" s="29" t="s">
        <v>28</v>
      </c>
      <c r="S227" s="29" t="s">
        <v>1243</v>
      </c>
      <c r="T227" s="29">
        <v>77</v>
      </c>
      <c r="U227" s="29">
        <v>11</v>
      </c>
      <c r="V227" s="29" t="s">
        <v>392</v>
      </c>
      <c r="W227" s="29">
        <v>824</v>
      </c>
      <c r="X227" s="29"/>
      <c r="Y227" s="29" t="s">
        <v>385</v>
      </c>
      <c r="Z227" s="29">
        <v>77283</v>
      </c>
    </row>
    <row r="228" spans="1:26" x14ac:dyDescent="0.2">
      <c r="A228" s="29">
        <v>2022</v>
      </c>
      <c r="B228" s="29" t="s">
        <v>1244</v>
      </c>
      <c r="C228" s="29" t="s">
        <v>387</v>
      </c>
      <c r="D228" s="29" t="s">
        <v>1245</v>
      </c>
      <c r="E228" s="29" t="s">
        <v>3031</v>
      </c>
      <c r="F228" s="29" t="s">
        <v>3032</v>
      </c>
      <c r="G228" s="29">
        <v>200066876</v>
      </c>
      <c r="H228" s="29" t="s">
        <v>902</v>
      </c>
      <c r="I228" s="29" t="s">
        <v>307</v>
      </c>
      <c r="J228" s="29" t="s">
        <v>78</v>
      </c>
      <c r="K228" s="30">
        <v>44607</v>
      </c>
      <c r="L228" s="29" t="s">
        <v>381</v>
      </c>
      <c r="M228" s="29" t="s">
        <v>382</v>
      </c>
      <c r="N228" s="29">
        <v>26.814</v>
      </c>
      <c r="O228" s="29">
        <v>672.83950619999996</v>
      </c>
      <c r="P228" s="29">
        <v>672.83950619999996</v>
      </c>
      <c r="Q228" s="32">
        <v>10.6</v>
      </c>
      <c r="R228" s="29" t="s">
        <v>28</v>
      </c>
      <c r="S228" s="29" t="s">
        <v>903</v>
      </c>
      <c r="T228" s="29">
        <v>51</v>
      </c>
      <c r="U228" s="29">
        <v>44</v>
      </c>
      <c r="V228" s="29" t="s">
        <v>392</v>
      </c>
      <c r="W228" s="29">
        <v>289</v>
      </c>
      <c r="X228" s="29"/>
      <c r="Y228" s="29" t="s">
        <v>385</v>
      </c>
      <c r="Z228" s="29">
        <v>51357</v>
      </c>
    </row>
    <row r="229" spans="1:26" x14ac:dyDescent="0.2">
      <c r="A229" s="29">
        <v>2022</v>
      </c>
      <c r="B229" s="29" t="s">
        <v>1246</v>
      </c>
      <c r="C229" s="29" t="s">
        <v>753</v>
      </c>
      <c r="D229" s="29" t="s">
        <v>1247</v>
      </c>
      <c r="E229" s="29" t="s">
        <v>3033</v>
      </c>
      <c r="F229" s="29" t="s">
        <v>3034</v>
      </c>
      <c r="G229" s="29">
        <v>200059889</v>
      </c>
      <c r="H229" s="29" t="s">
        <v>1248</v>
      </c>
      <c r="I229" s="29" t="s">
        <v>504</v>
      </c>
      <c r="J229" s="29" t="s">
        <v>89</v>
      </c>
      <c r="K229" s="30">
        <v>44608</v>
      </c>
      <c r="L229" s="29" t="s">
        <v>381</v>
      </c>
      <c r="M229" s="29" t="s">
        <v>382</v>
      </c>
      <c r="N229" s="29">
        <v>4.1114800000000002</v>
      </c>
      <c r="O229" s="29">
        <v>103.16872429999999</v>
      </c>
      <c r="P229" s="29">
        <v>103.16872429999999</v>
      </c>
      <c r="Q229" s="31">
        <v>1.6</v>
      </c>
      <c r="R229" s="29" t="s">
        <v>28</v>
      </c>
      <c r="S229" s="29" t="s">
        <v>505</v>
      </c>
      <c r="T229" s="29">
        <v>78</v>
      </c>
      <c r="U229" s="29">
        <v>11</v>
      </c>
      <c r="V229" s="29" t="s">
        <v>384</v>
      </c>
      <c r="W229" s="29">
        <v>823</v>
      </c>
      <c r="X229" s="29"/>
      <c r="Y229" s="29" t="s">
        <v>385</v>
      </c>
      <c r="Z229" s="29">
        <v>78123</v>
      </c>
    </row>
    <row r="230" spans="1:26" x14ac:dyDescent="0.2">
      <c r="A230" s="29">
        <v>2022</v>
      </c>
      <c r="B230" s="29" t="s">
        <v>1249</v>
      </c>
      <c r="C230" s="29" t="s">
        <v>387</v>
      </c>
      <c r="D230" s="29" t="s">
        <v>1250</v>
      </c>
      <c r="E230" s="29" t="s">
        <v>3035</v>
      </c>
      <c r="F230" s="29" t="s">
        <v>3036</v>
      </c>
      <c r="G230" s="29">
        <v>200070977</v>
      </c>
      <c r="H230" s="29" t="s">
        <v>1251</v>
      </c>
      <c r="I230" s="29" t="s">
        <v>183</v>
      </c>
      <c r="J230" s="29" t="s">
        <v>145</v>
      </c>
      <c r="K230" s="30">
        <v>44644</v>
      </c>
      <c r="L230" s="29" t="s">
        <v>381</v>
      </c>
      <c r="M230" s="29" t="s">
        <v>382</v>
      </c>
      <c r="N230" s="29">
        <v>12.960100000000001</v>
      </c>
      <c r="O230" s="29">
        <v>325.20576130000001</v>
      </c>
      <c r="P230" s="29">
        <v>325.20576130000001</v>
      </c>
      <c r="Q230" s="31">
        <v>5.0999999999999996</v>
      </c>
      <c r="R230" s="29" t="s">
        <v>28</v>
      </c>
      <c r="S230" s="29" t="s">
        <v>1252</v>
      </c>
      <c r="T230" s="29">
        <v>80</v>
      </c>
      <c r="U230" s="29">
        <v>32</v>
      </c>
      <c r="V230" s="29" t="s">
        <v>392</v>
      </c>
      <c r="W230" s="29">
        <v>316</v>
      </c>
      <c r="X230" s="29"/>
      <c r="Y230" s="29" t="s">
        <v>385</v>
      </c>
      <c r="Z230" s="29">
        <v>80032</v>
      </c>
    </row>
    <row r="231" spans="1:26" x14ac:dyDescent="0.2">
      <c r="A231" s="29">
        <v>2022</v>
      </c>
      <c r="B231" s="29" t="s">
        <v>1253</v>
      </c>
      <c r="C231" s="29" t="s">
        <v>387</v>
      </c>
      <c r="D231" s="29" t="s">
        <v>1254</v>
      </c>
      <c r="E231" s="29" t="s">
        <v>3037</v>
      </c>
      <c r="F231" s="29" t="s">
        <v>3038</v>
      </c>
      <c r="G231" s="29">
        <v>248719312</v>
      </c>
      <c r="H231" s="29" t="s">
        <v>943</v>
      </c>
      <c r="I231" s="29" t="s">
        <v>578</v>
      </c>
      <c r="J231" s="29" t="s">
        <v>137</v>
      </c>
      <c r="K231" s="30">
        <v>44656</v>
      </c>
      <c r="L231" s="29" t="s">
        <v>381</v>
      </c>
      <c r="M231" s="29" t="s">
        <v>382</v>
      </c>
      <c r="N231" s="29">
        <v>8.4910999999999994</v>
      </c>
      <c r="O231" s="29">
        <v>213.06584359999999</v>
      </c>
      <c r="P231" s="29">
        <v>213.06584359999999</v>
      </c>
      <c r="Q231" s="31">
        <v>3.3</v>
      </c>
      <c r="R231" s="29" t="s">
        <v>28</v>
      </c>
      <c r="S231" s="29" t="s">
        <v>579</v>
      </c>
      <c r="T231" s="29">
        <v>87</v>
      </c>
      <c r="U231" s="29">
        <v>75</v>
      </c>
      <c r="V231" s="29" t="s">
        <v>384</v>
      </c>
      <c r="W231" s="29">
        <v>673</v>
      </c>
      <c r="X231" s="29"/>
      <c r="Y231" s="29" t="s">
        <v>385</v>
      </c>
      <c r="Z231" s="29">
        <v>87202</v>
      </c>
    </row>
    <row r="232" spans="1:26" x14ac:dyDescent="0.2">
      <c r="A232" s="29">
        <v>2022</v>
      </c>
      <c r="B232" s="29" t="s">
        <v>1255</v>
      </c>
      <c r="C232" s="29" t="s">
        <v>596</v>
      </c>
      <c r="D232" s="29" t="s">
        <v>1256</v>
      </c>
      <c r="E232" s="29" t="s">
        <v>3039</v>
      </c>
      <c r="F232" s="29" t="s">
        <v>3040</v>
      </c>
      <c r="G232" s="29">
        <v>200067205</v>
      </c>
      <c r="H232" s="29" t="s">
        <v>1257</v>
      </c>
      <c r="I232" s="29" t="s">
        <v>242</v>
      </c>
      <c r="J232" s="29" t="s">
        <v>37</v>
      </c>
      <c r="K232" s="30">
        <v>44657</v>
      </c>
      <c r="L232" s="29" t="s">
        <v>381</v>
      </c>
      <c r="M232" s="29" t="s">
        <v>382</v>
      </c>
      <c r="N232" s="29">
        <v>11.798159999999999</v>
      </c>
      <c r="O232" s="29">
        <v>296.04938270000002</v>
      </c>
      <c r="P232" s="29">
        <v>296.04938270000002</v>
      </c>
      <c r="Q232" s="31">
        <v>4.7</v>
      </c>
      <c r="R232" s="29" t="s">
        <v>28</v>
      </c>
      <c r="S232" s="29" t="s">
        <v>1258</v>
      </c>
      <c r="T232" s="29">
        <v>50</v>
      </c>
      <c r="U232" s="29">
        <v>28</v>
      </c>
      <c r="V232" s="29" t="s">
        <v>392</v>
      </c>
      <c r="W232" s="29">
        <v>321</v>
      </c>
      <c r="X232" s="29"/>
      <c r="Y232" s="29" t="s">
        <v>385</v>
      </c>
      <c r="Z232" s="29">
        <v>50227</v>
      </c>
    </row>
    <row r="233" spans="1:26" x14ac:dyDescent="0.2">
      <c r="A233" s="29">
        <v>2022</v>
      </c>
      <c r="B233" s="29" t="s">
        <v>1259</v>
      </c>
      <c r="C233" s="29" t="s">
        <v>387</v>
      </c>
      <c r="D233" s="29" t="s">
        <v>1260</v>
      </c>
      <c r="E233" s="29" t="s">
        <v>3041</v>
      </c>
      <c r="F233" s="29" t="s">
        <v>3042</v>
      </c>
      <c r="G233" s="29">
        <v>200044394</v>
      </c>
      <c r="H233" s="29" t="s">
        <v>886</v>
      </c>
      <c r="I233" s="29" t="s">
        <v>538</v>
      </c>
      <c r="J233" s="29" t="s">
        <v>137</v>
      </c>
      <c r="K233" s="30">
        <v>44672</v>
      </c>
      <c r="L233" s="29" t="s">
        <v>123</v>
      </c>
      <c r="M233" s="29" t="s">
        <v>390</v>
      </c>
      <c r="N233" s="29">
        <v>17.876000000000001</v>
      </c>
      <c r="O233" s="29">
        <v>448.55967079999999</v>
      </c>
      <c r="P233" s="29">
        <v>448.55967079999999</v>
      </c>
      <c r="Q233" s="31">
        <v>7</v>
      </c>
      <c r="R233" s="29" t="s">
        <v>123</v>
      </c>
      <c r="S233" s="29" t="s">
        <v>1261</v>
      </c>
      <c r="T233" s="29">
        <v>33</v>
      </c>
      <c r="U233" s="29">
        <v>75</v>
      </c>
      <c r="V233" s="29" t="s">
        <v>384</v>
      </c>
      <c r="W233" s="29">
        <v>621</v>
      </c>
      <c r="X233" s="29"/>
      <c r="Y233" s="29" t="s">
        <v>385</v>
      </c>
      <c r="Z233" s="29">
        <v>33002</v>
      </c>
    </row>
    <row r="234" spans="1:26" x14ac:dyDescent="0.2">
      <c r="A234" s="29">
        <v>2022</v>
      </c>
      <c r="B234" s="29" t="s">
        <v>1262</v>
      </c>
      <c r="C234" s="29" t="s">
        <v>387</v>
      </c>
      <c r="D234" s="29" t="s">
        <v>1263</v>
      </c>
      <c r="E234" s="29" t="s">
        <v>3043</v>
      </c>
      <c r="F234" s="29" t="s">
        <v>3044</v>
      </c>
      <c r="G234" s="29">
        <v>200059228</v>
      </c>
      <c r="H234" s="29" t="s">
        <v>643</v>
      </c>
      <c r="I234" s="29" t="s">
        <v>91</v>
      </c>
      <c r="J234" s="29" t="s">
        <v>89</v>
      </c>
      <c r="K234" s="30">
        <v>44692</v>
      </c>
      <c r="L234" s="29" t="s">
        <v>381</v>
      </c>
      <c r="M234" s="29" t="s">
        <v>382</v>
      </c>
      <c r="N234" s="29">
        <v>12.513199999999999</v>
      </c>
      <c r="O234" s="29">
        <v>313.99176949999998</v>
      </c>
      <c r="P234" s="29">
        <v>313.99176949999998</v>
      </c>
      <c r="Q234" s="31">
        <v>4.9000000000000004</v>
      </c>
      <c r="R234" s="29" t="s">
        <v>28</v>
      </c>
      <c r="S234" s="29" t="s">
        <v>505</v>
      </c>
      <c r="T234" s="29">
        <v>77</v>
      </c>
      <c r="U234" s="29">
        <v>11</v>
      </c>
      <c r="V234" s="29" t="s">
        <v>392</v>
      </c>
      <c r="W234" s="29">
        <v>248</v>
      </c>
      <c r="X234" s="29"/>
      <c r="Y234" s="29" t="s">
        <v>385</v>
      </c>
      <c r="Z234" s="29">
        <v>77384</v>
      </c>
    </row>
    <row r="235" spans="1:26" x14ac:dyDescent="0.2">
      <c r="A235" s="29">
        <v>2022</v>
      </c>
      <c r="B235" s="29" t="s">
        <v>1264</v>
      </c>
      <c r="C235" s="29" t="s">
        <v>387</v>
      </c>
      <c r="D235" s="29" t="s">
        <v>1265</v>
      </c>
      <c r="E235" s="29" t="s">
        <v>3045</v>
      </c>
      <c r="F235" s="29" t="s">
        <v>3046</v>
      </c>
      <c r="G235" s="29">
        <v>246000749</v>
      </c>
      <c r="H235" s="29" t="s">
        <v>492</v>
      </c>
      <c r="I235" s="29" t="s">
        <v>493</v>
      </c>
      <c r="J235" s="29" t="s">
        <v>145</v>
      </c>
      <c r="K235" s="30">
        <v>44706</v>
      </c>
      <c r="L235" s="29" t="s">
        <v>381</v>
      </c>
      <c r="M235" s="29" t="s">
        <v>382</v>
      </c>
      <c r="N235" s="29">
        <v>17.876000000000001</v>
      </c>
      <c r="O235" s="29">
        <v>448.55967079999999</v>
      </c>
      <c r="P235" s="29">
        <v>448.55967079999999</v>
      </c>
      <c r="Q235" s="31">
        <v>7</v>
      </c>
      <c r="R235" s="29" t="s">
        <v>28</v>
      </c>
      <c r="S235" s="29" t="s">
        <v>494</v>
      </c>
      <c r="T235" s="29">
        <v>60</v>
      </c>
      <c r="U235" s="29">
        <v>32</v>
      </c>
      <c r="V235" s="29" t="s">
        <v>384</v>
      </c>
      <c r="W235" s="29">
        <v>290</v>
      </c>
      <c r="X235" s="29"/>
      <c r="Y235" s="29" t="s">
        <v>385</v>
      </c>
      <c r="Z235" s="29">
        <v>60072</v>
      </c>
    </row>
    <row r="236" spans="1:26" x14ac:dyDescent="0.2">
      <c r="A236" s="29">
        <v>2022</v>
      </c>
      <c r="B236" s="29" t="s">
        <v>1266</v>
      </c>
      <c r="C236" s="29" t="s">
        <v>387</v>
      </c>
      <c r="D236" s="29" t="s">
        <v>1267</v>
      </c>
      <c r="E236" s="29" t="s">
        <v>3047</v>
      </c>
      <c r="F236" s="29" t="s">
        <v>3048</v>
      </c>
      <c r="G236" s="29">
        <v>244400453</v>
      </c>
      <c r="H236" s="29" t="s">
        <v>1268</v>
      </c>
      <c r="I236" s="29" t="s">
        <v>175</v>
      </c>
      <c r="J236" s="29" t="s">
        <v>51</v>
      </c>
      <c r="K236" s="30">
        <v>44726</v>
      </c>
      <c r="L236" s="29" t="s">
        <v>381</v>
      </c>
      <c r="M236" s="29" t="s">
        <v>382</v>
      </c>
      <c r="N236" s="29">
        <v>10.278700000000001</v>
      </c>
      <c r="O236" s="29">
        <v>257.92181069999998</v>
      </c>
      <c r="P236" s="29">
        <v>257.92181069999998</v>
      </c>
      <c r="Q236" s="31">
        <v>4.0999999999999996</v>
      </c>
      <c r="R236" s="29" t="s">
        <v>28</v>
      </c>
      <c r="S236" s="29" t="s">
        <v>1269</v>
      </c>
      <c r="T236" s="29">
        <v>44</v>
      </c>
      <c r="U236" s="29">
        <v>52</v>
      </c>
      <c r="V236" s="29" t="s">
        <v>392</v>
      </c>
      <c r="W236" s="29">
        <v>787</v>
      </c>
      <c r="X236" s="29"/>
      <c r="Y236" s="29" t="s">
        <v>385</v>
      </c>
      <c r="Z236" s="29">
        <v>44015</v>
      </c>
    </row>
    <row r="237" spans="1:26" x14ac:dyDescent="0.2">
      <c r="A237" s="29">
        <v>2022</v>
      </c>
      <c r="B237" s="29" t="s">
        <v>1270</v>
      </c>
      <c r="C237" s="29" t="s">
        <v>387</v>
      </c>
      <c r="D237" s="29" t="s">
        <v>1271</v>
      </c>
      <c r="E237" s="29" t="s">
        <v>3049</v>
      </c>
      <c r="F237" s="29" t="s">
        <v>3050</v>
      </c>
      <c r="G237" s="29">
        <v>240200576</v>
      </c>
      <c r="H237" s="29" t="s">
        <v>1272</v>
      </c>
      <c r="I237" s="29" t="s">
        <v>147</v>
      </c>
      <c r="J237" s="29" t="s">
        <v>145</v>
      </c>
      <c r="K237" s="30">
        <v>44727</v>
      </c>
      <c r="L237" s="29" t="s">
        <v>381</v>
      </c>
      <c r="M237" s="29" t="s">
        <v>382</v>
      </c>
      <c r="N237" s="29">
        <v>12.960100000000001</v>
      </c>
      <c r="O237" s="29">
        <v>325.20576130000001</v>
      </c>
      <c r="P237" s="29">
        <v>325.20576130000001</v>
      </c>
      <c r="Q237" s="31">
        <v>5.0999999999999996</v>
      </c>
      <c r="R237" s="29" t="s">
        <v>28</v>
      </c>
      <c r="S237" s="29" t="s">
        <v>965</v>
      </c>
      <c r="T237" s="29">
        <v>2</v>
      </c>
      <c r="U237" s="29">
        <v>32</v>
      </c>
      <c r="V237" s="29" t="s">
        <v>392</v>
      </c>
      <c r="W237" s="29">
        <v>506</v>
      </c>
      <c r="X237" s="29"/>
      <c r="Y237" s="29" t="s">
        <v>385</v>
      </c>
      <c r="Z237" s="29">
        <v>2486</v>
      </c>
    </row>
    <row r="238" spans="1:26" x14ac:dyDescent="0.2">
      <c r="A238" s="29">
        <v>2022</v>
      </c>
      <c r="B238" s="29" t="s">
        <v>1273</v>
      </c>
      <c r="C238" s="29" t="s">
        <v>387</v>
      </c>
      <c r="D238" s="29" t="s">
        <v>1274</v>
      </c>
      <c r="E238" s="29" t="s">
        <v>3051</v>
      </c>
      <c r="F238" s="29" t="s">
        <v>3052</v>
      </c>
      <c r="G238" s="29">
        <v>244900809</v>
      </c>
      <c r="H238" s="29" t="s">
        <v>420</v>
      </c>
      <c r="I238" s="29" t="s">
        <v>396</v>
      </c>
      <c r="J238" s="29" t="s">
        <v>51</v>
      </c>
      <c r="K238" s="30">
        <v>44740</v>
      </c>
      <c r="L238" s="29" t="s">
        <v>381</v>
      </c>
      <c r="M238" s="29" t="s">
        <v>382</v>
      </c>
      <c r="N238" s="29">
        <v>11.619400000000001</v>
      </c>
      <c r="O238" s="29">
        <v>291.56378599999999</v>
      </c>
      <c r="P238" s="29">
        <v>291.56378599999999</v>
      </c>
      <c r="Q238" s="31">
        <v>4.5999999999999996</v>
      </c>
      <c r="R238" s="29" t="s">
        <v>28</v>
      </c>
      <c r="S238" s="29" t="s">
        <v>421</v>
      </c>
      <c r="T238" s="29">
        <v>49</v>
      </c>
      <c r="U238" s="29">
        <v>52</v>
      </c>
      <c r="V238" s="29" t="s">
        <v>384</v>
      </c>
      <c r="W238" s="29">
        <v>666</v>
      </c>
      <c r="X238" s="29"/>
      <c r="Y238" s="29" t="s">
        <v>385</v>
      </c>
      <c r="Z238" s="29">
        <v>49178</v>
      </c>
    </row>
    <row r="239" spans="1:26" x14ac:dyDescent="0.2">
      <c r="A239" s="29">
        <v>2022</v>
      </c>
      <c r="B239" s="29" t="s">
        <v>1275</v>
      </c>
      <c r="C239" s="29" t="s">
        <v>387</v>
      </c>
      <c r="D239" s="29" t="s">
        <v>1000</v>
      </c>
      <c r="E239" s="29" t="s">
        <v>2887</v>
      </c>
      <c r="F239" s="29" t="s">
        <v>2888</v>
      </c>
      <c r="G239" s="29">
        <v>200033090</v>
      </c>
      <c r="H239" s="29" t="s">
        <v>1001</v>
      </c>
      <c r="I239" s="29" t="s">
        <v>91</v>
      </c>
      <c r="J239" s="29" t="s">
        <v>89</v>
      </c>
      <c r="K239" s="30">
        <v>44741</v>
      </c>
      <c r="L239" s="29" t="s">
        <v>381</v>
      </c>
      <c r="M239" s="29" t="s">
        <v>382</v>
      </c>
      <c r="N239" s="29">
        <v>17.876000000000001</v>
      </c>
      <c r="O239" s="29">
        <v>448.55967079999999</v>
      </c>
      <c r="P239" s="29">
        <v>448.55967079999999</v>
      </c>
      <c r="Q239" s="31">
        <v>7</v>
      </c>
      <c r="R239" s="29" t="s">
        <v>28</v>
      </c>
      <c r="S239" s="29" t="s">
        <v>505</v>
      </c>
      <c r="T239" s="29">
        <v>77</v>
      </c>
      <c r="U239" s="29">
        <v>11</v>
      </c>
      <c r="V239" s="29" t="s">
        <v>392</v>
      </c>
      <c r="W239" s="29">
        <v>653</v>
      </c>
      <c r="X239" s="29"/>
      <c r="Y239" s="29" t="s">
        <v>385</v>
      </c>
      <c r="Z239" s="29">
        <v>77344</v>
      </c>
    </row>
    <row r="240" spans="1:26" x14ac:dyDescent="0.2">
      <c r="A240" s="29">
        <v>2022</v>
      </c>
      <c r="B240" s="29" t="s">
        <v>1276</v>
      </c>
      <c r="C240" s="29" t="s">
        <v>387</v>
      </c>
      <c r="D240" s="29" t="s">
        <v>1277</v>
      </c>
      <c r="E240" s="29" t="s">
        <v>3053</v>
      </c>
      <c r="F240" s="29" t="s">
        <v>3054</v>
      </c>
      <c r="G240" s="29">
        <v>242900751</v>
      </c>
      <c r="H240" s="29" t="s">
        <v>1278</v>
      </c>
      <c r="I240" s="29" t="s">
        <v>878</v>
      </c>
      <c r="J240" s="29" t="s">
        <v>68</v>
      </c>
      <c r="K240" s="30">
        <v>44747</v>
      </c>
      <c r="L240" s="29" t="s">
        <v>381</v>
      </c>
      <c r="M240" s="29" t="s">
        <v>382</v>
      </c>
      <c r="N240" s="29">
        <v>11.172499999999999</v>
      </c>
      <c r="O240" s="29">
        <v>280.34979420000002</v>
      </c>
      <c r="P240" s="29">
        <v>280.34979420000002</v>
      </c>
      <c r="Q240" s="31">
        <v>4.4000000000000004</v>
      </c>
      <c r="R240" s="29" t="s">
        <v>28</v>
      </c>
      <c r="S240" s="29" t="s">
        <v>1279</v>
      </c>
      <c r="T240" s="29">
        <v>29</v>
      </c>
      <c r="U240" s="29">
        <v>53</v>
      </c>
      <c r="V240" s="29" t="s">
        <v>384</v>
      </c>
      <c r="W240" s="29">
        <v>474</v>
      </c>
      <c r="X240" s="29"/>
      <c r="Y240" s="29" t="s">
        <v>385</v>
      </c>
      <c r="Z240" s="29">
        <v>29038</v>
      </c>
    </row>
    <row r="241" spans="1:26" x14ac:dyDescent="0.2">
      <c r="A241" s="29">
        <v>2022</v>
      </c>
      <c r="B241" s="29" t="s">
        <v>1280</v>
      </c>
      <c r="C241" s="29" t="s">
        <v>442</v>
      </c>
      <c r="D241" s="29" t="s">
        <v>1281</v>
      </c>
      <c r="E241" s="29" t="s">
        <v>3055</v>
      </c>
      <c r="F241" s="29" t="s">
        <v>3056</v>
      </c>
      <c r="G241" s="29">
        <v>200054807</v>
      </c>
      <c r="H241" s="29" t="s">
        <v>1282</v>
      </c>
      <c r="I241" s="29" t="s">
        <v>1283</v>
      </c>
      <c r="J241" s="29" t="s">
        <v>1046</v>
      </c>
      <c r="K241" s="30">
        <v>44750</v>
      </c>
      <c r="L241" s="29" t="s">
        <v>381</v>
      </c>
      <c r="M241" s="29" t="s">
        <v>382</v>
      </c>
      <c r="N241" s="29">
        <v>8.9380000000000006</v>
      </c>
      <c r="O241" s="29">
        <v>224.2798354</v>
      </c>
      <c r="P241" s="29">
        <v>224.2798354</v>
      </c>
      <c r="Q241" s="31">
        <v>3.5</v>
      </c>
      <c r="R241" s="29" t="s">
        <v>28</v>
      </c>
      <c r="S241" s="29" t="s">
        <v>1284</v>
      </c>
      <c r="T241" s="29">
        <v>13</v>
      </c>
      <c r="U241" s="29">
        <v>93</v>
      </c>
      <c r="V241" s="29" t="s">
        <v>384</v>
      </c>
      <c r="W241" s="29">
        <v>138</v>
      </c>
      <c r="X241" s="29"/>
      <c r="Y241" s="29" t="s">
        <v>385</v>
      </c>
      <c r="Z241" s="29">
        <v>13001</v>
      </c>
    </row>
    <row r="242" spans="1:26" x14ac:dyDescent="0.2">
      <c r="A242" s="29">
        <v>2022</v>
      </c>
      <c r="B242" s="29" t="s">
        <v>1286</v>
      </c>
      <c r="C242" s="29" t="s">
        <v>387</v>
      </c>
      <c r="D242" s="29" t="s">
        <v>1287</v>
      </c>
      <c r="E242" s="29" t="s">
        <v>3057</v>
      </c>
      <c r="F242" s="29" t="s">
        <v>3058</v>
      </c>
      <c r="G242" s="29">
        <v>200090504</v>
      </c>
      <c r="H242" s="29" t="s">
        <v>882</v>
      </c>
      <c r="I242" s="29" t="s">
        <v>91</v>
      </c>
      <c r="J242" s="29" t="s">
        <v>89</v>
      </c>
      <c r="K242" s="30">
        <v>44769</v>
      </c>
      <c r="L242" s="29" t="s">
        <v>381</v>
      </c>
      <c r="M242" s="29" t="s">
        <v>382</v>
      </c>
      <c r="N242" s="29">
        <v>17.697240000000001</v>
      </c>
      <c r="O242" s="29">
        <v>444.07407410000002</v>
      </c>
      <c r="P242" s="29">
        <v>444.07407410000002</v>
      </c>
      <c r="Q242" s="31">
        <v>7</v>
      </c>
      <c r="R242" s="29" t="s">
        <v>28</v>
      </c>
      <c r="S242" s="29" t="s">
        <v>505</v>
      </c>
      <c r="T242" s="29">
        <v>77</v>
      </c>
      <c r="U242" s="29">
        <v>11</v>
      </c>
      <c r="V242" s="29" t="s">
        <v>392</v>
      </c>
      <c r="W242" s="29">
        <v>472</v>
      </c>
      <c r="X242" s="29"/>
      <c r="Y242" s="29" t="s">
        <v>385</v>
      </c>
      <c r="Z242" s="29">
        <v>77176</v>
      </c>
    </row>
    <row r="243" spans="1:26" x14ac:dyDescent="0.2">
      <c r="A243" s="29">
        <v>2022</v>
      </c>
      <c r="B243" s="29" t="s">
        <v>1288</v>
      </c>
      <c r="C243" s="29" t="s">
        <v>378</v>
      </c>
      <c r="D243" s="29" t="s">
        <v>1289</v>
      </c>
      <c r="E243" s="29" t="s">
        <v>3059</v>
      </c>
      <c r="F243" s="29" t="s">
        <v>3060</v>
      </c>
      <c r="G243" s="29">
        <v>200070449</v>
      </c>
      <c r="H243" s="29" t="s">
        <v>1290</v>
      </c>
      <c r="I243" s="29" t="s">
        <v>679</v>
      </c>
      <c r="J243" s="29" t="s">
        <v>37</v>
      </c>
      <c r="K243" s="30">
        <v>44770</v>
      </c>
      <c r="L243" s="29" t="s">
        <v>381</v>
      </c>
      <c r="M243" s="29" t="s">
        <v>382</v>
      </c>
      <c r="N243" s="29">
        <v>11.172499999999999</v>
      </c>
      <c r="O243" s="29">
        <v>280.34979420000002</v>
      </c>
      <c r="P243" s="29">
        <v>280.34979420000002</v>
      </c>
      <c r="Q243" s="31">
        <v>4.4000000000000004</v>
      </c>
      <c r="R243" s="29" t="s">
        <v>28</v>
      </c>
      <c r="S243" s="29" t="s">
        <v>1291</v>
      </c>
      <c r="T243" s="29">
        <v>76</v>
      </c>
      <c r="U243" s="29">
        <v>28</v>
      </c>
      <c r="V243" s="29" t="s">
        <v>384</v>
      </c>
      <c r="W243" s="29">
        <v>340</v>
      </c>
      <c r="X243" s="29"/>
      <c r="Y243" s="29" t="s">
        <v>385</v>
      </c>
      <c r="Z243" s="29">
        <v>76121</v>
      </c>
    </row>
    <row r="244" spans="1:26" x14ac:dyDescent="0.2">
      <c r="A244" s="29">
        <v>2022</v>
      </c>
      <c r="B244" s="29" t="s">
        <v>1292</v>
      </c>
      <c r="C244" s="29" t="s">
        <v>387</v>
      </c>
      <c r="D244" s="29" t="s">
        <v>1293</v>
      </c>
      <c r="E244" s="29" t="s">
        <v>3061</v>
      </c>
      <c r="F244" s="29" t="s">
        <v>3062</v>
      </c>
      <c r="G244" s="29">
        <v>240800920</v>
      </c>
      <c r="H244" s="29" t="s">
        <v>620</v>
      </c>
      <c r="I244" s="29" t="s">
        <v>80</v>
      </c>
      <c r="J244" s="29" t="s">
        <v>78</v>
      </c>
      <c r="K244" s="30">
        <v>44783</v>
      </c>
      <c r="L244" s="29" t="s">
        <v>381</v>
      </c>
      <c r="M244" s="29" t="s">
        <v>382</v>
      </c>
      <c r="N244" s="29">
        <v>16.0884</v>
      </c>
      <c r="O244" s="29">
        <v>403.70370370000001</v>
      </c>
      <c r="P244" s="29">
        <v>403.70370370000001</v>
      </c>
      <c r="Q244" s="31">
        <v>6.3</v>
      </c>
      <c r="R244" s="29" t="s">
        <v>28</v>
      </c>
      <c r="S244" s="29" t="s">
        <v>621</v>
      </c>
      <c r="T244" s="29">
        <v>8</v>
      </c>
      <c r="U244" s="29">
        <v>44</v>
      </c>
      <c r="V244" s="29" t="s">
        <v>392</v>
      </c>
      <c r="W244" s="29">
        <v>775</v>
      </c>
      <c r="X244" s="29"/>
      <c r="Y244" s="29" t="s">
        <v>385</v>
      </c>
      <c r="Z244" s="29">
        <v>8264</v>
      </c>
    </row>
    <row r="245" spans="1:26" x14ac:dyDescent="0.2">
      <c r="A245" s="29">
        <v>2022</v>
      </c>
      <c r="B245" s="29" t="s">
        <v>1294</v>
      </c>
      <c r="C245" s="29" t="s">
        <v>387</v>
      </c>
      <c r="D245" s="29" t="s">
        <v>1295</v>
      </c>
      <c r="E245" s="29" t="s">
        <v>3063</v>
      </c>
      <c r="F245" s="29" t="s">
        <v>3064</v>
      </c>
      <c r="G245" s="29">
        <v>240200519</v>
      </c>
      <c r="H245" s="29" t="s">
        <v>1296</v>
      </c>
      <c r="I245" s="29" t="s">
        <v>147</v>
      </c>
      <c r="J245" s="29" t="s">
        <v>145</v>
      </c>
      <c r="K245" s="30">
        <v>44791</v>
      </c>
      <c r="L245" s="29" t="s">
        <v>28</v>
      </c>
      <c r="M245" s="29" t="s">
        <v>390</v>
      </c>
      <c r="N245" s="29">
        <v>13.407</v>
      </c>
      <c r="O245" s="29">
        <v>336.41975309999998</v>
      </c>
      <c r="P245" s="29">
        <v>336.41975309999998</v>
      </c>
      <c r="Q245" s="31">
        <v>5.3</v>
      </c>
      <c r="R245" s="29" t="s">
        <v>28</v>
      </c>
      <c r="S245" s="29" t="s">
        <v>1297</v>
      </c>
      <c r="T245" s="29">
        <v>2</v>
      </c>
      <c r="U245" s="29">
        <v>32</v>
      </c>
      <c r="V245" s="29" t="s">
        <v>392</v>
      </c>
      <c r="W245" s="29">
        <v>385</v>
      </c>
      <c r="X245" s="29"/>
      <c r="Y245" s="29" t="s">
        <v>385</v>
      </c>
      <c r="Z245" s="29">
        <v>2022</v>
      </c>
    </row>
    <row r="246" spans="1:26" x14ac:dyDescent="0.2">
      <c r="A246" s="29">
        <v>2022</v>
      </c>
      <c r="B246" s="29" t="s">
        <v>1298</v>
      </c>
      <c r="C246" s="29" t="s">
        <v>387</v>
      </c>
      <c r="D246" s="29" t="s">
        <v>1299</v>
      </c>
      <c r="E246" s="29" t="s">
        <v>3065</v>
      </c>
      <c r="F246" s="29" t="s">
        <v>3066</v>
      </c>
      <c r="G246" s="29">
        <v>245700133</v>
      </c>
      <c r="H246" s="29" t="s">
        <v>1300</v>
      </c>
      <c r="I246" s="29" t="s">
        <v>599</v>
      </c>
      <c r="J246" s="29" t="s">
        <v>78</v>
      </c>
      <c r="K246" s="30">
        <v>44791</v>
      </c>
      <c r="L246" s="29" t="s">
        <v>381</v>
      </c>
      <c r="M246" s="29" t="s">
        <v>382</v>
      </c>
      <c r="N246" s="29">
        <v>44.69</v>
      </c>
      <c r="O246" s="29">
        <v>1121.399177</v>
      </c>
      <c r="P246" s="29">
        <v>1121.399177</v>
      </c>
      <c r="Q246" s="32">
        <v>17.600000000000001</v>
      </c>
      <c r="R246" s="29" t="s">
        <v>28</v>
      </c>
      <c r="S246" s="29" t="s">
        <v>1301</v>
      </c>
      <c r="T246" s="29">
        <v>57</v>
      </c>
      <c r="U246" s="29">
        <v>44</v>
      </c>
      <c r="V246" s="29" t="s">
        <v>384</v>
      </c>
      <c r="W246" s="29">
        <v>366</v>
      </c>
      <c r="X246" s="29"/>
      <c r="Y246" s="29" t="s">
        <v>385</v>
      </c>
      <c r="Z246" s="29">
        <v>57027</v>
      </c>
    </row>
    <row r="247" spans="1:26" x14ac:dyDescent="0.2">
      <c r="A247" s="29">
        <v>2022</v>
      </c>
      <c r="B247" s="29" t="s">
        <v>1302</v>
      </c>
      <c r="C247" s="29" t="s">
        <v>387</v>
      </c>
      <c r="D247" s="29" t="s">
        <v>1303</v>
      </c>
      <c r="E247" s="29" t="s">
        <v>3067</v>
      </c>
      <c r="F247" s="29" t="s">
        <v>3068</v>
      </c>
      <c r="G247" s="29">
        <v>247100647</v>
      </c>
      <c r="H247" s="29" t="s">
        <v>1304</v>
      </c>
      <c r="I247" s="29" t="s">
        <v>587</v>
      </c>
      <c r="J247" s="29" t="s">
        <v>221</v>
      </c>
      <c r="K247" s="30">
        <v>44811</v>
      </c>
      <c r="L247" s="29" t="s">
        <v>381</v>
      </c>
      <c r="M247" s="29" t="s">
        <v>382</v>
      </c>
      <c r="N247" s="29">
        <v>5.8097000000000003</v>
      </c>
      <c r="O247" s="29">
        <v>145.781893</v>
      </c>
      <c r="P247" s="29">
        <v>145.781893</v>
      </c>
      <c r="Q247" s="31">
        <v>2.2999999999999998</v>
      </c>
      <c r="R247" s="29" t="s">
        <v>28</v>
      </c>
      <c r="S247" s="29" t="s">
        <v>985</v>
      </c>
      <c r="T247" s="29">
        <v>71</v>
      </c>
      <c r="U247" s="29">
        <v>27</v>
      </c>
      <c r="V247" s="29" t="s">
        <v>392</v>
      </c>
      <c r="W247" s="29">
        <v>698</v>
      </c>
      <c r="X247" s="29"/>
      <c r="Y247" s="29" t="s">
        <v>385</v>
      </c>
      <c r="Z247" s="29">
        <v>71351</v>
      </c>
    </row>
    <row r="248" spans="1:26" x14ac:dyDescent="0.2">
      <c r="A248" s="29">
        <v>2022</v>
      </c>
      <c r="B248" s="29" t="s">
        <v>1305</v>
      </c>
      <c r="C248" s="29" t="s">
        <v>387</v>
      </c>
      <c r="D248" s="29" t="s">
        <v>1306</v>
      </c>
      <c r="E248" s="29" t="s">
        <v>3069</v>
      </c>
      <c r="F248" s="29" t="s">
        <v>3070</v>
      </c>
      <c r="G248" s="29">
        <v>243500733</v>
      </c>
      <c r="H248" s="29" t="s">
        <v>405</v>
      </c>
      <c r="I248" s="29" t="s">
        <v>70</v>
      </c>
      <c r="J248" s="29" t="s">
        <v>68</v>
      </c>
      <c r="K248" s="30">
        <v>44818</v>
      </c>
      <c r="L248" s="29" t="s">
        <v>381</v>
      </c>
      <c r="M248" s="29" t="s">
        <v>382</v>
      </c>
      <c r="N248" s="29">
        <v>13.407</v>
      </c>
      <c r="O248" s="29">
        <v>336.41975309999998</v>
      </c>
      <c r="P248" s="29">
        <v>336.41975309999998</v>
      </c>
      <c r="Q248" s="31">
        <v>5.3</v>
      </c>
      <c r="R248" s="29" t="s">
        <v>28</v>
      </c>
      <c r="S248" s="29" t="s">
        <v>617</v>
      </c>
      <c r="T248" s="29">
        <v>35</v>
      </c>
      <c r="U248" s="29">
        <v>53</v>
      </c>
      <c r="V248" s="29" t="s">
        <v>384</v>
      </c>
      <c r="W248" s="29">
        <v>714</v>
      </c>
      <c r="X248" s="29"/>
      <c r="Y248" s="29" t="s">
        <v>385</v>
      </c>
      <c r="Z248" s="29">
        <v>35265</v>
      </c>
    </row>
    <row r="249" spans="1:26" x14ac:dyDescent="0.2">
      <c r="A249" s="29">
        <v>2022</v>
      </c>
      <c r="B249" s="29" t="s">
        <v>1307</v>
      </c>
      <c r="C249" s="29" t="s">
        <v>378</v>
      </c>
      <c r="D249" s="29" t="s">
        <v>1308</v>
      </c>
      <c r="E249" s="29" t="s">
        <v>3071</v>
      </c>
      <c r="F249" s="29" t="s">
        <v>3072</v>
      </c>
      <c r="G249" s="29">
        <v>247000011</v>
      </c>
      <c r="H249" s="29" t="s">
        <v>1309</v>
      </c>
      <c r="I249" s="29" t="s">
        <v>1310</v>
      </c>
      <c r="J249" s="29" t="s">
        <v>221</v>
      </c>
      <c r="K249" s="30">
        <v>44854</v>
      </c>
      <c r="L249" s="29" t="s">
        <v>381</v>
      </c>
      <c r="M249" s="29" t="s">
        <v>382</v>
      </c>
      <c r="N249" s="29">
        <v>17.876000000000001</v>
      </c>
      <c r="O249" s="29">
        <v>448.55967079999999</v>
      </c>
      <c r="P249" s="29">
        <v>448.55967079999999</v>
      </c>
      <c r="Q249" s="31">
        <v>7</v>
      </c>
      <c r="R249" s="29" t="s">
        <v>28</v>
      </c>
      <c r="S249" s="29" t="s">
        <v>1311</v>
      </c>
      <c r="T249" s="29">
        <v>70</v>
      </c>
      <c r="U249" s="29">
        <v>27</v>
      </c>
      <c r="V249" s="29" t="s">
        <v>384</v>
      </c>
      <c r="W249" s="29">
        <v>132</v>
      </c>
      <c r="X249" s="29"/>
      <c r="Y249" s="29" t="s">
        <v>385</v>
      </c>
      <c r="Z249" s="29">
        <v>70428</v>
      </c>
    </row>
    <row r="250" spans="1:26" x14ac:dyDescent="0.2">
      <c r="A250" s="29">
        <v>2022</v>
      </c>
      <c r="B250" s="29" t="s">
        <v>1312</v>
      </c>
      <c r="C250" s="29" t="s">
        <v>387</v>
      </c>
      <c r="D250" s="29" t="s">
        <v>394</v>
      </c>
      <c r="E250" s="29" t="s">
        <v>2595</v>
      </c>
      <c r="F250" s="29" t="s">
        <v>2596</v>
      </c>
      <c r="G250" s="29">
        <v>200060010</v>
      </c>
      <c r="H250" s="29" t="s">
        <v>395</v>
      </c>
      <c r="I250" s="29" t="s">
        <v>396</v>
      </c>
      <c r="J250" s="29" t="s">
        <v>51</v>
      </c>
      <c r="K250" s="30">
        <v>44861</v>
      </c>
      <c r="L250" s="29" t="s">
        <v>397</v>
      </c>
      <c r="M250" s="29" t="s">
        <v>382</v>
      </c>
      <c r="N250" s="29">
        <v>13</v>
      </c>
      <c r="O250" s="29">
        <v>326.20696579999998</v>
      </c>
      <c r="P250" s="29">
        <v>326.20696579999998</v>
      </c>
      <c r="Q250" s="31">
        <v>5.0999999999999996</v>
      </c>
      <c r="R250" s="29" t="s">
        <v>28</v>
      </c>
      <c r="S250" s="29" t="s">
        <v>398</v>
      </c>
      <c r="T250" s="29">
        <v>49</v>
      </c>
      <c r="U250" s="29">
        <v>52</v>
      </c>
      <c r="V250" s="29" t="s">
        <v>384</v>
      </c>
      <c r="W250" s="29">
        <v>409</v>
      </c>
      <c r="X250" s="29"/>
      <c r="Y250" s="29" t="s">
        <v>385</v>
      </c>
      <c r="Z250" s="29">
        <v>49023</v>
      </c>
    </row>
    <row r="251" spans="1:26" x14ac:dyDescent="0.2">
      <c r="A251" s="29">
        <v>2022</v>
      </c>
      <c r="B251" s="29" t="s">
        <v>1313</v>
      </c>
      <c r="C251" s="29" t="s">
        <v>387</v>
      </c>
      <c r="D251" s="29" t="s">
        <v>1314</v>
      </c>
      <c r="E251" s="29" t="s">
        <v>3073</v>
      </c>
      <c r="F251" s="29" t="s">
        <v>3074</v>
      </c>
      <c r="G251" s="29">
        <v>240300566</v>
      </c>
      <c r="H251" s="29" t="s">
        <v>1315</v>
      </c>
      <c r="I251" s="29" t="s">
        <v>213</v>
      </c>
      <c r="J251" s="29" t="s">
        <v>211</v>
      </c>
      <c r="K251" s="30">
        <v>44872</v>
      </c>
      <c r="L251" s="29" t="s">
        <v>381</v>
      </c>
      <c r="M251" s="29" t="s">
        <v>382</v>
      </c>
      <c r="N251" s="29">
        <v>12.0663</v>
      </c>
      <c r="O251" s="29">
        <v>302.77777780000002</v>
      </c>
      <c r="P251" s="29">
        <v>302.77777780000002</v>
      </c>
      <c r="Q251" s="31">
        <v>4.8</v>
      </c>
      <c r="R251" s="29" t="s">
        <v>28</v>
      </c>
      <c r="S251" s="29" t="s">
        <v>702</v>
      </c>
      <c r="T251" s="29">
        <v>3</v>
      </c>
      <c r="U251" s="29">
        <v>84</v>
      </c>
      <c r="V251" s="29" t="s">
        <v>384</v>
      </c>
      <c r="W251" s="29">
        <v>1026</v>
      </c>
      <c r="X251" s="29"/>
      <c r="Y251" s="29" t="s">
        <v>385</v>
      </c>
      <c r="Z251" s="29">
        <v>3297</v>
      </c>
    </row>
    <row r="252" spans="1:26" x14ac:dyDescent="0.2">
      <c r="A252" s="29">
        <v>2022</v>
      </c>
      <c r="B252" s="29" t="s">
        <v>1316</v>
      </c>
      <c r="C252" s="29" t="s">
        <v>387</v>
      </c>
      <c r="D252" s="29" t="s">
        <v>1000</v>
      </c>
      <c r="E252" s="29" t="s">
        <v>2887</v>
      </c>
      <c r="F252" s="29" t="s">
        <v>2888</v>
      </c>
      <c r="G252" s="29">
        <v>200033090</v>
      </c>
      <c r="H252" s="29" t="s">
        <v>1001</v>
      </c>
      <c r="I252" s="29" t="s">
        <v>91</v>
      </c>
      <c r="J252" s="29" t="s">
        <v>89</v>
      </c>
      <c r="K252" s="30">
        <v>44880</v>
      </c>
      <c r="L252" s="29" t="s">
        <v>381</v>
      </c>
      <c r="M252" s="29" t="s">
        <v>382</v>
      </c>
      <c r="N252" s="29">
        <v>12.513199999999999</v>
      </c>
      <c r="O252" s="29">
        <v>313.99176949999998</v>
      </c>
      <c r="P252" s="29">
        <v>313.99176949999998</v>
      </c>
      <c r="Q252" s="31">
        <v>4.9000000000000004</v>
      </c>
      <c r="R252" s="29" t="s">
        <v>28</v>
      </c>
      <c r="S252" s="29" t="s">
        <v>505</v>
      </c>
      <c r="T252" s="29">
        <v>77</v>
      </c>
      <c r="U252" s="29">
        <v>11</v>
      </c>
      <c r="V252" s="29" t="s">
        <v>392</v>
      </c>
      <c r="W252" s="29">
        <v>541</v>
      </c>
      <c r="X252" s="29"/>
      <c r="Y252" s="29" t="s">
        <v>385</v>
      </c>
      <c r="Z252" s="29">
        <v>77344</v>
      </c>
    </row>
    <row r="253" spans="1:26" x14ac:dyDescent="0.2">
      <c r="A253" s="29">
        <v>2021</v>
      </c>
      <c r="B253" s="29" t="s">
        <v>1317</v>
      </c>
      <c r="C253" s="29" t="s">
        <v>442</v>
      </c>
      <c r="D253" s="29" t="s">
        <v>1318</v>
      </c>
      <c r="E253" s="29" t="s">
        <v>3075</v>
      </c>
      <c r="F253" s="29" t="s">
        <v>3076</v>
      </c>
      <c r="G253" s="29">
        <v>200030195</v>
      </c>
      <c r="H253" s="29" t="s">
        <v>1319</v>
      </c>
      <c r="I253" s="29" t="s">
        <v>1320</v>
      </c>
      <c r="J253" s="29" t="s">
        <v>1046</v>
      </c>
      <c r="K253" s="30">
        <v>44210</v>
      </c>
      <c r="L253" s="29" t="s">
        <v>381</v>
      </c>
      <c r="M253" s="29" t="s">
        <v>382</v>
      </c>
      <c r="N253" s="29">
        <v>8.0442</v>
      </c>
      <c r="O253" s="29">
        <v>201.85185190000001</v>
      </c>
      <c r="P253" s="29">
        <v>201.85185190000001</v>
      </c>
      <c r="Q253" s="31">
        <v>3.2</v>
      </c>
      <c r="R253" s="29" t="s">
        <v>28</v>
      </c>
      <c r="S253" s="29" t="s">
        <v>1321</v>
      </c>
      <c r="T253" s="29">
        <v>6</v>
      </c>
      <c r="U253" s="29">
        <v>93</v>
      </c>
      <c r="V253" s="29" t="s">
        <v>384</v>
      </c>
      <c r="W253" s="29">
        <v>157</v>
      </c>
      <c r="X253" s="29"/>
      <c r="Y253" s="29" t="s">
        <v>385</v>
      </c>
      <c r="Z253" s="29">
        <v>6027</v>
      </c>
    </row>
    <row r="254" spans="1:26" x14ac:dyDescent="0.2">
      <c r="A254" s="29">
        <v>2021</v>
      </c>
      <c r="B254" s="29" t="s">
        <v>1323</v>
      </c>
      <c r="C254" s="29" t="s">
        <v>387</v>
      </c>
      <c r="D254" s="29" t="s">
        <v>1324</v>
      </c>
      <c r="E254" s="29" t="s">
        <v>3077</v>
      </c>
      <c r="F254" s="29" t="s">
        <v>3078</v>
      </c>
      <c r="G254" s="29">
        <v>243500139</v>
      </c>
      <c r="H254" s="29" t="s">
        <v>612</v>
      </c>
      <c r="I254" s="29" t="s">
        <v>70</v>
      </c>
      <c r="J254" s="29" t="s">
        <v>68</v>
      </c>
      <c r="K254" s="30">
        <v>44236</v>
      </c>
      <c r="L254" s="29" t="s">
        <v>381</v>
      </c>
      <c r="M254" s="29" t="s">
        <v>382</v>
      </c>
      <c r="N254" s="29">
        <v>4.4690000000000003</v>
      </c>
      <c r="O254" s="29">
        <v>112.1399177</v>
      </c>
      <c r="P254" s="29">
        <v>112.1399177</v>
      </c>
      <c r="Q254" s="31">
        <v>1.8</v>
      </c>
      <c r="R254" s="29" t="s">
        <v>28</v>
      </c>
      <c r="S254" s="29" t="s">
        <v>1325</v>
      </c>
      <c r="T254" s="29">
        <v>35</v>
      </c>
      <c r="U254" s="29">
        <v>53</v>
      </c>
      <c r="V254" s="29" t="s">
        <v>384</v>
      </c>
      <c r="W254" s="29">
        <v>551</v>
      </c>
      <c r="X254" s="29"/>
      <c r="Y254" s="29" t="s">
        <v>385</v>
      </c>
      <c r="Z254" s="29">
        <v>35210</v>
      </c>
    </row>
    <row r="255" spans="1:26" x14ac:dyDescent="0.2">
      <c r="A255" s="29">
        <v>2021</v>
      </c>
      <c r="B255" s="29" t="s">
        <v>1326</v>
      </c>
      <c r="C255" s="29" t="s">
        <v>387</v>
      </c>
      <c r="D255" s="29" t="s">
        <v>1327</v>
      </c>
      <c r="E255" s="29" t="s">
        <v>3079</v>
      </c>
      <c r="F255" s="29" t="s">
        <v>3080</v>
      </c>
      <c r="G255" s="29">
        <v>243500139</v>
      </c>
      <c r="H255" s="29" t="s">
        <v>612</v>
      </c>
      <c r="I255" s="29" t="s">
        <v>70</v>
      </c>
      <c r="J255" s="29" t="s">
        <v>68</v>
      </c>
      <c r="K255" s="30">
        <v>44243</v>
      </c>
      <c r="L255" s="29" t="s">
        <v>381</v>
      </c>
      <c r="M255" s="29" t="s">
        <v>382</v>
      </c>
      <c r="N255" s="29">
        <v>7.1504000000000003</v>
      </c>
      <c r="O255" s="29">
        <v>179.42386830000001</v>
      </c>
      <c r="P255" s="29">
        <v>179.42386830000001</v>
      </c>
      <c r="Q255" s="31">
        <v>2.8</v>
      </c>
      <c r="R255" s="29" t="s">
        <v>28</v>
      </c>
      <c r="S255" s="29" t="s">
        <v>613</v>
      </c>
      <c r="T255" s="29">
        <v>35</v>
      </c>
      <c r="U255" s="29">
        <v>53</v>
      </c>
      <c r="V255" s="29" t="s">
        <v>384</v>
      </c>
      <c r="W255" s="29">
        <v>421</v>
      </c>
      <c r="X255" s="29"/>
      <c r="Y255" s="29" t="s">
        <v>385</v>
      </c>
      <c r="Z255" s="29">
        <v>35275</v>
      </c>
    </row>
    <row r="256" spans="1:26" x14ac:dyDescent="0.2">
      <c r="A256" s="29">
        <v>2021</v>
      </c>
      <c r="B256" s="29" t="s">
        <v>1328</v>
      </c>
      <c r="C256" s="29" t="s">
        <v>442</v>
      </c>
      <c r="D256" s="29" t="s">
        <v>1329</v>
      </c>
      <c r="E256" s="29" t="s">
        <v>3081</v>
      </c>
      <c r="F256" s="29" t="s">
        <v>3082</v>
      </c>
      <c r="G256" s="29">
        <v>243300563</v>
      </c>
      <c r="H256" s="29" t="s">
        <v>1330</v>
      </c>
      <c r="I256" s="29" t="s">
        <v>538</v>
      </c>
      <c r="J256" s="29" t="s">
        <v>137</v>
      </c>
      <c r="K256" s="30">
        <v>44244</v>
      </c>
      <c r="L256" s="29" t="s">
        <v>381</v>
      </c>
      <c r="M256" s="29" t="s">
        <v>382</v>
      </c>
      <c r="N256" s="29">
        <v>7.1504000000000003</v>
      </c>
      <c r="O256" s="29">
        <v>179.42386830000001</v>
      </c>
      <c r="P256" s="29">
        <v>179.42386830000001</v>
      </c>
      <c r="Q256" s="31">
        <v>2.8</v>
      </c>
      <c r="R256" s="29" t="s">
        <v>123</v>
      </c>
      <c r="S256" s="29" t="s">
        <v>1331</v>
      </c>
      <c r="T256" s="29">
        <v>33</v>
      </c>
      <c r="U256" s="29">
        <v>75</v>
      </c>
      <c r="V256" s="29" t="s">
        <v>384</v>
      </c>
      <c r="W256" s="29">
        <v>223</v>
      </c>
      <c r="X256" s="29"/>
      <c r="Y256" s="29" t="s">
        <v>385</v>
      </c>
      <c r="Z256" s="29">
        <v>33529</v>
      </c>
    </row>
    <row r="257" spans="1:26" x14ac:dyDescent="0.2">
      <c r="A257" s="29">
        <v>2021</v>
      </c>
      <c r="B257" s="29" t="s">
        <v>1332</v>
      </c>
      <c r="C257" s="29" t="s">
        <v>378</v>
      </c>
      <c r="D257" s="29" t="s">
        <v>1333</v>
      </c>
      <c r="E257" s="29" t="s">
        <v>3083</v>
      </c>
      <c r="F257" s="29" t="s">
        <v>3084</v>
      </c>
      <c r="G257" s="29">
        <v>200071843</v>
      </c>
      <c r="H257" s="29" t="s">
        <v>1334</v>
      </c>
      <c r="I257" s="29" t="s">
        <v>328</v>
      </c>
      <c r="J257" s="29" t="s">
        <v>37</v>
      </c>
      <c r="K257" s="30">
        <v>44301</v>
      </c>
      <c r="L257" s="29" t="s">
        <v>381</v>
      </c>
      <c r="M257" s="29" t="s">
        <v>382</v>
      </c>
      <c r="N257" s="29">
        <v>12.513199999999999</v>
      </c>
      <c r="O257" s="29">
        <v>313.99176949999998</v>
      </c>
      <c r="P257" s="29">
        <v>313.99176949999998</v>
      </c>
      <c r="Q257" s="31">
        <v>4.9000000000000004</v>
      </c>
      <c r="R257" s="29" t="s">
        <v>28</v>
      </c>
      <c r="S257" s="29" t="s">
        <v>1335</v>
      </c>
      <c r="T257" s="29">
        <v>27</v>
      </c>
      <c r="U257" s="29">
        <v>28</v>
      </c>
      <c r="V257" s="29" t="s">
        <v>384</v>
      </c>
      <c r="W257" s="29">
        <v>239</v>
      </c>
      <c r="X257" s="29"/>
      <c r="Y257" s="29" t="s">
        <v>385</v>
      </c>
      <c r="Z257" s="29">
        <v>27226</v>
      </c>
    </row>
    <row r="258" spans="1:26" x14ac:dyDescent="0.2">
      <c r="A258" s="29">
        <v>2021</v>
      </c>
      <c r="B258" s="29" t="s">
        <v>1336</v>
      </c>
      <c r="C258" s="29" t="s">
        <v>387</v>
      </c>
      <c r="D258" s="29" t="s">
        <v>1337</v>
      </c>
      <c r="E258" s="29" t="s">
        <v>3085</v>
      </c>
      <c r="F258" s="29" t="s">
        <v>3086</v>
      </c>
      <c r="G258" s="29">
        <v>242100154</v>
      </c>
      <c r="H258" s="29" t="s">
        <v>1338</v>
      </c>
      <c r="I258" s="29" t="s">
        <v>223</v>
      </c>
      <c r="J258" s="29" t="s">
        <v>221</v>
      </c>
      <c r="K258" s="30">
        <v>44306</v>
      </c>
      <c r="L258" s="29" t="s">
        <v>381</v>
      </c>
      <c r="M258" s="29" t="s">
        <v>382</v>
      </c>
      <c r="N258" s="29">
        <v>12.0663</v>
      </c>
      <c r="O258" s="29">
        <v>302.77777780000002</v>
      </c>
      <c r="P258" s="29">
        <v>302.77777780000002</v>
      </c>
      <c r="Q258" s="31">
        <v>4.8</v>
      </c>
      <c r="R258" s="29" t="s">
        <v>28</v>
      </c>
      <c r="S258" s="29" t="s">
        <v>1339</v>
      </c>
      <c r="T258" s="29">
        <v>21</v>
      </c>
      <c r="U258" s="29">
        <v>27</v>
      </c>
      <c r="V258" s="29" t="s">
        <v>384</v>
      </c>
      <c r="W258" s="29">
        <v>427</v>
      </c>
      <c r="X258" s="29"/>
      <c r="Y258" s="29" t="s">
        <v>385</v>
      </c>
      <c r="Z258" s="29">
        <v>21391</v>
      </c>
    </row>
    <row r="259" spans="1:26" x14ac:dyDescent="0.2">
      <c r="A259" s="29">
        <v>2021</v>
      </c>
      <c r="B259" s="29" t="s">
        <v>1340</v>
      </c>
      <c r="C259" s="29" t="s">
        <v>387</v>
      </c>
      <c r="D259" s="29" t="s">
        <v>1032</v>
      </c>
      <c r="E259" s="29" t="s">
        <v>2907</v>
      </c>
      <c r="F259" s="29" t="s">
        <v>2908</v>
      </c>
      <c r="G259" s="29">
        <v>243500550</v>
      </c>
      <c r="H259" s="29" t="s">
        <v>1033</v>
      </c>
      <c r="I259" s="29" t="s">
        <v>70</v>
      </c>
      <c r="J259" s="29" t="s">
        <v>68</v>
      </c>
      <c r="K259" s="30">
        <v>44306</v>
      </c>
      <c r="L259" s="29" t="s">
        <v>381</v>
      </c>
      <c r="M259" s="29" t="s">
        <v>382</v>
      </c>
      <c r="N259" s="29">
        <v>6.7035</v>
      </c>
      <c r="O259" s="29">
        <v>168.20987650000001</v>
      </c>
      <c r="P259" s="29">
        <v>168.20987650000001</v>
      </c>
      <c r="Q259" s="31">
        <v>2.6</v>
      </c>
      <c r="R259" s="29" t="s">
        <v>28</v>
      </c>
      <c r="S259" s="29" t="s">
        <v>848</v>
      </c>
      <c r="T259" s="29">
        <v>35</v>
      </c>
      <c r="U259" s="29">
        <v>53</v>
      </c>
      <c r="V259" s="29" t="s">
        <v>384</v>
      </c>
      <c r="W259" s="29">
        <v>581</v>
      </c>
      <c r="X259" s="29"/>
      <c r="Y259" s="29" t="s">
        <v>385</v>
      </c>
      <c r="Z259" s="29">
        <v>35133</v>
      </c>
    </row>
    <row r="260" spans="1:26" x14ac:dyDescent="0.2">
      <c r="A260" s="29">
        <v>2021</v>
      </c>
      <c r="B260" s="29" t="s">
        <v>1341</v>
      </c>
      <c r="C260" s="29" t="s">
        <v>387</v>
      </c>
      <c r="D260" s="29" t="s">
        <v>1342</v>
      </c>
      <c r="E260" s="29" t="s">
        <v>3087</v>
      </c>
      <c r="F260" s="29" t="s">
        <v>3088</v>
      </c>
      <c r="G260" s="29">
        <v>243500618</v>
      </c>
      <c r="H260" s="29" t="s">
        <v>847</v>
      </c>
      <c r="I260" s="29" t="s">
        <v>70</v>
      </c>
      <c r="J260" s="29" t="s">
        <v>68</v>
      </c>
      <c r="K260" s="30">
        <v>44327</v>
      </c>
      <c r="L260" s="29" t="s">
        <v>381</v>
      </c>
      <c r="M260" s="29" t="s">
        <v>382</v>
      </c>
      <c r="N260" s="29">
        <v>5.8097000000000003</v>
      </c>
      <c r="O260" s="29">
        <v>145.781893</v>
      </c>
      <c r="P260" s="29">
        <v>145.781893</v>
      </c>
      <c r="Q260" s="31">
        <v>2.2999999999999998</v>
      </c>
      <c r="R260" s="29" t="s">
        <v>28</v>
      </c>
      <c r="S260" s="29" t="s">
        <v>1343</v>
      </c>
      <c r="T260" s="29">
        <v>35</v>
      </c>
      <c r="U260" s="29">
        <v>53</v>
      </c>
      <c r="V260" s="29" t="s">
        <v>392</v>
      </c>
      <c r="W260" s="29">
        <v>594</v>
      </c>
      <c r="X260" s="29"/>
      <c r="Y260" s="29" t="s">
        <v>385</v>
      </c>
      <c r="Z260" s="29">
        <v>35037</v>
      </c>
    </row>
    <row r="261" spans="1:26" x14ac:dyDescent="0.2">
      <c r="A261" s="29">
        <v>2021</v>
      </c>
      <c r="B261" s="29" t="s">
        <v>1344</v>
      </c>
      <c r="C261" s="29" t="s">
        <v>387</v>
      </c>
      <c r="D261" s="29" t="s">
        <v>1241</v>
      </c>
      <c r="E261" s="29" t="s">
        <v>3029</v>
      </c>
      <c r="F261" s="29" t="s">
        <v>3030</v>
      </c>
      <c r="G261" s="29">
        <v>247700065</v>
      </c>
      <c r="H261" s="29" t="s">
        <v>1242</v>
      </c>
      <c r="I261" s="29" t="s">
        <v>91</v>
      </c>
      <c r="J261" s="29" t="s">
        <v>89</v>
      </c>
      <c r="K261" s="30">
        <v>44350</v>
      </c>
      <c r="L261" s="29" t="s">
        <v>28</v>
      </c>
      <c r="M261" s="29" t="s">
        <v>390</v>
      </c>
      <c r="N261" s="29">
        <v>26.814</v>
      </c>
      <c r="O261" s="29">
        <v>672.83950619999996</v>
      </c>
      <c r="P261" s="29">
        <v>672.83950619999996</v>
      </c>
      <c r="Q261" s="32">
        <v>10.6</v>
      </c>
      <c r="R261" s="29" t="s">
        <v>28</v>
      </c>
      <c r="S261" s="29" t="s">
        <v>1345</v>
      </c>
      <c r="T261" s="29">
        <v>77</v>
      </c>
      <c r="U261" s="29">
        <v>11</v>
      </c>
      <c r="V261" s="29" t="s">
        <v>392</v>
      </c>
      <c r="W261" s="29">
        <v>822</v>
      </c>
      <c r="X261" s="29"/>
      <c r="Y261" s="29" t="s">
        <v>385</v>
      </c>
      <c r="Z261" s="29">
        <v>77283</v>
      </c>
    </row>
    <row r="262" spans="1:26" x14ac:dyDescent="0.2">
      <c r="A262" s="29">
        <v>2021</v>
      </c>
      <c r="B262" s="29" t="s">
        <v>1346</v>
      </c>
      <c r="C262" s="29" t="s">
        <v>387</v>
      </c>
      <c r="D262" s="29" t="s">
        <v>1347</v>
      </c>
      <c r="E262" s="29" t="s">
        <v>3089</v>
      </c>
      <c r="F262" s="29" t="s">
        <v>3090</v>
      </c>
      <c r="G262" s="29">
        <v>200070845</v>
      </c>
      <c r="H262" s="29" t="s">
        <v>1348</v>
      </c>
      <c r="I262" s="29" t="s">
        <v>673</v>
      </c>
      <c r="J262" s="29" t="s">
        <v>78</v>
      </c>
      <c r="K262" s="30">
        <v>44362</v>
      </c>
      <c r="L262" s="29" t="s">
        <v>381</v>
      </c>
      <c r="M262" s="29" t="s">
        <v>382</v>
      </c>
      <c r="N262" s="29">
        <v>22.344999999999999</v>
      </c>
      <c r="O262" s="29">
        <v>560.6995885</v>
      </c>
      <c r="P262" s="29">
        <v>560.6995885</v>
      </c>
      <c r="Q262" s="31">
        <v>8.8000000000000007</v>
      </c>
      <c r="R262" s="29" t="s">
        <v>28</v>
      </c>
      <c r="S262" s="29" t="s">
        <v>1349</v>
      </c>
      <c r="T262" s="29">
        <v>54</v>
      </c>
      <c r="U262" s="29">
        <v>44</v>
      </c>
      <c r="V262" s="29" t="s">
        <v>384</v>
      </c>
      <c r="W262" s="29">
        <v>444</v>
      </c>
      <c r="X262" s="29"/>
      <c r="Y262" s="29" t="s">
        <v>385</v>
      </c>
      <c r="Z262" s="29">
        <v>54198</v>
      </c>
    </row>
    <row r="263" spans="1:26" x14ac:dyDescent="0.2">
      <c r="A263" s="29">
        <v>2021</v>
      </c>
      <c r="B263" s="29" t="s">
        <v>1350</v>
      </c>
      <c r="C263" s="29" t="s">
        <v>378</v>
      </c>
      <c r="D263" s="29" t="s">
        <v>1351</v>
      </c>
      <c r="E263" s="29" t="s">
        <v>3091</v>
      </c>
      <c r="F263" s="29" t="s">
        <v>3092</v>
      </c>
      <c r="G263" s="29">
        <v>200090751</v>
      </c>
      <c r="H263" s="29" t="s">
        <v>1352</v>
      </c>
      <c r="I263" s="29" t="s">
        <v>499</v>
      </c>
      <c r="J263" s="29" t="s">
        <v>145</v>
      </c>
      <c r="K263" s="30">
        <v>44364</v>
      </c>
      <c r="L263" s="29" t="s">
        <v>381</v>
      </c>
      <c r="M263" s="29" t="s">
        <v>382</v>
      </c>
      <c r="N263" s="29">
        <v>26.814</v>
      </c>
      <c r="O263" s="29">
        <v>672.83950619999996</v>
      </c>
      <c r="P263" s="29">
        <v>672.83950619999996</v>
      </c>
      <c r="Q263" s="32">
        <v>10.6</v>
      </c>
      <c r="R263" s="29" t="s">
        <v>28</v>
      </c>
      <c r="S263" s="29" t="s">
        <v>1353</v>
      </c>
      <c r="T263" s="29">
        <v>62</v>
      </c>
      <c r="U263" s="29">
        <v>32</v>
      </c>
      <c r="V263" s="29" t="s">
        <v>384</v>
      </c>
      <c r="W263" s="29">
        <v>213</v>
      </c>
      <c r="X263" s="29"/>
      <c r="Y263" s="29" t="s">
        <v>385</v>
      </c>
      <c r="Z263" s="29">
        <v>62408</v>
      </c>
    </row>
    <row r="264" spans="1:26" x14ac:dyDescent="0.2">
      <c r="A264" s="29">
        <v>2021</v>
      </c>
      <c r="B264" s="29" t="s">
        <v>1354</v>
      </c>
      <c r="C264" s="29" t="s">
        <v>387</v>
      </c>
      <c r="D264" s="29" t="s">
        <v>1355</v>
      </c>
      <c r="E264" s="29" t="s">
        <v>3093</v>
      </c>
      <c r="F264" s="29" t="s">
        <v>3094</v>
      </c>
      <c r="G264" s="29">
        <v>200071140</v>
      </c>
      <c r="H264" s="29" t="s">
        <v>1356</v>
      </c>
      <c r="I264" s="29" t="s">
        <v>213</v>
      </c>
      <c r="J264" s="29" t="s">
        <v>211</v>
      </c>
      <c r="K264" s="30">
        <v>44369</v>
      </c>
      <c r="L264" s="29" t="s">
        <v>381</v>
      </c>
      <c r="M264" s="29" t="s">
        <v>382</v>
      </c>
      <c r="N264" s="29">
        <v>13.407</v>
      </c>
      <c r="O264" s="29">
        <v>336.41975309999998</v>
      </c>
      <c r="P264" s="29">
        <v>336.41975309999998</v>
      </c>
      <c r="Q264" s="31">
        <v>5.3</v>
      </c>
      <c r="R264" s="29" t="s">
        <v>28</v>
      </c>
      <c r="S264" s="29" t="s">
        <v>1357</v>
      </c>
      <c r="T264" s="29">
        <v>3</v>
      </c>
      <c r="U264" s="29">
        <v>84</v>
      </c>
      <c r="V264" s="29" t="s">
        <v>384</v>
      </c>
      <c r="W264" s="29">
        <v>423</v>
      </c>
      <c r="X264" s="29"/>
      <c r="Y264" s="29" t="s">
        <v>385</v>
      </c>
      <c r="Z264" s="29">
        <v>3026</v>
      </c>
    </row>
    <row r="265" spans="1:26" x14ac:dyDescent="0.2">
      <c r="A265" s="29">
        <v>2021</v>
      </c>
      <c r="B265" s="29" t="s">
        <v>1358</v>
      </c>
      <c r="C265" s="29" t="s">
        <v>387</v>
      </c>
      <c r="D265" s="29" t="s">
        <v>1359</v>
      </c>
      <c r="E265" s="29" t="s">
        <v>3095</v>
      </c>
      <c r="F265" s="29" t="s">
        <v>3096</v>
      </c>
      <c r="G265" s="29">
        <v>245100979</v>
      </c>
      <c r="H265" s="29" t="s">
        <v>1082</v>
      </c>
      <c r="I265" s="29" t="s">
        <v>307</v>
      </c>
      <c r="J265" s="29" t="s">
        <v>78</v>
      </c>
      <c r="K265" s="30">
        <v>44376</v>
      </c>
      <c r="L265" s="29" t="s">
        <v>28</v>
      </c>
      <c r="M265" s="29" t="s">
        <v>390</v>
      </c>
      <c r="N265" s="29">
        <v>35.752000000000002</v>
      </c>
      <c r="O265" s="29">
        <v>897.11934159999998</v>
      </c>
      <c r="P265" s="29">
        <v>897.11934159999998</v>
      </c>
      <c r="Q265" s="32">
        <v>14.1</v>
      </c>
      <c r="R265" s="29" t="s">
        <v>28</v>
      </c>
      <c r="S265" s="29" t="s">
        <v>1360</v>
      </c>
      <c r="T265" s="29">
        <v>51</v>
      </c>
      <c r="U265" s="29">
        <v>44</v>
      </c>
      <c r="V265" s="29" t="s">
        <v>384</v>
      </c>
      <c r="W265" s="29">
        <v>497</v>
      </c>
      <c r="X265" s="29"/>
      <c r="Y265" s="29" t="s">
        <v>385</v>
      </c>
      <c r="Z265" s="29">
        <v>51412</v>
      </c>
    </row>
    <row r="266" spans="1:26" x14ac:dyDescent="0.2">
      <c r="A266" s="29">
        <v>2021</v>
      </c>
      <c r="B266" s="29" t="s">
        <v>1361</v>
      </c>
      <c r="C266" s="29" t="s">
        <v>378</v>
      </c>
      <c r="D266" s="29" t="s">
        <v>1362</v>
      </c>
      <c r="E266" s="29" t="s">
        <v>3097</v>
      </c>
      <c r="F266" s="29" t="s">
        <v>3098</v>
      </c>
      <c r="G266" s="29">
        <v>247200132</v>
      </c>
      <c r="H266" s="29" t="s">
        <v>1363</v>
      </c>
      <c r="I266" s="29" t="s">
        <v>336</v>
      </c>
      <c r="J266" s="29" t="s">
        <v>51</v>
      </c>
      <c r="K266" s="30">
        <v>44383</v>
      </c>
      <c r="L266" s="29" t="s">
        <v>381</v>
      </c>
      <c r="M266" s="29" t="s">
        <v>382</v>
      </c>
      <c r="N266" s="29">
        <v>26.814</v>
      </c>
      <c r="O266" s="29">
        <v>672.83950619999996</v>
      </c>
      <c r="P266" s="29">
        <v>672.83950619999996</v>
      </c>
      <c r="Q266" s="32">
        <v>10.6</v>
      </c>
      <c r="R266" s="29" t="s">
        <v>28</v>
      </c>
      <c r="S266" s="29" t="s">
        <v>1364</v>
      </c>
      <c r="T266" s="29">
        <v>72</v>
      </c>
      <c r="U266" s="29">
        <v>52</v>
      </c>
      <c r="V266" s="29" t="s">
        <v>384</v>
      </c>
      <c r="W266" s="29">
        <v>66</v>
      </c>
      <c r="X266" s="29"/>
      <c r="Y266" s="29" t="s">
        <v>385</v>
      </c>
      <c r="Z266" s="29">
        <v>72003</v>
      </c>
    </row>
    <row r="267" spans="1:26" x14ac:dyDescent="0.2">
      <c r="A267" s="29">
        <v>2021</v>
      </c>
      <c r="B267" s="29" t="s">
        <v>1365</v>
      </c>
      <c r="C267" s="29" t="s">
        <v>753</v>
      </c>
      <c r="D267" s="29" t="s">
        <v>1366</v>
      </c>
      <c r="E267" s="29" t="s">
        <v>3099</v>
      </c>
      <c r="F267" s="29" t="s">
        <v>3100</v>
      </c>
      <c r="G267" s="29">
        <v>200090751</v>
      </c>
      <c r="H267" s="29" t="s">
        <v>1352</v>
      </c>
      <c r="I267" s="29" t="s">
        <v>499</v>
      </c>
      <c r="J267" s="29" t="s">
        <v>145</v>
      </c>
      <c r="K267" s="30">
        <v>44384</v>
      </c>
      <c r="L267" s="29" t="s">
        <v>381</v>
      </c>
      <c r="M267" s="29" t="s">
        <v>382</v>
      </c>
      <c r="N267" s="29">
        <v>40.220999999999997</v>
      </c>
      <c r="O267" s="29">
        <v>1009.259259</v>
      </c>
      <c r="P267" s="29">
        <v>1009.259259</v>
      </c>
      <c r="Q267" s="32">
        <v>15.9</v>
      </c>
      <c r="R267" s="29" t="s">
        <v>28</v>
      </c>
      <c r="S267" s="29" t="s">
        <v>1353</v>
      </c>
      <c r="T267" s="29">
        <v>62</v>
      </c>
      <c r="U267" s="29">
        <v>32</v>
      </c>
      <c r="V267" s="29" t="s">
        <v>384</v>
      </c>
      <c r="W267" s="29">
        <v>169</v>
      </c>
      <c r="X267" s="29"/>
      <c r="Y267" s="29" t="s">
        <v>385</v>
      </c>
      <c r="Z267" s="29">
        <v>62193</v>
      </c>
    </row>
    <row r="268" spans="1:26" x14ac:dyDescent="0.2">
      <c r="A268" s="29">
        <v>2021</v>
      </c>
      <c r="B268" s="29" t="s">
        <v>1367</v>
      </c>
      <c r="C268" s="29" t="s">
        <v>387</v>
      </c>
      <c r="D268" s="29" t="s">
        <v>1368</v>
      </c>
      <c r="E268" s="29" t="s">
        <v>3101</v>
      </c>
      <c r="F268" s="29" t="s">
        <v>3102</v>
      </c>
      <c r="G268" s="29">
        <v>243500774</v>
      </c>
      <c r="H268" s="29" t="s">
        <v>1369</v>
      </c>
      <c r="I268" s="29" t="s">
        <v>70</v>
      </c>
      <c r="J268" s="29" t="s">
        <v>68</v>
      </c>
      <c r="K268" s="30">
        <v>44397</v>
      </c>
      <c r="L268" s="29" t="s">
        <v>381</v>
      </c>
      <c r="M268" s="29" t="s">
        <v>382</v>
      </c>
      <c r="N268" s="29">
        <v>5.8097000000000003</v>
      </c>
      <c r="O268" s="29">
        <v>145.781893</v>
      </c>
      <c r="P268" s="29">
        <v>145.781893</v>
      </c>
      <c r="Q268" s="31">
        <v>2.2999999999999998</v>
      </c>
      <c r="R268" s="29" t="s">
        <v>28</v>
      </c>
      <c r="S268" s="29" t="s">
        <v>613</v>
      </c>
      <c r="T268" s="29">
        <v>35</v>
      </c>
      <c r="U268" s="29">
        <v>53</v>
      </c>
      <c r="V268" s="29" t="s">
        <v>384</v>
      </c>
      <c r="W268" s="29">
        <v>636</v>
      </c>
      <c r="X268" s="29"/>
      <c r="Y268" s="29" t="s">
        <v>385</v>
      </c>
      <c r="Z268" s="29">
        <v>35152</v>
      </c>
    </row>
    <row r="269" spans="1:26" x14ac:dyDescent="0.2">
      <c r="A269" s="29">
        <v>2021</v>
      </c>
      <c r="B269" s="29" t="s">
        <v>1370</v>
      </c>
      <c r="C269" s="29" t="s">
        <v>387</v>
      </c>
      <c r="D269" s="29" t="s">
        <v>1371</v>
      </c>
      <c r="E269" s="29" t="s">
        <v>3103</v>
      </c>
      <c r="F269" s="29" t="s">
        <v>3104</v>
      </c>
      <c r="G269" s="29">
        <v>200090504</v>
      </c>
      <c r="H269" s="29" t="s">
        <v>882</v>
      </c>
      <c r="I269" s="29" t="s">
        <v>91</v>
      </c>
      <c r="J269" s="29" t="s">
        <v>89</v>
      </c>
      <c r="K269" s="30">
        <v>44405</v>
      </c>
      <c r="L269" s="29" t="s">
        <v>28</v>
      </c>
      <c r="M269" s="29" t="s">
        <v>390</v>
      </c>
      <c r="N269" s="29">
        <v>22.344999999999999</v>
      </c>
      <c r="O269" s="29">
        <v>560.6995885</v>
      </c>
      <c r="P269" s="29">
        <v>560.6995885</v>
      </c>
      <c r="Q269" s="31">
        <v>8.8000000000000007</v>
      </c>
      <c r="R269" s="29" t="s">
        <v>28</v>
      </c>
      <c r="S269" s="29" t="s">
        <v>1372</v>
      </c>
      <c r="T269" s="29">
        <v>77</v>
      </c>
      <c r="U269" s="29">
        <v>11</v>
      </c>
      <c r="V269" s="29" t="s">
        <v>392</v>
      </c>
      <c r="W269" s="29">
        <v>384</v>
      </c>
      <c r="X269" s="29"/>
      <c r="Y269" s="29" t="s">
        <v>385</v>
      </c>
      <c r="Z269" s="29">
        <v>77070</v>
      </c>
    </row>
    <row r="270" spans="1:26" x14ac:dyDescent="0.2">
      <c r="A270" s="29">
        <v>2021</v>
      </c>
      <c r="B270" s="29" t="s">
        <v>1373</v>
      </c>
      <c r="C270" s="29" t="s">
        <v>378</v>
      </c>
      <c r="D270" s="29" t="s">
        <v>1374</v>
      </c>
      <c r="E270" s="29" t="s">
        <v>3105</v>
      </c>
      <c r="F270" s="29" t="s">
        <v>3106</v>
      </c>
      <c r="G270" s="29">
        <v>200071751</v>
      </c>
      <c r="H270" s="29" t="s">
        <v>946</v>
      </c>
      <c r="I270" s="29" t="s">
        <v>947</v>
      </c>
      <c r="J270" s="29" t="s">
        <v>211</v>
      </c>
      <c r="K270" s="30">
        <v>44419</v>
      </c>
      <c r="L270" s="29" t="s">
        <v>381</v>
      </c>
      <c r="M270" s="29" t="s">
        <v>382</v>
      </c>
      <c r="N270" s="29">
        <v>10.7256</v>
      </c>
      <c r="O270" s="29">
        <v>269.13580250000001</v>
      </c>
      <c r="P270" s="29">
        <v>269.13580250000001</v>
      </c>
      <c r="Q270" s="31">
        <v>4.2</v>
      </c>
      <c r="R270" s="29" t="s">
        <v>28</v>
      </c>
      <c r="S270" s="29" t="s">
        <v>1375</v>
      </c>
      <c r="T270" s="29">
        <v>1</v>
      </c>
      <c r="U270" s="29">
        <v>84</v>
      </c>
      <c r="V270" s="29" t="s">
        <v>384</v>
      </c>
      <c r="W270" s="29">
        <v>505</v>
      </c>
      <c r="X270" s="29"/>
      <c r="Y270" s="29" t="s">
        <v>385</v>
      </c>
      <c r="Z270" s="29">
        <v>1388</v>
      </c>
    </row>
    <row r="271" spans="1:26" x14ac:dyDescent="0.2">
      <c r="A271" s="29">
        <v>2021</v>
      </c>
      <c r="B271" s="29" t="s">
        <v>1376</v>
      </c>
      <c r="C271" s="29" t="s">
        <v>387</v>
      </c>
      <c r="D271" s="29" t="s">
        <v>1377</v>
      </c>
      <c r="E271" s="29" t="s">
        <v>3107</v>
      </c>
      <c r="F271" s="29" t="s">
        <v>3108</v>
      </c>
      <c r="G271" s="29">
        <v>200072999</v>
      </c>
      <c r="H271" s="29" t="s">
        <v>1378</v>
      </c>
      <c r="I271" s="29" t="s">
        <v>1379</v>
      </c>
      <c r="J271" s="29" t="s">
        <v>78</v>
      </c>
      <c r="K271" s="30">
        <v>44434</v>
      </c>
      <c r="L271" s="29" t="s">
        <v>381</v>
      </c>
      <c r="M271" s="29" t="s">
        <v>382</v>
      </c>
      <c r="N271" s="29">
        <v>8.4910999999999994</v>
      </c>
      <c r="O271" s="29">
        <v>213.06584359999999</v>
      </c>
      <c r="P271" s="29">
        <v>213.06584359999999</v>
      </c>
      <c r="Q271" s="31">
        <v>3.3</v>
      </c>
      <c r="R271" s="29" t="s">
        <v>28</v>
      </c>
      <c r="S271" s="29" t="s">
        <v>1380</v>
      </c>
      <c r="T271" s="29">
        <v>52</v>
      </c>
      <c r="U271" s="29">
        <v>44</v>
      </c>
      <c r="V271" s="29" t="s">
        <v>384</v>
      </c>
      <c r="W271" s="29">
        <v>221</v>
      </c>
      <c r="X271" s="29"/>
      <c r="Y271" s="29" t="s">
        <v>385</v>
      </c>
      <c r="Z271" s="29">
        <v>52269</v>
      </c>
    </row>
    <row r="272" spans="1:26" x14ac:dyDescent="0.2">
      <c r="A272" s="29">
        <v>2021</v>
      </c>
      <c r="B272" s="29" t="s">
        <v>1381</v>
      </c>
      <c r="C272" s="29" t="s">
        <v>387</v>
      </c>
      <c r="D272" s="29" t="s">
        <v>1382</v>
      </c>
      <c r="E272" s="29" t="s">
        <v>3109</v>
      </c>
      <c r="F272" s="29" t="s">
        <v>3110</v>
      </c>
      <c r="G272" s="29">
        <v>200069425</v>
      </c>
      <c r="H272" s="29" t="s">
        <v>1383</v>
      </c>
      <c r="I272" s="29" t="s">
        <v>242</v>
      </c>
      <c r="J272" s="29" t="s">
        <v>37</v>
      </c>
      <c r="K272" s="30">
        <v>44447</v>
      </c>
      <c r="L272" s="29" t="s">
        <v>381</v>
      </c>
      <c r="M272" s="29" t="s">
        <v>382</v>
      </c>
      <c r="N272" s="29">
        <v>13.407</v>
      </c>
      <c r="O272" s="29">
        <v>336.41975309999998</v>
      </c>
      <c r="P272" s="29">
        <v>336.41975309999998</v>
      </c>
      <c r="Q272" s="31">
        <v>5.3</v>
      </c>
      <c r="R272" s="29" t="s">
        <v>28</v>
      </c>
      <c r="S272" s="29" t="s">
        <v>1384</v>
      </c>
      <c r="T272" s="29">
        <v>50</v>
      </c>
      <c r="U272" s="29">
        <v>28</v>
      </c>
      <c r="V272" s="29" t="s">
        <v>384</v>
      </c>
      <c r="W272" s="29">
        <v>375</v>
      </c>
      <c r="X272" s="29"/>
      <c r="Y272" s="29" t="s">
        <v>385</v>
      </c>
      <c r="Z272" s="29">
        <v>50410</v>
      </c>
    </row>
    <row r="273" spans="1:26" x14ac:dyDescent="0.2">
      <c r="A273" s="29">
        <v>2021</v>
      </c>
      <c r="B273" s="29" t="s">
        <v>1385</v>
      </c>
      <c r="C273" s="29" t="s">
        <v>387</v>
      </c>
      <c r="D273" s="29" t="s">
        <v>1032</v>
      </c>
      <c r="E273" s="29" t="s">
        <v>2907</v>
      </c>
      <c r="F273" s="29" t="s">
        <v>2908</v>
      </c>
      <c r="G273" s="29">
        <v>243500550</v>
      </c>
      <c r="H273" s="29" t="s">
        <v>1033</v>
      </c>
      <c r="I273" s="29" t="s">
        <v>70</v>
      </c>
      <c r="J273" s="29" t="s">
        <v>68</v>
      </c>
      <c r="K273" s="30">
        <v>44460</v>
      </c>
      <c r="L273" s="29" t="s">
        <v>381</v>
      </c>
      <c r="M273" s="29" t="s">
        <v>382</v>
      </c>
      <c r="N273" s="29">
        <v>5.8097000000000003</v>
      </c>
      <c r="O273" s="29">
        <v>145.781893</v>
      </c>
      <c r="P273" s="29">
        <v>145.781893</v>
      </c>
      <c r="Q273" s="31">
        <v>2.2999999999999998</v>
      </c>
      <c r="R273" s="29" t="s">
        <v>28</v>
      </c>
      <c r="S273" s="29" t="s">
        <v>848</v>
      </c>
      <c r="T273" s="29">
        <v>35</v>
      </c>
      <c r="U273" s="29">
        <v>53</v>
      </c>
      <c r="V273" s="29" t="s">
        <v>392</v>
      </c>
      <c r="W273" s="29">
        <v>669</v>
      </c>
      <c r="X273" s="29"/>
      <c r="Y273" s="29" t="s">
        <v>385</v>
      </c>
      <c r="Z273" s="29">
        <v>35133</v>
      </c>
    </row>
    <row r="274" spans="1:26" x14ac:dyDescent="0.2">
      <c r="A274" s="29">
        <v>2021</v>
      </c>
      <c r="B274" s="29" t="s">
        <v>1386</v>
      </c>
      <c r="C274" s="29" t="s">
        <v>387</v>
      </c>
      <c r="D274" s="29" t="s">
        <v>1387</v>
      </c>
      <c r="E274" s="29" t="s">
        <v>3111</v>
      </c>
      <c r="F274" s="29" t="s">
        <v>3112</v>
      </c>
      <c r="G274" s="29">
        <v>243500139</v>
      </c>
      <c r="H274" s="29" t="s">
        <v>612</v>
      </c>
      <c r="I274" s="29" t="s">
        <v>70</v>
      </c>
      <c r="J274" s="29" t="s">
        <v>68</v>
      </c>
      <c r="K274" s="30">
        <v>44481</v>
      </c>
      <c r="L274" s="29" t="s">
        <v>381</v>
      </c>
      <c r="M274" s="29" t="s">
        <v>382</v>
      </c>
      <c r="N274" s="29">
        <v>13.407</v>
      </c>
      <c r="O274" s="29">
        <v>336.41975309999998</v>
      </c>
      <c r="P274" s="29">
        <v>336.41975309999998</v>
      </c>
      <c r="Q274" s="31">
        <v>5.3</v>
      </c>
      <c r="R274" s="29" t="s">
        <v>28</v>
      </c>
      <c r="S274" s="29" t="s">
        <v>613</v>
      </c>
      <c r="T274" s="29">
        <v>35</v>
      </c>
      <c r="U274" s="29">
        <v>53</v>
      </c>
      <c r="V274" s="29" t="s">
        <v>392</v>
      </c>
      <c r="W274" s="29">
        <v>419</v>
      </c>
      <c r="X274" s="29"/>
      <c r="Y274" s="29" t="s">
        <v>385</v>
      </c>
      <c r="Z274" s="29">
        <v>35076</v>
      </c>
    </row>
    <row r="275" spans="1:26" x14ac:dyDescent="0.2">
      <c r="A275" s="29">
        <v>2021</v>
      </c>
      <c r="B275" s="29" t="s">
        <v>1388</v>
      </c>
      <c r="C275" s="29" t="s">
        <v>387</v>
      </c>
      <c r="D275" s="29" t="s">
        <v>1389</v>
      </c>
      <c r="E275" s="29" t="s">
        <v>3113</v>
      </c>
      <c r="F275" s="29" t="s">
        <v>3114</v>
      </c>
      <c r="G275" s="29">
        <v>200066033</v>
      </c>
      <c r="H275" s="29" t="s">
        <v>1390</v>
      </c>
      <c r="I275" s="29" t="s">
        <v>1391</v>
      </c>
      <c r="J275" s="29" t="s">
        <v>78</v>
      </c>
      <c r="K275" s="30">
        <v>44488</v>
      </c>
      <c r="L275" s="29" t="s">
        <v>381</v>
      </c>
      <c r="M275" s="29" t="s">
        <v>382</v>
      </c>
      <c r="N275" s="29">
        <v>15.194599999999999</v>
      </c>
      <c r="O275" s="29">
        <v>381.27572020000002</v>
      </c>
      <c r="P275" s="29">
        <v>381.27572020000002</v>
      </c>
      <c r="Q275" s="31">
        <v>6</v>
      </c>
      <c r="R275" s="29" t="s">
        <v>28</v>
      </c>
      <c r="S275" s="29" t="s">
        <v>1392</v>
      </c>
      <c r="T275" s="29">
        <v>68</v>
      </c>
      <c r="U275" s="29">
        <v>44</v>
      </c>
      <c r="V275" s="29" t="s">
        <v>392</v>
      </c>
      <c r="W275" s="29">
        <v>489</v>
      </c>
      <c r="X275" s="29"/>
      <c r="Y275" s="29" t="s">
        <v>385</v>
      </c>
      <c r="Z275" s="29">
        <v>68336</v>
      </c>
    </row>
    <row r="276" spans="1:26" x14ac:dyDescent="0.2">
      <c r="A276" s="29">
        <v>2021</v>
      </c>
      <c r="B276" s="29" t="s">
        <v>1394</v>
      </c>
      <c r="C276" s="29" t="s">
        <v>387</v>
      </c>
      <c r="D276" s="29" t="s">
        <v>1395</v>
      </c>
      <c r="E276" s="29" t="s">
        <v>3115</v>
      </c>
      <c r="F276" s="29" t="s">
        <v>3116</v>
      </c>
      <c r="G276" s="29">
        <v>243500741</v>
      </c>
      <c r="H276" s="29" t="s">
        <v>1396</v>
      </c>
      <c r="I276" s="29" t="s">
        <v>70</v>
      </c>
      <c r="J276" s="29" t="s">
        <v>68</v>
      </c>
      <c r="K276" s="30">
        <v>44495</v>
      </c>
      <c r="L276" s="29" t="s">
        <v>381</v>
      </c>
      <c r="M276" s="29" t="s">
        <v>382</v>
      </c>
      <c r="N276" s="29">
        <v>7.1504000000000003</v>
      </c>
      <c r="O276" s="29">
        <v>179.42386830000001</v>
      </c>
      <c r="P276" s="29">
        <v>179.42386830000001</v>
      </c>
      <c r="Q276" s="31">
        <v>2.8</v>
      </c>
      <c r="R276" s="29" t="s">
        <v>28</v>
      </c>
      <c r="S276" s="29" t="s">
        <v>1397</v>
      </c>
      <c r="T276" s="29">
        <v>35</v>
      </c>
      <c r="U276" s="29">
        <v>53</v>
      </c>
      <c r="V276" s="29" t="s">
        <v>392</v>
      </c>
      <c r="W276" s="29">
        <v>534</v>
      </c>
      <c r="X276" s="29"/>
      <c r="Y276" s="29" t="s">
        <v>385</v>
      </c>
      <c r="Z276" s="29">
        <v>35064</v>
      </c>
    </row>
    <row r="277" spans="1:26" x14ac:dyDescent="0.2">
      <c r="A277" s="29">
        <v>2021</v>
      </c>
      <c r="B277" s="29" t="s">
        <v>1398</v>
      </c>
      <c r="C277" s="29" t="s">
        <v>387</v>
      </c>
      <c r="D277" s="29" t="s">
        <v>1399</v>
      </c>
      <c r="E277" s="29" t="s">
        <v>3117</v>
      </c>
      <c r="F277" s="29" t="s">
        <v>3118</v>
      </c>
      <c r="G277" s="29">
        <v>200035731</v>
      </c>
      <c r="H277" s="29" t="s">
        <v>1400</v>
      </c>
      <c r="I277" s="29" t="s">
        <v>513</v>
      </c>
      <c r="J277" s="29" t="s">
        <v>211</v>
      </c>
      <c r="K277" s="30">
        <v>44495</v>
      </c>
      <c r="L277" s="29" t="s">
        <v>381</v>
      </c>
      <c r="M277" s="29" t="s">
        <v>382</v>
      </c>
      <c r="N277" s="29">
        <v>6.7928800000000003</v>
      </c>
      <c r="O277" s="29">
        <v>170.45267490000001</v>
      </c>
      <c r="P277" s="29">
        <v>170.45267490000001</v>
      </c>
      <c r="Q277" s="31">
        <v>2.7</v>
      </c>
      <c r="R277" s="29" t="s">
        <v>28</v>
      </c>
      <c r="S277" s="29" t="s">
        <v>1401</v>
      </c>
      <c r="T277" s="29">
        <v>42</v>
      </c>
      <c r="U277" s="29">
        <v>84</v>
      </c>
      <c r="V277" s="29" t="s">
        <v>392</v>
      </c>
      <c r="W277" s="29">
        <v>632</v>
      </c>
      <c r="X277" s="29"/>
      <c r="Y277" s="29" t="s">
        <v>385</v>
      </c>
      <c r="Z277" s="29">
        <v>42284</v>
      </c>
    </row>
    <row r="278" spans="1:26" x14ac:dyDescent="0.2">
      <c r="A278" s="29">
        <v>2021</v>
      </c>
      <c r="B278" s="29" t="s">
        <v>1402</v>
      </c>
      <c r="C278" s="29" t="s">
        <v>387</v>
      </c>
      <c r="D278" s="29" t="s">
        <v>1403</v>
      </c>
      <c r="E278" s="29" t="s">
        <v>3119</v>
      </c>
      <c r="F278" s="29" t="s">
        <v>3120</v>
      </c>
      <c r="G278" s="29">
        <v>200070936</v>
      </c>
      <c r="H278" s="29" t="s">
        <v>1004</v>
      </c>
      <c r="I278" s="29" t="s">
        <v>183</v>
      </c>
      <c r="J278" s="29" t="s">
        <v>145</v>
      </c>
      <c r="K278" s="30">
        <v>44519</v>
      </c>
      <c r="L278" s="29" t="s">
        <v>381</v>
      </c>
      <c r="M278" s="29" t="s">
        <v>382</v>
      </c>
      <c r="N278" s="29">
        <v>28.601600000000001</v>
      </c>
      <c r="O278" s="29">
        <v>717.6954733</v>
      </c>
      <c r="P278" s="29">
        <v>717.6954733</v>
      </c>
      <c r="Q278" s="32">
        <v>11.3</v>
      </c>
      <c r="R278" s="29" t="s">
        <v>28</v>
      </c>
      <c r="S278" s="29" t="s">
        <v>1404</v>
      </c>
      <c r="T278" s="29">
        <v>80</v>
      </c>
      <c r="U278" s="29">
        <v>32</v>
      </c>
      <c r="V278" s="29" t="s">
        <v>392</v>
      </c>
      <c r="W278" s="29">
        <v>452</v>
      </c>
      <c r="X278" s="29"/>
      <c r="Y278" s="29" t="s">
        <v>385</v>
      </c>
      <c r="Z278" s="29">
        <v>80574</v>
      </c>
    </row>
    <row r="279" spans="1:26" x14ac:dyDescent="0.2">
      <c r="A279" s="29">
        <v>2021</v>
      </c>
      <c r="B279" s="29" t="s">
        <v>1405</v>
      </c>
      <c r="C279" s="29" t="s">
        <v>387</v>
      </c>
      <c r="D279" s="29" t="s">
        <v>1406</v>
      </c>
      <c r="E279" s="29" t="s">
        <v>3121</v>
      </c>
      <c r="F279" s="29" t="s">
        <v>3122</v>
      </c>
      <c r="G279" s="29">
        <v>245614433</v>
      </c>
      <c r="H279" s="29" t="s">
        <v>582</v>
      </c>
      <c r="I279" s="29" t="s">
        <v>250</v>
      </c>
      <c r="J279" s="29" t="s">
        <v>68</v>
      </c>
      <c r="K279" s="30">
        <v>44523</v>
      </c>
      <c r="L279" s="29" t="s">
        <v>381</v>
      </c>
      <c r="M279" s="29" t="s">
        <v>382</v>
      </c>
      <c r="N279" s="29">
        <v>5.00528</v>
      </c>
      <c r="O279" s="29">
        <v>125.5967078</v>
      </c>
      <c r="P279" s="29">
        <v>125.5967078</v>
      </c>
      <c r="Q279" s="31">
        <v>2</v>
      </c>
      <c r="R279" s="29" t="s">
        <v>28</v>
      </c>
      <c r="S279" s="29" t="s">
        <v>765</v>
      </c>
      <c r="T279" s="29">
        <v>56</v>
      </c>
      <c r="U279" s="29">
        <v>53</v>
      </c>
      <c r="V279" s="29" t="s">
        <v>384</v>
      </c>
      <c r="W279" s="29">
        <v>610</v>
      </c>
      <c r="X279" s="29"/>
      <c r="Y279" s="29" t="s">
        <v>385</v>
      </c>
      <c r="Z279" s="29">
        <v>56246</v>
      </c>
    </row>
    <row r="280" spans="1:26" x14ac:dyDescent="0.2">
      <c r="A280" s="29">
        <v>2021</v>
      </c>
      <c r="B280" s="29" t="s">
        <v>1407</v>
      </c>
      <c r="C280" s="29" t="s">
        <v>387</v>
      </c>
      <c r="D280" s="29" t="s">
        <v>1408</v>
      </c>
      <c r="E280" s="29" t="s">
        <v>3123</v>
      </c>
      <c r="F280" s="29" t="s">
        <v>3124</v>
      </c>
      <c r="G280" s="29">
        <v>200067213</v>
      </c>
      <c r="H280" s="29" t="s">
        <v>560</v>
      </c>
      <c r="I280" s="29" t="s">
        <v>307</v>
      </c>
      <c r="J280" s="29" t="s">
        <v>78</v>
      </c>
      <c r="K280" s="30">
        <v>44531</v>
      </c>
      <c r="L280" s="29" t="s">
        <v>381</v>
      </c>
      <c r="M280" s="29" t="s">
        <v>382</v>
      </c>
      <c r="N280" s="29">
        <v>10.457459999999999</v>
      </c>
      <c r="O280" s="29">
        <v>262.40740740000001</v>
      </c>
      <c r="P280" s="29">
        <v>262.40740740000001</v>
      </c>
      <c r="Q280" s="31">
        <v>4.0999999999999996</v>
      </c>
      <c r="R280" s="29" t="s">
        <v>28</v>
      </c>
      <c r="S280" s="29" t="s">
        <v>553</v>
      </c>
      <c r="T280" s="29">
        <v>51</v>
      </c>
      <c r="U280" s="29">
        <v>44</v>
      </c>
      <c r="V280" s="29" t="s">
        <v>392</v>
      </c>
      <c r="W280" s="29">
        <v>559</v>
      </c>
      <c r="X280" s="29"/>
      <c r="Y280" s="29" t="s">
        <v>385</v>
      </c>
      <c r="Z280" s="29">
        <v>51450</v>
      </c>
    </row>
    <row r="281" spans="1:26" x14ac:dyDescent="0.2">
      <c r="A281" s="29">
        <v>2021</v>
      </c>
      <c r="B281" s="29" t="s">
        <v>1409</v>
      </c>
      <c r="C281" s="29" t="s">
        <v>387</v>
      </c>
      <c r="D281" s="29" t="s">
        <v>1410</v>
      </c>
      <c r="E281" s="29" t="s">
        <v>3125</v>
      </c>
      <c r="F281" s="29" t="s">
        <v>3126</v>
      </c>
      <c r="G281" s="29">
        <v>245901152</v>
      </c>
      <c r="H281" s="29" t="s">
        <v>1411</v>
      </c>
      <c r="I281" s="29" t="s">
        <v>456</v>
      </c>
      <c r="J281" s="29" t="s">
        <v>145</v>
      </c>
      <c r="K281" s="30">
        <v>44533</v>
      </c>
      <c r="L281" s="29" t="s">
        <v>381</v>
      </c>
      <c r="M281" s="29" t="s">
        <v>382</v>
      </c>
      <c r="N281" s="29">
        <v>26.814</v>
      </c>
      <c r="O281" s="29">
        <v>672.83950619999996</v>
      </c>
      <c r="P281" s="29">
        <v>672.83950619999996</v>
      </c>
      <c r="Q281" s="32">
        <v>10.6</v>
      </c>
      <c r="R281" s="29" t="s">
        <v>28</v>
      </c>
      <c r="S281" s="29" t="s">
        <v>855</v>
      </c>
      <c r="T281" s="29">
        <v>59</v>
      </c>
      <c r="U281" s="29">
        <v>32</v>
      </c>
      <c r="V281" s="29" t="s">
        <v>392</v>
      </c>
      <c r="W281" s="29">
        <v>363</v>
      </c>
      <c r="X281" s="29"/>
      <c r="Y281" s="29" t="s">
        <v>385</v>
      </c>
      <c r="Z281" s="29">
        <v>59409</v>
      </c>
    </row>
    <row r="282" spans="1:26" x14ac:dyDescent="0.2">
      <c r="A282" s="29">
        <v>2021</v>
      </c>
      <c r="B282" s="29" t="s">
        <v>1412</v>
      </c>
      <c r="C282" s="29" t="s">
        <v>453</v>
      </c>
      <c r="D282" s="29" t="s">
        <v>1413</v>
      </c>
      <c r="E282" s="29" t="s">
        <v>3127</v>
      </c>
      <c r="F282" s="29" t="s">
        <v>3128</v>
      </c>
      <c r="G282" s="29">
        <v>200037133</v>
      </c>
      <c r="H282" s="29" t="s">
        <v>993</v>
      </c>
      <c r="I282" s="29" t="s">
        <v>91</v>
      </c>
      <c r="J282" s="29" t="s">
        <v>89</v>
      </c>
      <c r="K282" s="30">
        <v>44538</v>
      </c>
      <c r="L282" s="29" t="s">
        <v>28</v>
      </c>
      <c r="M282" s="29" t="s">
        <v>390</v>
      </c>
      <c r="N282" s="29">
        <v>17.876000000000001</v>
      </c>
      <c r="O282" s="29">
        <v>448.55967079999999</v>
      </c>
      <c r="P282" s="29">
        <v>448.55967079999999</v>
      </c>
      <c r="Q282" s="31">
        <v>7</v>
      </c>
      <c r="R282" s="29" t="s">
        <v>28</v>
      </c>
      <c r="S282" s="29" t="s">
        <v>1414</v>
      </c>
      <c r="T282" s="29">
        <v>77</v>
      </c>
      <c r="U282" s="29">
        <v>11</v>
      </c>
      <c r="V282" s="29" t="s">
        <v>384</v>
      </c>
      <c r="W282" s="29">
        <v>420</v>
      </c>
      <c r="X282" s="29"/>
      <c r="Y282" s="29" t="s">
        <v>385</v>
      </c>
      <c r="Z282" s="29">
        <v>77066</v>
      </c>
    </row>
    <row r="283" spans="1:26" x14ac:dyDescent="0.2">
      <c r="A283" s="29">
        <v>2021</v>
      </c>
      <c r="B283" s="29" t="s">
        <v>1415</v>
      </c>
      <c r="C283" s="29" t="s">
        <v>387</v>
      </c>
      <c r="D283" s="29" t="s">
        <v>1416</v>
      </c>
      <c r="E283" s="29" t="s">
        <v>3129</v>
      </c>
      <c r="F283" s="29" t="s">
        <v>3130</v>
      </c>
      <c r="G283" s="29">
        <v>200067262</v>
      </c>
      <c r="H283" s="29" t="s">
        <v>1417</v>
      </c>
      <c r="I283" s="29" t="s">
        <v>445</v>
      </c>
      <c r="J283" s="29" t="s">
        <v>137</v>
      </c>
      <c r="K283" s="30">
        <v>44545</v>
      </c>
      <c r="L283" s="29" t="s">
        <v>381</v>
      </c>
      <c r="M283" s="29" t="s">
        <v>382</v>
      </c>
      <c r="N283" s="29">
        <v>8.6698599999999999</v>
      </c>
      <c r="O283" s="29">
        <v>217.5514403</v>
      </c>
      <c r="P283" s="29">
        <v>217.5514403</v>
      </c>
      <c r="Q283" s="31">
        <v>3.4</v>
      </c>
      <c r="R283" s="29" t="s">
        <v>123</v>
      </c>
      <c r="S283" s="29" t="s">
        <v>1418</v>
      </c>
      <c r="T283" s="29">
        <v>64</v>
      </c>
      <c r="U283" s="29">
        <v>75</v>
      </c>
      <c r="V283" s="29" t="s">
        <v>384</v>
      </c>
      <c r="W283" s="29">
        <v>438</v>
      </c>
      <c r="X283" s="29"/>
      <c r="Y283" s="29" t="s">
        <v>385</v>
      </c>
      <c r="Z283" s="29">
        <v>64426</v>
      </c>
    </row>
    <row r="284" spans="1:26" x14ac:dyDescent="0.2">
      <c r="A284" s="29">
        <v>2021</v>
      </c>
      <c r="B284" s="29" t="s">
        <v>1419</v>
      </c>
      <c r="C284" s="29" t="s">
        <v>387</v>
      </c>
      <c r="D284" s="29" t="s">
        <v>1420</v>
      </c>
      <c r="E284" s="29" t="s">
        <v>3131</v>
      </c>
      <c r="F284" s="29" t="s">
        <v>3132</v>
      </c>
      <c r="G284" s="29">
        <v>200069672</v>
      </c>
      <c r="H284" s="29" t="s">
        <v>1421</v>
      </c>
      <c r="I284" s="29" t="s">
        <v>499</v>
      </c>
      <c r="J284" s="29" t="s">
        <v>145</v>
      </c>
      <c r="K284" s="30">
        <v>44228</v>
      </c>
      <c r="L284" s="29" t="s">
        <v>381</v>
      </c>
      <c r="M284" s="29" t="s">
        <v>382</v>
      </c>
      <c r="N284" s="29">
        <v>17.876000000000001</v>
      </c>
      <c r="O284" s="29">
        <v>448.55967079999999</v>
      </c>
      <c r="P284" s="29">
        <v>448.55967079999999</v>
      </c>
      <c r="Q284" s="31">
        <v>7</v>
      </c>
      <c r="R284" s="29" t="s">
        <v>28</v>
      </c>
      <c r="S284" s="29" t="s">
        <v>545</v>
      </c>
      <c r="T284" s="29">
        <v>62</v>
      </c>
      <c r="U284" s="29">
        <v>32</v>
      </c>
      <c r="V284" s="29" t="s">
        <v>392</v>
      </c>
      <c r="W284" s="29">
        <v>335</v>
      </c>
      <c r="X284" s="29"/>
      <c r="Y284" s="29" t="s">
        <v>385</v>
      </c>
      <c r="Z284" s="29">
        <v>62514</v>
      </c>
    </row>
    <row r="285" spans="1:26" x14ac:dyDescent="0.2">
      <c r="A285" s="29">
        <v>2021</v>
      </c>
      <c r="B285" s="29" t="s">
        <v>1422</v>
      </c>
      <c r="C285" s="29" t="s">
        <v>387</v>
      </c>
      <c r="D285" s="29" t="s">
        <v>1423</v>
      </c>
      <c r="E285" s="29" t="s">
        <v>3133</v>
      </c>
      <c r="F285" s="29" t="s">
        <v>3134</v>
      </c>
      <c r="G285" s="29">
        <v>200072452</v>
      </c>
      <c r="H285" s="29" t="s">
        <v>851</v>
      </c>
      <c r="I285" s="29" t="s">
        <v>70</v>
      </c>
      <c r="J285" s="29" t="s">
        <v>68</v>
      </c>
      <c r="K285" s="30">
        <v>44250</v>
      </c>
      <c r="L285" s="29" t="s">
        <v>381</v>
      </c>
      <c r="M285" s="29" t="s">
        <v>382</v>
      </c>
      <c r="N285" s="29">
        <v>8.0442</v>
      </c>
      <c r="O285" s="29">
        <v>201.85185190000001</v>
      </c>
      <c r="P285" s="29">
        <v>201.85185190000001</v>
      </c>
      <c r="Q285" s="31">
        <v>3.2</v>
      </c>
      <c r="R285" s="29" t="s">
        <v>28</v>
      </c>
      <c r="S285" s="29" t="s">
        <v>640</v>
      </c>
      <c r="T285" s="29">
        <v>35</v>
      </c>
      <c r="U285" s="29">
        <v>53</v>
      </c>
      <c r="V285" s="29" t="s">
        <v>384</v>
      </c>
      <c r="W285" s="29">
        <v>672</v>
      </c>
      <c r="X285" s="29"/>
      <c r="Y285" s="29" t="s">
        <v>385</v>
      </c>
      <c r="Z285" s="29">
        <v>35157</v>
      </c>
    </row>
    <row r="286" spans="1:26" x14ac:dyDescent="0.2">
      <c r="A286" s="29">
        <v>2021</v>
      </c>
      <c r="B286" s="29" t="s">
        <v>1424</v>
      </c>
      <c r="C286" s="29" t="s">
        <v>387</v>
      </c>
      <c r="D286" s="29" t="s">
        <v>1425</v>
      </c>
      <c r="E286" s="29" t="s">
        <v>3135</v>
      </c>
      <c r="F286" s="29" t="s">
        <v>3136</v>
      </c>
      <c r="G286" s="29">
        <v>200040954</v>
      </c>
      <c r="H286" s="29" t="s">
        <v>683</v>
      </c>
      <c r="I286" s="29" t="s">
        <v>456</v>
      </c>
      <c r="J286" s="29" t="s">
        <v>145</v>
      </c>
      <c r="K286" s="30">
        <v>44251</v>
      </c>
      <c r="L286" s="29" t="s">
        <v>381</v>
      </c>
      <c r="M286" s="29" t="s">
        <v>382</v>
      </c>
      <c r="N286" s="29">
        <v>17.876000000000001</v>
      </c>
      <c r="O286" s="29">
        <v>448.55967079999999</v>
      </c>
      <c r="P286" s="29">
        <v>448.55967079999999</v>
      </c>
      <c r="Q286" s="31">
        <v>7</v>
      </c>
      <c r="R286" s="29" t="s">
        <v>28</v>
      </c>
      <c r="S286" s="29" t="s">
        <v>1426</v>
      </c>
      <c r="T286" s="29">
        <v>59</v>
      </c>
      <c r="U286" s="29">
        <v>32</v>
      </c>
      <c r="V286" s="29" t="s">
        <v>384</v>
      </c>
      <c r="W286" s="29">
        <v>600</v>
      </c>
      <c r="X286" s="29"/>
      <c r="Y286" s="29" t="s">
        <v>385</v>
      </c>
      <c r="Z286" s="29">
        <v>59628</v>
      </c>
    </row>
    <row r="287" spans="1:26" x14ac:dyDescent="0.2">
      <c r="A287" s="29">
        <v>2021</v>
      </c>
      <c r="B287" s="29" t="s">
        <v>1427</v>
      </c>
      <c r="C287" s="29" t="s">
        <v>387</v>
      </c>
      <c r="D287" s="29" t="s">
        <v>1428</v>
      </c>
      <c r="E287" s="29" t="s">
        <v>3137</v>
      </c>
      <c r="F287" s="29" t="s">
        <v>3138</v>
      </c>
      <c r="G287" s="29">
        <v>200070126</v>
      </c>
      <c r="H287" s="29" t="s">
        <v>803</v>
      </c>
      <c r="I287" s="29" t="s">
        <v>257</v>
      </c>
      <c r="J287" s="29" t="s">
        <v>78</v>
      </c>
      <c r="K287" s="30">
        <v>44256</v>
      </c>
      <c r="L287" s="29" t="s">
        <v>28</v>
      </c>
      <c r="M287" s="29" t="s">
        <v>390</v>
      </c>
      <c r="N287" s="29">
        <v>26.814</v>
      </c>
      <c r="O287" s="29">
        <v>672.83950619999996</v>
      </c>
      <c r="P287" s="29">
        <v>672.83950619999996</v>
      </c>
      <c r="Q287" s="32">
        <v>10.6</v>
      </c>
      <c r="R287" s="29" t="s">
        <v>28</v>
      </c>
      <c r="S287" s="29" t="s">
        <v>1429</v>
      </c>
      <c r="T287" s="29">
        <v>10</v>
      </c>
      <c r="U287" s="29">
        <v>44</v>
      </c>
      <c r="V287" s="29" t="s">
        <v>384</v>
      </c>
      <c r="W287" s="29">
        <v>195</v>
      </c>
      <c r="X287" s="29"/>
      <c r="Y287" s="29" t="s">
        <v>385</v>
      </c>
      <c r="Z287" s="29">
        <v>10166</v>
      </c>
    </row>
    <row r="288" spans="1:26" x14ac:dyDescent="0.2">
      <c r="A288" s="29">
        <v>2021</v>
      </c>
      <c r="B288" s="29" t="s">
        <v>1430</v>
      </c>
      <c r="C288" s="29" t="s">
        <v>387</v>
      </c>
      <c r="D288" s="29" t="s">
        <v>1431</v>
      </c>
      <c r="E288" s="29" t="s">
        <v>3139</v>
      </c>
      <c r="F288" s="29" t="s">
        <v>3140</v>
      </c>
      <c r="G288" s="29">
        <v>200066413</v>
      </c>
      <c r="H288" s="29" t="s">
        <v>746</v>
      </c>
      <c r="I288" s="29" t="s">
        <v>328</v>
      </c>
      <c r="J288" s="29" t="s">
        <v>37</v>
      </c>
      <c r="K288" s="30">
        <v>44256</v>
      </c>
      <c r="L288" s="29" t="s">
        <v>381</v>
      </c>
      <c r="M288" s="29" t="s">
        <v>382</v>
      </c>
      <c r="N288" s="29">
        <v>11.172499999999999</v>
      </c>
      <c r="O288" s="29">
        <v>280.34979420000002</v>
      </c>
      <c r="P288" s="29">
        <v>280.34979420000002</v>
      </c>
      <c r="Q288" s="31">
        <v>4.4000000000000004</v>
      </c>
      <c r="R288" s="29" t="s">
        <v>28</v>
      </c>
      <c r="S288" s="29" t="s">
        <v>747</v>
      </c>
      <c r="T288" s="29">
        <v>27</v>
      </c>
      <c r="U288" s="29">
        <v>28</v>
      </c>
      <c r="V288" s="29" t="s">
        <v>384</v>
      </c>
      <c r="W288" s="29">
        <v>468</v>
      </c>
      <c r="X288" s="29"/>
      <c r="Y288" s="29" t="s">
        <v>385</v>
      </c>
      <c r="Z288" s="29">
        <v>27056</v>
      </c>
    </row>
    <row r="289" spans="1:26" x14ac:dyDescent="0.2">
      <c r="A289" s="29">
        <v>2021</v>
      </c>
      <c r="B289" s="29" t="s">
        <v>1432</v>
      </c>
      <c r="C289" s="29" t="s">
        <v>387</v>
      </c>
      <c r="D289" s="29" t="s">
        <v>967</v>
      </c>
      <c r="E289" s="29" t="s">
        <v>2869</v>
      </c>
      <c r="F289" s="29" t="s">
        <v>2870</v>
      </c>
      <c r="G289" s="29">
        <v>242900835</v>
      </c>
      <c r="H289" s="29" t="s">
        <v>968</v>
      </c>
      <c r="I289" s="29" t="s">
        <v>878</v>
      </c>
      <c r="J289" s="29" t="s">
        <v>68</v>
      </c>
      <c r="K289" s="30">
        <v>44264</v>
      </c>
      <c r="L289" s="29" t="s">
        <v>381</v>
      </c>
      <c r="M289" s="29" t="s">
        <v>382</v>
      </c>
      <c r="N289" s="29">
        <v>7.5972999999999997</v>
      </c>
      <c r="O289" s="29">
        <v>190.63786010000001</v>
      </c>
      <c r="P289" s="29">
        <v>190.63786010000001</v>
      </c>
      <c r="Q289" s="31">
        <v>3</v>
      </c>
      <c r="R289" s="29" t="s">
        <v>28</v>
      </c>
      <c r="S289" s="29" t="s">
        <v>969</v>
      </c>
      <c r="T289" s="29">
        <v>29</v>
      </c>
      <c r="U289" s="29">
        <v>53</v>
      </c>
      <c r="V289" s="29" t="s">
        <v>392</v>
      </c>
      <c r="W289" s="29">
        <v>664</v>
      </c>
      <c r="X289" s="29"/>
      <c r="Y289" s="29" t="s">
        <v>385</v>
      </c>
      <c r="Z289" s="29">
        <v>29207</v>
      </c>
    </row>
    <row r="290" spans="1:26" x14ac:dyDescent="0.2">
      <c r="A290" s="29">
        <v>2021</v>
      </c>
      <c r="B290" s="29" t="s">
        <v>1433</v>
      </c>
      <c r="C290" s="29" t="s">
        <v>387</v>
      </c>
      <c r="D290" s="29" t="s">
        <v>1434</v>
      </c>
      <c r="E290" s="29" t="s">
        <v>3141</v>
      </c>
      <c r="F290" s="29" t="s">
        <v>3142</v>
      </c>
      <c r="G290" s="29">
        <v>200043156</v>
      </c>
      <c r="H290" s="29" t="s">
        <v>696</v>
      </c>
      <c r="I290" s="29" t="s">
        <v>80</v>
      </c>
      <c r="J290" s="29" t="s">
        <v>78</v>
      </c>
      <c r="K290" s="30">
        <v>44266</v>
      </c>
      <c r="L290" s="29" t="s">
        <v>28</v>
      </c>
      <c r="M290" s="29" t="s">
        <v>390</v>
      </c>
      <c r="N290" s="29">
        <v>22.344999999999999</v>
      </c>
      <c r="O290" s="29">
        <v>560.6995885</v>
      </c>
      <c r="P290" s="29">
        <v>560.6995885</v>
      </c>
      <c r="Q290" s="31">
        <v>8.8000000000000007</v>
      </c>
      <c r="R290" s="29" t="s">
        <v>28</v>
      </c>
      <c r="S290" s="29" t="s">
        <v>1435</v>
      </c>
      <c r="T290" s="29">
        <v>8</v>
      </c>
      <c r="U290" s="29">
        <v>44</v>
      </c>
      <c r="V290" s="29" t="s">
        <v>392</v>
      </c>
      <c r="W290" s="29">
        <v>332</v>
      </c>
      <c r="X290" s="29"/>
      <c r="Y290" s="29" t="s">
        <v>385</v>
      </c>
      <c r="Z290" s="29">
        <v>8380</v>
      </c>
    </row>
    <row r="291" spans="1:26" x14ac:dyDescent="0.2">
      <c r="A291" s="29">
        <v>2021</v>
      </c>
      <c r="B291" s="29" t="s">
        <v>1436</v>
      </c>
      <c r="C291" s="29" t="s">
        <v>378</v>
      </c>
      <c r="D291" s="29" t="s">
        <v>1437</v>
      </c>
      <c r="E291" s="29" t="s">
        <v>3143</v>
      </c>
      <c r="F291" s="29" t="s">
        <v>3144</v>
      </c>
      <c r="G291" s="29">
        <v>200070985</v>
      </c>
      <c r="H291" s="29" t="s">
        <v>1438</v>
      </c>
      <c r="I291" s="29" t="s">
        <v>183</v>
      </c>
      <c r="J291" s="29" t="s">
        <v>145</v>
      </c>
      <c r="K291" s="30">
        <v>44314</v>
      </c>
      <c r="L291" s="29" t="s">
        <v>28</v>
      </c>
      <c r="M291" s="29" t="s">
        <v>390</v>
      </c>
      <c r="N291" s="29">
        <v>13.407</v>
      </c>
      <c r="O291" s="29">
        <v>336.41975309999998</v>
      </c>
      <c r="P291" s="29">
        <v>336.41975309999998</v>
      </c>
      <c r="Q291" s="31">
        <v>5.3</v>
      </c>
      <c r="R291" s="29" t="s">
        <v>28</v>
      </c>
      <c r="S291" s="29" t="s">
        <v>1439</v>
      </c>
      <c r="T291" s="29">
        <v>80</v>
      </c>
      <c r="U291" s="29">
        <v>32</v>
      </c>
      <c r="V291" s="29" t="s">
        <v>392</v>
      </c>
      <c r="W291" s="29">
        <v>389</v>
      </c>
      <c r="X291" s="29"/>
      <c r="Y291" s="29" t="s">
        <v>385</v>
      </c>
      <c r="Z291" s="29">
        <v>80829</v>
      </c>
    </row>
    <row r="292" spans="1:26" x14ac:dyDescent="0.2">
      <c r="A292" s="29">
        <v>2021</v>
      </c>
      <c r="B292" s="29" t="s">
        <v>1440</v>
      </c>
      <c r="C292" s="29" t="s">
        <v>378</v>
      </c>
      <c r="D292" s="29" t="s">
        <v>1441</v>
      </c>
      <c r="E292" s="29" t="s">
        <v>3145</v>
      </c>
      <c r="F292" s="29" t="s">
        <v>3146</v>
      </c>
      <c r="G292" s="29">
        <v>248100430</v>
      </c>
      <c r="H292" s="29" t="s">
        <v>1442</v>
      </c>
      <c r="I292" s="29" t="s">
        <v>756</v>
      </c>
      <c r="J292" s="29" t="s">
        <v>120</v>
      </c>
      <c r="K292" s="30">
        <v>44322</v>
      </c>
      <c r="L292" s="29" t="s">
        <v>381</v>
      </c>
      <c r="M292" s="29" t="s">
        <v>382</v>
      </c>
      <c r="N292" s="29">
        <v>15.194599999999999</v>
      </c>
      <c r="O292" s="29">
        <v>381.27572020000002</v>
      </c>
      <c r="P292" s="29">
        <v>381.27572020000002</v>
      </c>
      <c r="Q292" s="31">
        <v>6</v>
      </c>
      <c r="R292" s="29" t="s">
        <v>123</v>
      </c>
      <c r="S292" s="29" t="s">
        <v>1443</v>
      </c>
      <c r="T292" s="29">
        <v>81</v>
      </c>
      <c r="U292" s="29">
        <v>76</v>
      </c>
      <c r="V292" s="29" t="s">
        <v>392</v>
      </c>
      <c r="W292" s="29">
        <v>555</v>
      </c>
      <c r="X292" s="29"/>
      <c r="Y292" s="29" t="s">
        <v>385</v>
      </c>
      <c r="Z292" s="29">
        <v>81002</v>
      </c>
    </row>
    <row r="293" spans="1:26" x14ac:dyDescent="0.2">
      <c r="A293" s="29">
        <v>2021</v>
      </c>
      <c r="B293" s="29" t="s">
        <v>1444</v>
      </c>
      <c r="C293" s="29" t="s">
        <v>387</v>
      </c>
      <c r="D293" s="29" t="s">
        <v>1445</v>
      </c>
      <c r="E293" s="29" t="s">
        <v>3147</v>
      </c>
      <c r="F293" s="29" t="s">
        <v>3148</v>
      </c>
      <c r="G293" s="29">
        <v>200070126</v>
      </c>
      <c r="H293" s="29" t="s">
        <v>803</v>
      </c>
      <c r="I293" s="29" t="s">
        <v>257</v>
      </c>
      <c r="J293" s="29" t="s">
        <v>78</v>
      </c>
      <c r="K293" s="30">
        <v>44334</v>
      </c>
      <c r="L293" s="29" t="s">
        <v>381</v>
      </c>
      <c r="M293" s="29" t="s">
        <v>382</v>
      </c>
      <c r="N293" s="29">
        <v>22.344999999999999</v>
      </c>
      <c r="O293" s="29">
        <v>560.6995885</v>
      </c>
      <c r="P293" s="29">
        <v>560.6995885</v>
      </c>
      <c r="Q293" s="31">
        <v>8.8000000000000007</v>
      </c>
      <c r="R293" s="29" t="s">
        <v>28</v>
      </c>
      <c r="S293" s="29" t="s">
        <v>557</v>
      </c>
      <c r="T293" s="29">
        <v>10</v>
      </c>
      <c r="U293" s="29">
        <v>44</v>
      </c>
      <c r="V293" s="29" t="s">
        <v>392</v>
      </c>
      <c r="W293" s="29">
        <v>329</v>
      </c>
      <c r="X293" s="29"/>
      <c r="Y293" s="29" t="s">
        <v>385</v>
      </c>
      <c r="Z293" s="29">
        <v>10353</v>
      </c>
    </row>
    <row r="294" spans="1:26" x14ac:dyDescent="0.2">
      <c r="A294" s="29">
        <v>2021</v>
      </c>
      <c r="B294" s="29" t="s">
        <v>1446</v>
      </c>
      <c r="C294" s="29" t="s">
        <v>387</v>
      </c>
      <c r="D294" s="29" t="s">
        <v>1447</v>
      </c>
      <c r="E294" s="29" t="s">
        <v>3149</v>
      </c>
      <c r="F294" s="29" t="s">
        <v>3150</v>
      </c>
      <c r="G294" s="29">
        <v>200071751</v>
      </c>
      <c r="H294" s="29" t="s">
        <v>946</v>
      </c>
      <c r="I294" s="29" t="s">
        <v>947</v>
      </c>
      <c r="J294" s="29" t="s">
        <v>211</v>
      </c>
      <c r="K294" s="30">
        <v>44350</v>
      </c>
      <c r="L294" s="29" t="s">
        <v>381</v>
      </c>
      <c r="M294" s="29" t="s">
        <v>382</v>
      </c>
      <c r="N294" s="29">
        <v>14.300800000000001</v>
      </c>
      <c r="O294" s="29">
        <v>358.84773660000002</v>
      </c>
      <c r="P294" s="29">
        <v>358.84773660000002</v>
      </c>
      <c r="Q294" s="31">
        <v>5.6</v>
      </c>
      <c r="R294" s="29" t="s">
        <v>28</v>
      </c>
      <c r="S294" s="29" t="s">
        <v>1448</v>
      </c>
      <c r="T294" s="29">
        <v>1</v>
      </c>
      <c r="U294" s="29">
        <v>84</v>
      </c>
      <c r="V294" s="29" t="s">
        <v>392</v>
      </c>
      <c r="W294" s="29">
        <v>405</v>
      </c>
      <c r="X294" s="29"/>
      <c r="Y294" s="29" t="s">
        <v>385</v>
      </c>
      <c r="Z294" s="29">
        <v>1451</v>
      </c>
    </row>
    <row r="295" spans="1:26" x14ac:dyDescent="0.2">
      <c r="A295" s="29">
        <v>2021</v>
      </c>
      <c r="B295" s="29" t="s">
        <v>1449</v>
      </c>
      <c r="C295" s="29" t="s">
        <v>387</v>
      </c>
      <c r="D295" s="29" t="s">
        <v>1450</v>
      </c>
      <c r="E295" s="29" t="s">
        <v>3151</v>
      </c>
      <c r="F295" s="29" t="s">
        <v>3152</v>
      </c>
      <c r="G295" s="29">
        <v>200068047</v>
      </c>
      <c r="H295" s="29" t="s">
        <v>1451</v>
      </c>
      <c r="I295" s="29" t="s">
        <v>493</v>
      </c>
      <c r="J295" s="29" t="s">
        <v>145</v>
      </c>
      <c r="K295" s="30">
        <v>44355</v>
      </c>
      <c r="L295" s="29" t="s">
        <v>381</v>
      </c>
      <c r="M295" s="29" t="s">
        <v>382</v>
      </c>
      <c r="N295" s="29">
        <v>16.0884</v>
      </c>
      <c r="O295" s="29">
        <v>403.70370370000001</v>
      </c>
      <c r="P295" s="29">
        <v>403.70370370000001</v>
      </c>
      <c r="Q295" s="31">
        <v>6.3</v>
      </c>
      <c r="R295" s="29" t="s">
        <v>28</v>
      </c>
      <c r="S295" s="29" t="s">
        <v>505</v>
      </c>
      <c r="T295" s="29">
        <v>60</v>
      </c>
      <c r="U295" s="29">
        <v>32</v>
      </c>
      <c r="V295" s="29" t="s">
        <v>384</v>
      </c>
      <c r="W295" s="29">
        <v>349</v>
      </c>
      <c r="X295" s="29"/>
      <c r="Y295" s="29" t="s">
        <v>385</v>
      </c>
      <c r="Z295" s="29">
        <v>60584</v>
      </c>
    </row>
    <row r="296" spans="1:26" x14ac:dyDescent="0.2">
      <c r="A296" s="29">
        <v>2021</v>
      </c>
      <c r="B296" s="29" t="s">
        <v>1452</v>
      </c>
      <c r="C296" s="29" t="s">
        <v>387</v>
      </c>
      <c r="D296" s="29" t="s">
        <v>1453</v>
      </c>
      <c r="E296" s="29" t="s">
        <v>3153</v>
      </c>
      <c r="F296" s="29" t="s">
        <v>3154</v>
      </c>
      <c r="G296" s="29">
        <v>200033090</v>
      </c>
      <c r="H296" s="29" t="s">
        <v>1001</v>
      </c>
      <c r="I296" s="29" t="s">
        <v>91</v>
      </c>
      <c r="J296" s="29" t="s">
        <v>89</v>
      </c>
      <c r="K296" s="30">
        <v>44355</v>
      </c>
      <c r="L296" s="29" t="s">
        <v>381</v>
      </c>
      <c r="M296" s="29" t="s">
        <v>382</v>
      </c>
      <c r="N296" s="29">
        <v>12.513199999999999</v>
      </c>
      <c r="O296" s="29">
        <v>313.99176949999998</v>
      </c>
      <c r="P296" s="29">
        <v>313.99176949999998</v>
      </c>
      <c r="Q296" s="31">
        <v>4.9000000000000004</v>
      </c>
      <c r="R296" s="29" t="s">
        <v>28</v>
      </c>
      <c r="S296" s="29" t="s">
        <v>505</v>
      </c>
      <c r="T296" s="29">
        <v>77</v>
      </c>
      <c r="U296" s="29">
        <v>11</v>
      </c>
      <c r="V296" s="29" t="s">
        <v>392</v>
      </c>
      <c r="W296" s="29">
        <v>428</v>
      </c>
      <c r="X296" s="29"/>
      <c r="Y296" s="29" t="s">
        <v>385</v>
      </c>
      <c r="Z296" s="29">
        <v>77095</v>
      </c>
    </row>
    <row r="297" spans="1:26" x14ac:dyDescent="0.2">
      <c r="A297" s="29">
        <v>2021</v>
      </c>
      <c r="B297" s="29" t="s">
        <v>1454</v>
      </c>
      <c r="C297" s="29" t="s">
        <v>387</v>
      </c>
      <c r="D297" s="29" t="s">
        <v>1455</v>
      </c>
      <c r="E297" s="29" t="s">
        <v>3155</v>
      </c>
      <c r="F297" s="29" t="s">
        <v>3156</v>
      </c>
      <c r="G297" s="29">
        <v>200040558</v>
      </c>
      <c r="H297" s="29" t="s">
        <v>1456</v>
      </c>
      <c r="I297" s="29" t="s">
        <v>410</v>
      </c>
      <c r="J297" s="29" t="s">
        <v>24</v>
      </c>
      <c r="K297" s="30">
        <v>44362</v>
      </c>
      <c r="L297" s="29" t="s">
        <v>381</v>
      </c>
      <c r="M297" s="29" t="s">
        <v>382</v>
      </c>
      <c r="N297" s="29">
        <v>9.8317999999999994</v>
      </c>
      <c r="O297" s="29">
        <v>246.70781890000001</v>
      </c>
      <c r="P297" s="29">
        <v>246.70781890000001</v>
      </c>
      <c r="Q297" s="31">
        <v>3.9</v>
      </c>
      <c r="R297" s="29" t="s">
        <v>28</v>
      </c>
      <c r="S297" s="29" t="s">
        <v>1457</v>
      </c>
      <c r="T297" s="29">
        <v>36</v>
      </c>
      <c r="U297" s="29">
        <v>24</v>
      </c>
      <c r="V297" s="29" t="s">
        <v>392</v>
      </c>
      <c r="W297" s="29">
        <v>259</v>
      </c>
      <c r="X297" s="29"/>
      <c r="Y297" s="29" t="s">
        <v>385</v>
      </c>
      <c r="Z297" s="29">
        <v>36228</v>
      </c>
    </row>
    <row r="298" spans="1:26" x14ac:dyDescent="0.2">
      <c r="A298" s="29">
        <v>2021</v>
      </c>
      <c r="B298" s="29" t="s">
        <v>1458</v>
      </c>
      <c r="C298" s="29" t="s">
        <v>387</v>
      </c>
      <c r="D298" s="29" t="s">
        <v>1459</v>
      </c>
      <c r="E298" s="29" t="s">
        <v>3157</v>
      </c>
      <c r="F298" s="29" t="s">
        <v>3158</v>
      </c>
      <c r="G298" s="29">
        <v>200069821</v>
      </c>
      <c r="H298" s="29" t="s">
        <v>1460</v>
      </c>
      <c r="I298" s="29" t="s">
        <v>679</v>
      </c>
      <c r="J298" s="29" t="s">
        <v>37</v>
      </c>
      <c r="K298" s="30">
        <v>44376</v>
      </c>
      <c r="L298" s="29" t="s">
        <v>381</v>
      </c>
      <c r="M298" s="29" t="s">
        <v>382</v>
      </c>
      <c r="N298" s="29">
        <v>13.407</v>
      </c>
      <c r="O298" s="29">
        <v>336.41975309999998</v>
      </c>
      <c r="P298" s="29">
        <v>336.41975309999998</v>
      </c>
      <c r="Q298" s="31">
        <v>5.3</v>
      </c>
      <c r="R298" s="29" t="s">
        <v>28</v>
      </c>
      <c r="S298" s="29" t="s">
        <v>1461</v>
      </c>
      <c r="T298" s="29">
        <v>76</v>
      </c>
      <c r="U298" s="29">
        <v>28</v>
      </c>
      <c r="V298" s="29" t="s">
        <v>384</v>
      </c>
      <c r="W298" s="29">
        <v>374</v>
      </c>
      <c r="X298" s="29"/>
      <c r="Y298" s="29" t="s">
        <v>385</v>
      </c>
      <c r="Z298" s="29">
        <v>76406</v>
      </c>
    </row>
    <row r="299" spans="1:26" x14ac:dyDescent="0.2">
      <c r="A299" s="29">
        <v>2021</v>
      </c>
      <c r="B299" s="29" t="s">
        <v>1462</v>
      </c>
      <c r="C299" s="29" t="s">
        <v>378</v>
      </c>
      <c r="D299" s="29" t="s">
        <v>1463</v>
      </c>
      <c r="E299" s="29" t="s">
        <v>3159</v>
      </c>
      <c r="F299" s="29" t="s">
        <v>3160</v>
      </c>
      <c r="G299" s="29">
        <v>200071991</v>
      </c>
      <c r="H299" s="29" t="s">
        <v>894</v>
      </c>
      <c r="I299" s="29" t="s">
        <v>147</v>
      </c>
      <c r="J299" s="29" t="s">
        <v>145</v>
      </c>
      <c r="K299" s="30">
        <v>44383</v>
      </c>
      <c r="L299" s="29" t="s">
        <v>381</v>
      </c>
      <c r="M299" s="29" t="s">
        <v>382</v>
      </c>
      <c r="N299" s="29">
        <v>8.0442</v>
      </c>
      <c r="O299" s="29">
        <v>201.85185190000001</v>
      </c>
      <c r="P299" s="29">
        <v>201.85185190000001</v>
      </c>
      <c r="Q299" s="31">
        <v>3.2</v>
      </c>
      <c r="R299" s="29" t="s">
        <v>28</v>
      </c>
      <c r="S299" s="29" t="s">
        <v>1464</v>
      </c>
      <c r="T299" s="29">
        <v>2</v>
      </c>
      <c r="U299" s="29">
        <v>32</v>
      </c>
      <c r="V299" s="29" t="s">
        <v>384</v>
      </c>
      <c r="W299" s="29">
        <v>291</v>
      </c>
      <c r="X299" s="29"/>
      <c r="Y299" s="29" t="s">
        <v>385</v>
      </c>
      <c r="Z299" s="29">
        <v>2307</v>
      </c>
    </row>
    <row r="300" spans="1:26" x14ac:dyDescent="0.2">
      <c r="A300" s="29">
        <v>2021</v>
      </c>
      <c r="B300" s="29" t="s">
        <v>1465</v>
      </c>
      <c r="C300" s="29" t="s">
        <v>387</v>
      </c>
      <c r="D300" s="29" t="s">
        <v>1466</v>
      </c>
      <c r="E300" s="29" t="s">
        <v>3161</v>
      </c>
      <c r="F300" s="29" t="s">
        <v>3162</v>
      </c>
      <c r="G300" s="29">
        <v>200067502</v>
      </c>
      <c r="H300" s="29" t="s">
        <v>807</v>
      </c>
      <c r="I300" s="29" t="s">
        <v>599</v>
      </c>
      <c r="J300" s="29" t="s">
        <v>78</v>
      </c>
      <c r="K300" s="30">
        <v>44392</v>
      </c>
      <c r="L300" s="29" t="s">
        <v>28</v>
      </c>
      <c r="M300" s="29" t="s">
        <v>390</v>
      </c>
      <c r="N300" s="29">
        <v>35.752000000000002</v>
      </c>
      <c r="O300" s="29">
        <v>897.11934159999998</v>
      </c>
      <c r="P300" s="29">
        <v>897.11934159999998</v>
      </c>
      <c r="Q300" s="32">
        <v>14.1</v>
      </c>
      <c r="R300" s="29" t="s">
        <v>28</v>
      </c>
      <c r="S300" s="29" t="s">
        <v>1467</v>
      </c>
      <c r="T300" s="29">
        <v>57</v>
      </c>
      <c r="U300" s="29">
        <v>44</v>
      </c>
      <c r="V300" s="29" t="s">
        <v>384</v>
      </c>
      <c r="W300" s="29">
        <v>280</v>
      </c>
      <c r="X300" s="29"/>
      <c r="Y300" s="29" t="s">
        <v>385</v>
      </c>
      <c r="Z300" s="29">
        <v>57560</v>
      </c>
    </row>
    <row r="301" spans="1:26" x14ac:dyDescent="0.2">
      <c r="A301" s="29">
        <v>2021</v>
      </c>
      <c r="B301" s="29" t="s">
        <v>1468</v>
      </c>
      <c r="C301" s="29" t="s">
        <v>378</v>
      </c>
      <c r="D301" s="29" t="s">
        <v>1469</v>
      </c>
      <c r="E301" s="29" t="s">
        <v>3163</v>
      </c>
      <c r="F301" s="29" t="s">
        <v>3164</v>
      </c>
      <c r="G301" s="29">
        <v>200069300</v>
      </c>
      <c r="H301" s="29" t="s">
        <v>1470</v>
      </c>
      <c r="I301" s="29" t="s">
        <v>1236</v>
      </c>
      <c r="J301" s="29" t="s">
        <v>120</v>
      </c>
      <c r="K301" s="30">
        <v>44405</v>
      </c>
      <c r="L301" s="29" t="s">
        <v>381</v>
      </c>
      <c r="M301" s="29" t="s">
        <v>382</v>
      </c>
      <c r="N301" s="29">
        <v>11.172499999999999</v>
      </c>
      <c r="O301" s="29">
        <v>280.34979420000002</v>
      </c>
      <c r="P301" s="29">
        <v>280.34979420000002</v>
      </c>
      <c r="Q301" s="31">
        <v>4.4000000000000004</v>
      </c>
      <c r="R301" s="29" t="s">
        <v>123</v>
      </c>
      <c r="S301" s="29" t="s">
        <v>1237</v>
      </c>
      <c r="T301" s="29">
        <v>65</v>
      </c>
      <c r="U301" s="29">
        <v>76</v>
      </c>
      <c r="V301" s="29" t="s">
        <v>384</v>
      </c>
      <c r="W301" s="29">
        <v>460</v>
      </c>
      <c r="X301" s="29"/>
      <c r="Y301" s="29" t="s">
        <v>385</v>
      </c>
      <c r="Z301" s="29">
        <v>65313</v>
      </c>
    </row>
    <row r="302" spans="1:26" x14ac:dyDescent="0.2">
      <c r="A302" s="29">
        <v>2021</v>
      </c>
      <c r="B302" s="29" t="s">
        <v>1471</v>
      </c>
      <c r="C302" s="29" t="s">
        <v>387</v>
      </c>
      <c r="D302" s="29" t="s">
        <v>1472</v>
      </c>
      <c r="E302" s="29" t="s">
        <v>3165</v>
      </c>
      <c r="F302" s="29" t="s">
        <v>3166</v>
      </c>
      <c r="G302" s="29">
        <v>245901160</v>
      </c>
      <c r="H302" s="29" t="s">
        <v>1473</v>
      </c>
      <c r="I302" s="29" t="s">
        <v>456</v>
      </c>
      <c r="J302" s="29" t="s">
        <v>145</v>
      </c>
      <c r="K302" s="30">
        <v>44411</v>
      </c>
      <c r="L302" s="29" t="s">
        <v>381</v>
      </c>
      <c r="M302" s="29" t="s">
        <v>382</v>
      </c>
      <c r="N302" s="29">
        <v>13.407</v>
      </c>
      <c r="O302" s="29">
        <v>336.41975309999998</v>
      </c>
      <c r="P302" s="29">
        <v>336.41975309999998</v>
      </c>
      <c r="Q302" s="31">
        <v>5.3</v>
      </c>
      <c r="R302" s="29" t="s">
        <v>28</v>
      </c>
      <c r="S302" s="29" t="s">
        <v>1474</v>
      </c>
      <c r="T302" s="29">
        <v>59</v>
      </c>
      <c r="U302" s="29">
        <v>32</v>
      </c>
      <c r="V302" s="29" t="s">
        <v>384</v>
      </c>
      <c r="W302" s="29">
        <v>939</v>
      </c>
      <c r="X302" s="29"/>
      <c r="Y302" s="29" t="s">
        <v>385</v>
      </c>
      <c r="Z302" s="29">
        <v>59610</v>
      </c>
    </row>
    <row r="303" spans="1:26" x14ac:dyDescent="0.2">
      <c r="A303" s="29">
        <v>2021</v>
      </c>
      <c r="B303" s="29" t="s">
        <v>1475</v>
      </c>
      <c r="C303" s="29" t="s">
        <v>453</v>
      </c>
      <c r="D303" s="29" t="s">
        <v>1476</v>
      </c>
      <c r="E303" s="29" t="s">
        <v>3167</v>
      </c>
      <c r="F303" s="29" t="s">
        <v>3168</v>
      </c>
      <c r="G303" s="29">
        <v>247700032</v>
      </c>
      <c r="H303" s="29" t="s">
        <v>1477</v>
      </c>
      <c r="I303" s="29" t="s">
        <v>91</v>
      </c>
      <c r="J303" s="29" t="s">
        <v>89</v>
      </c>
      <c r="K303" s="30">
        <v>44446</v>
      </c>
      <c r="L303" s="29" t="s">
        <v>381</v>
      </c>
      <c r="M303" s="29" t="s">
        <v>382</v>
      </c>
      <c r="N303" s="29">
        <v>22.344999999999999</v>
      </c>
      <c r="O303" s="29">
        <v>560.6995885</v>
      </c>
      <c r="P303" s="29">
        <v>560.6995885</v>
      </c>
      <c r="Q303" s="31">
        <v>8.8000000000000007</v>
      </c>
      <c r="R303" s="29" t="s">
        <v>28</v>
      </c>
      <c r="S303" s="29" t="s">
        <v>505</v>
      </c>
      <c r="T303" s="29">
        <v>77</v>
      </c>
      <c r="U303" s="29">
        <v>11</v>
      </c>
      <c r="V303" s="29" t="s">
        <v>384</v>
      </c>
      <c r="W303" s="29">
        <v>32</v>
      </c>
      <c r="X303" s="29"/>
      <c r="Y303" s="29" t="s">
        <v>385</v>
      </c>
      <c r="Z303" s="29">
        <v>77316</v>
      </c>
    </row>
    <row r="304" spans="1:26" x14ac:dyDescent="0.2">
      <c r="A304" s="29">
        <v>2021</v>
      </c>
      <c r="B304" s="29" t="s">
        <v>1478</v>
      </c>
      <c r="C304" s="29" t="s">
        <v>387</v>
      </c>
      <c r="D304" s="29" t="s">
        <v>1479</v>
      </c>
      <c r="E304" s="29" t="s">
        <v>3169</v>
      </c>
      <c r="F304" s="29" t="s">
        <v>3170</v>
      </c>
      <c r="G304" s="29">
        <v>247400690</v>
      </c>
      <c r="H304" s="29" t="s">
        <v>415</v>
      </c>
      <c r="I304" s="29" t="s">
        <v>416</v>
      </c>
      <c r="J304" s="29" t="s">
        <v>211</v>
      </c>
      <c r="K304" s="30">
        <v>44467</v>
      </c>
      <c r="L304" s="29" t="s">
        <v>381</v>
      </c>
      <c r="M304" s="29" t="s">
        <v>382</v>
      </c>
      <c r="N304" s="29">
        <v>10.7256</v>
      </c>
      <c r="O304" s="29">
        <v>269.13580250000001</v>
      </c>
      <c r="P304" s="29">
        <v>269.13580250000001</v>
      </c>
      <c r="Q304" s="31">
        <v>4.2</v>
      </c>
      <c r="R304" s="29" t="s">
        <v>28</v>
      </c>
      <c r="S304" s="29" t="s">
        <v>417</v>
      </c>
      <c r="T304" s="29">
        <v>74</v>
      </c>
      <c r="U304" s="29">
        <v>84</v>
      </c>
      <c r="V304" s="29" t="s">
        <v>392</v>
      </c>
      <c r="W304" s="29">
        <v>309</v>
      </c>
      <c r="X304" s="29"/>
      <c r="Y304" s="29" t="s">
        <v>385</v>
      </c>
      <c r="Z304" s="29">
        <v>74309</v>
      </c>
    </row>
    <row r="305" spans="1:26" x14ac:dyDescent="0.2">
      <c r="A305" s="29">
        <v>2021</v>
      </c>
      <c r="B305" s="29" t="s">
        <v>1480</v>
      </c>
      <c r="C305" s="29" t="s">
        <v>378</v>
      </c>
      <c r="D305" s="29" t="s">
        <v>1481</v>
      </c>
      <c r="E305" s="29" t="s">
        <v>3171</v>
      </c>
      <c r="F305" s="29" t="s">
        <v>3172</v>
      </c>
      <c r="G305" s="29">
        <v>241700640</v>
      </c>
      <c r="H305" s="29" t="s">
        <v>1482</v>
      </c>
      <c r="I305" s="29" t="s">
        <v>604</v>
      </c>
      <c r="J305" s="29" t="s">
        <v>137</v>
      </c>
      <c r="K305" s="30">
        <v>44469</v>
      </c>
      <c r="L305" s="29" t="s">
        <v>381</v>
      </c>
      <c r="M305" s="29" t="s">
        <v>382</v>
      </c>
      <c r="N305" s="29">
        <v>11.44064</v>
      </c>
      <c r="O305" s="29">
        <v>287.07818930000002</v>
      </c>
      <c r="P305" s="29">
        <v>287.07818930000002</v>
      </c>
      <c r="Q305" s="31">
        <v>4.5</v>
      </c>
      <c r="R305" s="29" t="s">
        <v>28</v>
      </c>
      <c r="S305" s="29" t="s">
        <v>1483</v>
      </c>
      <c r="T305" s="29">
        <v>17</v>
      </c>
      <c r="U305" s="29">
        <v>75</v>
      </c>
      <c r="V305" s="29" t="s">
        <v>392</v>
      </c>
      <c r="W305" s="29">
        <v>159</v>
      </c>
      <c r="X305" s="29"/>
      <c r="Y305" s="29" t="s">
        <v>385</v>
      </c>
      <c r="Z305" s="29">
        <v>17097</v>
      </c>
    </row>
    <row r="306" spans="1:26" x14ac:dyDescent="0.2">
      <c r="A306" s="29">
        <v>2021</v>
      </c>
      <c r="B306" s="29" t="s">
        <v>1484</v>
      </c>
      <c r="C306" s="29" t="s">
        <v>378</v>
      </c>
      <c r="D306" s="29" t="s">
        <v>1485</v>
      </c>
      <c r="E306" s="29" t="s">
        <v>3173</v>
      </c>
      <c r="F306" s="29" t="s">
        <v>3174</v>
      </c>
      <c r="G306" s="29">
        <v>200071942</v>
      </c>
      <c r="H306" s="29" t="s">
        <v>989</v>
      </c>
      <c r="I306" s="29" t="s">
        <v>578</v>
      </c>
      <c r="J306" s="29" t="s">
        <v>137</v>
      </c>
      <c r="K306" s="30">
        <v>44470</v>
      </c>
      <c r="L306" s="29" t="s">
        <v>28</v>
      </c>
      <c r="M306" s="29" t="s">
        <v>390</v>
      </c>
      <c r="N306" s="29">
        <v>28.601600000000001</v>
      </c>
      <c r="O306" s="29">
        <v>717.6954733</v>
      </c>
      <c r="P306" s="29">
        <v>717.6954733</v>
      </c>
      <c r="Q306" s="32">
        <v>11.3</v>
      </c>
      <c r="R306" s="29" t="s">
        <v>28</v>
      </c>
      <c r="S306" s="29" t="s">
        <v>1486</v>
      </c>
      <c r="T306" s="29">
        <v>87</v>
      </c>
      <c r="U306" s="29">
        <v>75</v>
      </c>
      <c r="V306" s="29" t="s">
        <v>384</v>
      </c>
      <c r="W306" s="29">
        <v>390</v>
      </c>
      <c r="X306" s="29"/>
      <c r="Y306" s="29" t="s">
        <v>385</v>
      </c>
      <c r="Z306" s="29">
        <v>87116</v>
      </c>
    </row>
    <row r="307" spans="1:26" x14ac:dyDescent="0.2">
      <c r="A307" s="29">
        <v>2021</v>
      </c>
      <c r="B307" s="29" t="s">
        <v>1487</v>
      </c>
      <c r="C307" s="29" t="s">
        <v>387</v>
      </c>
      <c r="D307" s="29" t="s">
        <v>1488</v>
      </c>
      <c r="E307" s="29" t="s">
        <v>3175</v>
      </c>
      <c r="F307" s="29" t="s">
        <v>3176</v>
      </c>
      <c r="G307" s="29">
        <v>243500667</v>
      </c>
      <c r="H307" s="29" t="s">
        <v>616</v>
      </c>
      <c r="I307" s="29" t="s">
        <v>70</v>
      </c>
      <c r="J307" s="29" t="s">
        <v>68</v>
      </c>
      <c r="K307" s="30">
        <v>44474</v>
      </c>
      <c r="L307" s="29" t="s">
        <v>381</v>
      </c>
      <c r="M307" s="29" t="s">
        <v>382</v>
      </c>
      <c r="N307" s="29">
        <v>5.3628</v>
      </c>
      <c r="O307" s="29">
        <v>134.56790119999999</v>
      </c>
      <c r="P307" s="29">
        <v>134.56790119999999</v>
      </c>
      <c r="Q307" s="31">
        <v>2.1</v>
      </c>
      <c r="R307" s="29" t="s">
        <v>28</v>
      </c>
      <c r="S307" s="29" t="s">
        <v>617</v>
      </c>
      <c r="T307" s="29">
        <v>35</v>
      </c>
      <c r="U307" s="29">
        <v>53</v>
      </c>
      <c r="V307" s="29" t="s">
        <v>392</v>
      </c>
      <c r="W307" s="29">
        <v>410</v>
      </c>
      <c r="X307" s="29"/>
      <c r="Y307" s="29" t="s">
        <v>385</v>
      </c>
      <c r="Z307" s="29">
        <v>35251</v>
      </c>
    </row>
    <row r="308" spans="1:26" x14ac:dyDescent="0.2">
      <c r="A308" s="29">
        <v>2021</v>
      </c>
      <c r="B308" s="29" t="s">
        <v>1489</v>
      </c>
      <c r="C308" s="29" t="s">
        <v>387</v>
      </c>
      <c r="D308" s="29" t="s">
        <v>1490</v>
      </c>
      <c r="E308" s="29" t="s">
        <v>3177</v>
      </c>
      <c r="F308" s="29" t="s">
        <v>3178</v>
      </c>
      <c r="G308" s="29">
        <v>244500427</v>
      </c>
      <c r="H308" s="29" t="s">
        <v>1491</v>
      </c>
      <c r="I308" s="29" t="s">
        <v>293</v>
      </c>
      <c r="J308" s="29" t="s">
        <v>24</v>
      </c>
      <c r="K308" s="30">
        <v>44476</v>
      </c>
      <c r="L308" s="29" t="s">
        <v>381</v>
      </c>
      <c r="M308" s="29" t="s">
        <v>382</v>
      </c>
      <c r="N308" s="29">
        <v>7.1504000000000003</v>
      </c>
      <c r="O308" s="29">
        <v>179.42386830000001</v>
      </c>
      <c r="P308" s="29">
        <v>179.42386830000001</v>
      </c>
      <c r="Q308" s="31">
        <v>2.8</v>
      </c>
      <c r="R308" s="29" t="s">
        <v>28</v>
      </c>
      <c r="S308" s="29" t="s">
        <v>776</v>
      </c>
      <c r="T308" s="29">
        <v>45</v>
      </c>
      <c r="U308" s="29">
        <v>24</v>
      </c>
      <c r="V308" s="29" t="s">
        <v>392</v>
      </c>
      <c r="W308" s="29">
        <v>528</v>
      </c>
      <c r="X308" s="29"/>
      <c r="Y308" s="29" t="s">
        <v>385</v>
      </c>
      <c r="Z308" s="29">
        <v>45082</v>
      </c>
    </row>
    <row r="309" spans="1:26" x14ac:dyDescent="0.2">
      <c r="A309" s="29">
        <v>2021</v>
      </c>
      <c r="B309" s="29" t="s">
        <v>1492</v>
      </c>
      <c r="C309" s="29" t="s">
        <v>387</v>
      </c>
      <c r="D309" s="29" t="s">
        <v>1493</v>
      </c>
      <c r="E309" s="29" t="s">
        <v>3179</v>
      </c>
      <c r="F309" s="29" t="s">
        <v>3180</v>
      </c>
      <c r="G309" s="29">
        <v>246401756</v>
      </c>
      <c r="H309" s="29" t="s">
        <v>1074</v>
      </c>
      <c r="I309" s="29" t="s">
        <v>445</v>
      </c>
      <c r="J309" s="29" t="s">
        <v>137</v>
      </c>
      <c r="K309" s="30">
        <v>44483</v>
      </c>
      <c r="L309" s="29" t="s">
        <v>381</v>
      </c>
      <c r="M309" s="29" t="s">
        <v>382</v>
      </c>
      <c r="N309" s="29">
        <v>10.278700000000001</v>
      </c>
      <c r="O309" s="29">
        <v>257.92181069999998</v>
      </c>
      <c r="P309" s="29">
        <v>257.92181069999998</v>
      </c>
      <c r="Q309" s="31">
        <v>4.0999999999999996</v>
      </c>
      <c r="R309" s="29" t="s">
        <v>123</v>
      </c>
      <c r="S309" s="29" t="s">
        <v>1075</v>
      </c>
      <c r="T309" s="29">
        <v>64</v>
      </c>
      <c r="U309" s="29">
        <v>75</v>
      </c>
      <c r="V309" s="29" t="s">
        <v>384</v>
      </c>
      <c r="W309" s="29">
        <v>657</v>
      </c>
      <c r="X309" s="29"/>
      <c r="Y309" s="29" t="s">
        <v>385</v>
      </c>
      <c r="Z309" s="29">
        <v>64444</v>
      </c>
    </row>
    <row r="310" spans="1:26" x14ac:dyDescent="0.2">
      <c r="A310" s="29">
        <v>2021</v>
      </c>
      <c r="B310" s="29" t="s">
        <v>1494</v>
      </c>
      <c r="C310" s="29" t="s">
        <v>387</v>
      </c>
      <c r="D310" s="29" t="s">
        <v>1495</v>
      </c>
      <c r="E310" s="29" t="s">
        <v>3181</v>
      </c>
      <c r="F310" s="29" t="s">
        <v>3182</v>
      </c>
      <c r="G310" s="29">
        <v>200070662</v>
      </c>
      <c r="H310" s="29" t="s">
        <v>1496</v>
      </c>
      <c r="I310" s="29" t="s">
        <v>70</v>
      </c>
      <c r="J310" s="29" t="s">
        <v>68</v>
      </c>
      <c r="K310" s="30">
        <v>44488</v>
      </c>
      <c r="L310" s="29" t="s">
        <v>381</v>
      </c>
      <c r="M310" s="29" t="s">
        <v>382</v>
      </c>
      <c r="N310" s="29">
        <v>7.1504000000000003</v>
      </c>
      <c r="O310" s="29">
        <v>179.42386830000001</v>
      </c>
      <c r="P310" s="29">
        <v>179.42386830000001</v>
      </c>
      <c r="Q310" s="31">
        <v>2.8</v>
      </c>
      <c r="R310" s="29" t="s">
        <v>28</v>
      </c>
      <c r="S310" s="29" t="s">
        <v>1497</v>
      </c>
      <c r="T310" s="29">
        <v>35</v>
      </c>
      <c r="U310" s="29">
        <v>53</v>
      </c>
      <c r="V310" s="29" t="s">
        <v>392</v>
      </c>
      <c r="W310" s="29">
        <v>752</v>
      </c>
      <c r="X310" s="29"/>
      <c r="Y310" s="29" t="s">
        <v>385</v>
      </c>
      <c r="Z310" s="29">
        <v>35012</v>
      </c>
    </row>
    <row r="311" spans="1:26" x14ac:dyDescent="0.2">
      <c r="A311" s="29">
        <v>2021</v>
      </c>
      <c r="B311" s="29" t="s">
        <v>1498</v>
      </c>
      <c r="C311" s="29" t="s">
        <v>387</v>
      </c>
      <c r="D311" s="29" t="s">
        <v>1499</v>
      </c>
      <c r="E311" s="29" t="s">
        <v>3183</v>
      </c>
      <c r="F311" s="29" t="s">
        <v>3184</v>
      </c>
      <c r="G311" s="29">
        <v>200070290</v>
      </c>
      <c r="H311" s="29" t="s">
        <v>1500</v>
      </c>
      <c r="I311" s="29" t="s">
        <v>673</v>
      </c>
      <c r="J311" s="29" t="s">
        <v>78</v>
      </c>
      <c r="K311" s="30">
        <v>44488</v>
      </c>
      <c r="L311" s="29" t="s">
        <v>381</v>
      </c>
      <c r="M311" s="29" t="s">
        <v>382</v>
      </c>
      <c r="N311" s="29">
        <v>15.641500000000001</v>
      </c>
      <c r="O311" s="29">
        <v>392.48971189999997</v>
      </c>
      <c r="P311" s="29">
        <v>392.48971189999997</v>
      </c>
      <c r="Q311" s="31">
        <v>6.2</v>
      </c>
      <c r="R311" s="29" t="s">
        <v>28</v>
      </c>
      <c r="S311" s="29" t="s">
        <v>1349</v>
      </c>
      <c r="T311" s="29">
        <v>54</v>
      </c>
      <c r="U311" s="29">
        <v>44</v>
      </c>
      <c r="V311" s="29" t="s">
        <v>392</v>
      </c>
      <c r="W311" s="29">
        <v>462</v>
      </c>
      <c r="X311" s="29"/>
      <c r="Y311" s="29" t="s">
        <v>385</v>
      </c>
      <c r="Z311" s="29">
        <v>54295</v>
      </c>
    </row>
    <row r="312" spans="1:26" x14ac:dyDescent="0.2">
      <c r="A312" s="29">
        <v>2021</v>
      </c>
      <c r="B312" s="29" t="s">
        <v>1501</v>
      </c>
      <c r="C312" s="29" t="s">
        <v>387</v>
      </c>
      <c r="D312" s="29" t="s">
        <v>1502</v>
      </c>
      <c r="E312" s="29" t="s">
        <v>3185</v>
      </c>
      <c r="F312" s="29" t="s">
        <v>3186</v>
      </c>
      <c r="G312" s="29">
        <v>200044030</v>
      </c>
      <c r="H312" s="29" t="s">
        <v>1503</v>
      </c>
      <c r="I312" s="29" t="s">
        <v>499</v>
      </c>
      <c r="J312" s="29" t="s">
        <v>145</v>
      </c>
      <c r="K312" s="30">
        <v>44489</v>
      </c>
      <c r="L312" s="29" t="s">
        <v>381</v>
      </c>
      <c r="M312" s="29" t="s">
        <v>382</v>
      </c>
      <c r="N312" s="29">
        <v>25.026399999999999</v>
      </c>
      <c r="O312" s="29">
        <v>627.98353910000003</v>
      </c>
      <c r="P312" s="29">
        <v>627.98353910000003</v>
      </c>
      <c r="Q312" s="31">
        <v>9.9</v>
      </c>
      <c r="R312" s="29" t="s">
        <v>28</v>
      </c>
      <c r="S312" s="29" t="s">
        <v>1504</v>
      </c>
      <c r="T312" s="29">
        <v>62</v>
      </c>
      <c r="U312" s="29">
        <v>32</v>
      </c>
      <c r="V312" s="29" t="s">
        <v>384</v>
      </c>
      <c r="W312" s="29">
        <v>436</v>
      </c>
      <c r="X312" s="29"/>
      <c r="Y312" s="29" t="s">
        <v>385</v>
      </c>
      <c r="Z312" s="29">
        <v>62282</v>
      </c>
    </row>
    <row r="313" spans="1:26" x14ac:dyDescent="0.2">
      <c r="A313" s="29">
        <v>2021</v>
      </c>
      <c r="B313" s="29" t="s">
        <v>1505</v>
      </c>
      <c r="C313" s="29" t="s">
        <v>387</v>
      </c>
      <c r="D313" s="29" t="s">
        <v>1506</v>
      </c>
      <c r="E313" s="29" t="s">
        <v>3187</v>
      </c>
      <c r="F313" s="29" t="s">
        <v>3188</v>
      </c>
      <c r="G313" s="29">
        <v>200049484</v>
      </c>
      <c r="H313" s="29" t="s">
        <v>1507</v>
      </c>
      <c r="I313" s="29" t="s">
        <v>190</v>
      </c>
      <c r="J313" s="29" t="s">
        <v>24</v>
      </c>
      <c r="K313" s="30">
        <v>44495</v>
      </c>
      <c r="L313" s="29" t="s">
        <v>381</v>
      </c>
      <c r="M313" s="29" t="s">
        <v>382</v>
      </c>
      <c r="N313" s="29">
        <v>13.407</v>
      </c>
      <c r="O313" s="29">
        <v>336.41975309999998</v>
      </c>
      <c r="P313" s="29">
        <v>336.41975309999998</v>
      </c>
      <c r="Q313" s="31">
        <v>5.3</v>
      </c>
      <c r="R313" s="29" t="s">
        <v>28</v>
      </c>
      <c r="S313" s="29" t="s">
        <v>1508</v>
      </c>
      <c r="T313" s="29">
        <v>18</v>
      </c>
      <c r="U313" s="29">
        <v>24</v>
      </c>
      <c r="V313" s="29" t="s">
        <v>384</v>
      </c>
      <c r="W313" s="29">
        <v>312</v>
      </c>
      <c r="X313" s="29"/>
      <c r="Y313" s="29" t="s">
        <v>385</v>
      </c>
      <c r="Z313" s="29">
        <v>18041</v>
      </c>
    </row>
    <row r="314" spans="1:26" x14ac:dyDescent="0.2">
      <c r="A314" s="29">
        <v>2021</v>
      </c>
      <c r="B314" s="29" t="s">
        <v>1509</v>
      </c>
      <c r="C314" s="29" t="s">
        <v>387</v>
      </c>
      <c r="D314" s="29" t="s">
        <v>1510</v>
      </c>
      <c r="E314" s="29" t="s">
        <v>3189</v>
      </c>
      <c r="F314" s="29" t="s">
        <v>3190</v>
      </c>
      <c r="G314" s="29">
        <v>200067817</v>
      </c>
      <c r="H314" s="29" t="s">
        <v>1511</v>
      </c>
      <c r="I314" s="29" t="s">
        <v>1512</v>
      </c>
      <c r="J314" s="29" t="s">
        <v>211</v>
      </c>
      <c r="K314" s="30">
        <v>44504</v>
      </c>
      <c r="L314" s="29" t="s">
        <v>381</v>
      </c>
      <c r="M314" s="29" t="s">
        <v>382</v>
      </c>
      <c r="N314" s="29">
        <v>35.752000000000002</v>
      </c>
      <c r="O314" s="29">
        <v>897.11934159999998</v>
      </c>
      <c r="P314" s="29">
        <v>897.11934159999998</v>
      </c>
      <c r="Q314" s="32">
        <v>14.1</v>
      </c>
      <c r="R314" s="29" t="s">
        <v>28</v>
      </c>
      <c r="S314" s="29" t="s">
        <v>1513</v>
      </c>
      <c r="T314" s="29">
        <v>69</v>
      </c>
      <c r="U314" s="29">
        <v>84</v>
      </c>
      <c r="V314" s="29" t="s">
        <v>392</v>
      </c>
      <c r="W314" s="29">
        <v>307</v>
      </c>
      <c r="X314" s="29"/>
      <c r="Y314" s="29" t="s">
        <v>385</v>
      </c>
      <c r="Z314" s="29">
        <v>69077</v>
      </c>
    </row>
    <row r="315" spans="1:26" x14ac:dyDescent="0.2">
      <c r="A315" s="29">
        <v>2021</v>
      </c>
      <c r="B315" s="29" t="s">
        <v>1515</v>
      </c>
      <c r="C315" s="29" t="s">
        <v>387</v>
      </c>
      <c r="D315" s="29" t="s">
        <v>1516</v>
      </c>
      <c r="E315" s="29" t="s">
        <v>3191</v>
      </c>
      <c r="F315" s="29" t="s">
        <v>3192</v>
      </c>
      <c r="G315" s="29">
        <v>200043172</v>
      </c>
      <c r="H315" s="29" t="s">
        <v>1517</v>
      </c>
      <c r="I315" s="29" t="s">
        <v>1141</v>
      </c>
      <c r="J315" s="29" t="s">
        <v>137</v>
      </c>
      <c r="K315" s="30">
        <v>44518</v>
      </c>
      <c r="L315" s="29" t="s">
        <v>381</v>
      </c>
      <c r="M315" s="29" t="s">
        <v>382</v>
      </c>
      <c r="N315" s="29">
        <v>10.7256</v>
      </c>
      <c r="O315" s="29">
        <v>269.13580250000001</v>
      </c>
      <c r="P315" s="29">
        <v>269.13580250000001</v>
      </c>
      <c r="Q315" s="31">
        <v>4.2</v>
      </c>
      <c r="R315" s="29" t="s">
        <v>28</v>
      </c>
      <c r="S315" s="29" t="s">
        <v>1518</v>
      </c>
      <c r="T315" s="29">
        <v>19</v>
      </c>
      <c r="U315" s="29">
        <v>75</v>
      </c>
      <c r="V315" s="29" t="s">
        <v>392</v>
      </c>
      <c r="W315" s="29">
        <v>448</v>
      </c>
      <c r="X315" s="29"/>
      <c r="Y315" s="29" t="s">
        <v>385</v>
      </c>
      <c r="Z315" s="29">
        <v>19005</v>
      </c>
    </row>
    <row r="316" spans="1:26" x14ac:dyDescent="0.2">
      <c r="A316" s="29">
        <v>2021</v>
      </c>
      <c r="B316" s="29" t="s">
        <v>1519</v>
      </c>
      <c r="C316" s="29" t="s">
        <v>387</v>
      </c>
      <c r="D316" s="29" t="s">
        <v>1520</v>
      </c>
      <c r="E316" s="29" t="s">
        <v>3193</v>
      </c>
      <c r="F316" s="29" t="s">
        <v>3194</v>
      </c>
      <c r="G316" s="29">
        <v>200039022</v>
      </c>
      <c r="H316" s="29" t="s">
        <v>750</v>
      </c>
      <c r="I316" s="29" t="s">
        <v>70</v>
      </c>
      <c r="J316" s="29" t="s">
        <v>68</v>
      </c>
      <c r="K316" s="30">
        <v>44545</v>
      </c>
      <c r="L316" s="29" t="s">
        <v>381</v>
      </c>
      <c r="M316" s="29" t="s">
        <v>382</v>
      </c>
      <c r="N316" s="29">
        <v>9.8317999999999994</v>
      </c>
      <c r="O316" s="29">
        <v>246.70781890000001</v>
      </c>
      <c r="P316" s="29">
        <v>246.70781890000001</v>
      </c>
      <c r="Q316" s="31">
        <v>3.9</v>
      </c>
      <c r="R316" s="29" t="s">
        <v>28</v>
      </c>
      <c r="S316" s="29" t="s">
        <v>751</v>
      </c>
      <c r="T316" s="29">
        <v>35</v>
      </c>
      <c r="U316" s="29">
        <v>53</v>
      </c>
      <c r="V316" s="29" t="s">
        <v>392</v>
      </c>
      <c r="W316" s="29">
        <v>745</v>
      </c>
      <c r="X316" s="29"/>
      <c r="Y316" s="29" t="s">
        <v>385</v>
      </c>
      <c r="Z316" s="29">
        <v>35161</v>
      </c>
    </row>
    <row r="317" spans="1:26" x14ac:dyDescent="0.2">
      <c r="A317" s="29">
        <v>2021</v>
      </c>
      <c r="B317" s="29" t="s">
        <v>1521</v>
      </c>
      <c r="C317" s="29" t="s">
        <v>378</v>
      </c>
      <c r="D317" s="29" t="s">
        <v>1522</v>
      </c>
      <c r="E317" s="29" t="s">
        <v>3195</v>
      </c>
      <c r="F317" s="29" t="s">
        <v>3196</v>
      </c>
      <c r="G317" s="29">
        <v>200096956</v>
      </c>
      <c r="H317" s="29" t="s">
        <v>1523</v>
      </c>
      <c r="I317" s="29" t="s">
        <v>1524</v>
      </c>
      <c r="J317" s="29" t="s">
        <v>137</v>
      </c>
      <c r="K317" s="30">
        <v>44546</v>
      </c>
      <c r="L317" s="29" t="s">
        <v>381</v>
      </c>
      <c r="M317" s="29" t="s">
        <v>382</v>
      </c>
      <c r="N317" s="29">
        <v>10.7256</v>
      </c>
      <c r="O317" s="29">
        <v>269.13580250000001</v>
      </c>
      <c r="P317" s="29">
        <v>269.13580250000001</v>
      </c>
      <c r="Q317" s="31">
        <v>4.2</v>
      </c>
      <c r="R317" s="29" t="s">
        <v>123</v>
      </c>
      <c r="S317" s="29" t="s">
        <v>1525</v>
      </c>
      <c r="T317" s="29">
        <v>47</v>
      </c>
      <c r="U317" s="29">
        <v>75</v>
      </c>
      <c r="V317" s="29" t="s">
        <v>392</v>
      </c>
      <c r="W317" s="29">
        <v>245</v>
      </c>
      <c r="X317" s="29"/>
      <c r="Y317" s="29" t="s">
        <v>385</v>
      </c>
      <c r="Z317" s="29">
        <v>47015</v>
      </c>
    </row>
    <row r="318" spans="1:26" x14ac:dyDescent="0.2">
      <c r="A318" s="29">
        <v>2021</v>
      </c>
      <c r="B318" s="29" t="s">
        <v>1526</v>
      </c>
      <c r="C318" s="29" t="s">
        <v>442</v>
      </c>
      <c r="D318" s="29" t="s">
        <v>1527</v>
      </c>
      <c r="E318" s="29" t="s">
        <v>3197</v>
      </c>
      <c r="F318" s="29" t="s">
        <v>3198</v>
      </c>
      <c r="G318" s="29">
        <v>242500361</v>
      </c>
      <c r="H318" s="29" t="s">
        <v>1528</v>
      </c>
      <c r="I318" s="29" t="s">
        <v>1529</v>
      </c>
      <c r="J318" s="29" t="s">
        <v>221</v>
      </c>
      <c r="K318" s="30">
        <v>44222</v>
      </c>
      <c r="L318" s="29" t="s">
        <v>381</v>
      </c>
      <c r="M318" s="29" t="s">
        <v>382</v>
      </c>
      <c r="N318" s="29">
        <v>8.9380000000000006</v>
      </c>
      <c r="O318" s="29">
        <v>224.2798354</v>
      </c>
      <c r="P318" s="29">
        <v>224.2798354</v>
      </c>
      <c r="Q318" s="31">
        <v>3.5</v>
      </c>
      <c r="R318" s="29" t="s">
        <v>28</v>
      </c>
      <c r="S318" s="29" t="s">
        <v>1530</v>
      </c>
      <c r="T318" s="29">
        <v>25</v>
      </c>
      <c r="U318" s="29">
        <v>27</v>
      </c>
      <c r="V318" s="29" t="s">
        <v>384</v>
      </c>
      <c r="W318" s="29">
        <v>122</v>
      </c>
      <c r="X318" s="29"/>
      <c r="Y318" s="29" t="s">
        <v>385</v>
      </c>
      <c r="Z318" s="29">
        <v>25056</v>
      </c>
    </row>
    <row r="319" spans="1:26" x14ac:dyDescent="0.2">
      <c r="A319" s="29">
        <v>2021</v>
      </c>
      <c r="B319" s="29" t="s">
        <v>1531</v>
      </c>
      <c r="C319" s="29" t="s">
        <v>387</v>
      </c>
      <c r="D319" s="29" t="s">
        <v>1532</v>
      </c>
      <c r="E319" s="29" t="s">
        <v>3199</v>
      </c>
      <c r="F319" s="29" t="s">
        <v>3200</v>
      </c>
      <c r="G319" s="29">
        <v>200071579</v>
      </c>
      <c r="H319" s="29" t="s">
        <v>1533</v>
      </c>
      <c r="I319" s="29" t="s">
        <v>587</v>
      </c>
      <c r="J319" s="29" t="s">
        <v>221</v>
      </c>
      <c r="K319" s="30">
        <v>44224</v>
      </c>
      <c r="L319" s="29" t="s">
        <v>381</v>
      </c>
      <c r="M319" s="29" t="s">
        <v>382</v>
      </c>
      <c r="N319" s="29">
        <v>10.7256</v>
      </c>
      <c r="O319" s="29">
        <v>269.13580250000001</v>
      </c>
      <c r="P319" s="29">
        <v>269.13580250000001</v>
      </c>
      <c r="Q319" s="31">
        <v>4.2</v>
      </c>
      <c r="R319" s="29" t="s">
        <v>28</v>
      </c>
      <c r="S319" s="29" t="s">
        <v>588</v>
      </c>
      <c r="T319" s="29">
        <v>71</v>
      </c>
      <c r="U319" s="29">
        <v>27</v>
      </c>
      <c r="V319" s="29" t="s">
        <v>384</v>
      </c>
      <c r="W319" s="29">
        <v>140</v>
      </c>
      <c r="X319" s="29"/>
      <c r="Y319" s="29" t="s">
        <v>385</v>
      </c>
      <c r="Z319" s="29">
        <v>71523</v>
      </c>
    </row>
    <row r="320" spans="1:26" x14ac:dyDescent="0.2">
      <c r="A320" s="29">
        <v>2021</v>
      </c>
      <c r="B320" s="29" t="s">
        <v>1534</v>
      </c>
      <c r="C320" s="29" t="s">
        <v>378</v>
      </c>
      <c r="D320" s="29" t="s">
        <v>1535</v>
      </c>
      <c r="E320" s="29" t="s">
        <v>3201</v>
      </c>
      <c r="F320" s="29" t="s">
        <v>3202</v>
      </c>
      <c r="G320" s="29">
        <v>248500464</v>
      </c>
      <c r="H320" s="29" t="s">
        <v>1536</v>
      </c>
      <c r="I320" s="29" t="s">
        <v>53</v>
      </c>
      <c r="J320" s="29" t="s">
        <v>51</v>
      </c>
      <c r="K320" s="30">
        <v>44229</v>
      </c>
      <c r="L320" s="29" t="s">
        <v>381</v>
      </c>
      <c r="M320" s="29" t="s">
        <v>382</v>
      </c>
      <c r="N320" s="29">
        <v>62.566000000000003</v>
      </c>
      <c r="O320" s="29">
        <v>1569.958848</v>
      </c>
      <c r="P320" s="29">
        <v>1569.958848</v>
      </c>
      <c r="Q320" s="33">
        <v>24.7</v>
      </c>
      <c r="R320" s="29" t="s">
        <v>28</v>
      </c>
      <c r="S320" s="29" t="s">
        <v>1537</v>
      </c>
      <c r="T320" s="29">
        <v>85</v>
      </c>
      <c r="U320" s="29">
        <v>52</v>
      </c>
      <c r="V320" s="29" t="s">
        <v>384</v>
      </c>
      <c r="W320" s="29">
        <v>209</v>
      </c>
      <c r="X320" s="29"/>
      <c r="Y320" s="29" t="s">
        <v>385</v>
      </c>
      <c r="Z320" s="29">
        <v>85090</v>
      </c>
    </row>
    <row r="321" spans="1:26" x14ac:dyDescent="0.2">
      <c r="A321" s="29">
        <v>2021</v>
      </c>
      <c r="B321" s="29" t="s">
        <v>1538</v>
      </c>
      <c r="C321" s="29" t="s">
        <v>387</v>
      </c>
      <c r="D321" s="29" t="s">
        <v>1539</v>
      </c>
      <c r="E321" s="29" t="s">
        <v>3203</v>
      </c>
      <c r="F321" s="29" t="s">
        <v>3204</v>
      </c>
      <c r="G321" s="29">
        <v>200039865</v>
      </c>
      <c r="H321" s="29" t="s">
        <v>1540</v>
      </c>
      <c r="I321" s="29" t="s">
        <v>599</v>
      </c>
      <c r="J321" s="29" t="s">
        <v>78</v>
      </c>
      <c r="K321" s="30">
        <v>44257</v>
      </c>
      <c r="L321" s="29" t="s">
        <v>381</v>
      </c>
      <c r="M321" s="29" t="s">
        <v>382</v>
      </c>
      <c r="N321" s="29">
        <v>53.628</v>
      </c>
      <c r="O321" s="29">
        <v>1345.6790120000001</v>
      </c>
      <c r="P321" s="29">
        <v>1345.6790120000001</v>
      </c>
      <c r="Q321" s="33">
        <v>21.1</v>
      </c>
      <c r="R321" s="29" t="s">
        <v>28</v>
      </c>
      <c r="S321" s="29" t="s">
        <v>710</v>
      </c>
      <c r="T321" s="29">
        <v>57</v>
      </c>
      <c r="U321" s="29">
        <v>44</v>
      </c>
      <c r="V321" s="29" t="s">
        <v>384</v>
      </c>
      <c r="W321" s="29">
        <v>494</v>
      </c>
      <c r="X321" s="29"/>
      <c r="Y321" s="29" t="s">
        <v>385</v>
      </c>
      <c r="Z321" s="29">
        <v>57039</v>
      </c>
    </row>
    <row r="322" spans="1:26" x14ac:dyDescent="0.2">
      <c r="A322" s="29">
        <v>2021</v>
      </c>
      <c r="B322" s="29" t="s">
        <v>1541</v>
      </c>
      <c r="C322" s="29" t="s">
        <v>387</v>
      </c>
      <c r="D322" s="29" t="s">
        <v>1542</v>
      </c>
      <c r="E322" s="29" t="s">
        <v>3205</v>
      </c>
      <c r="F322" s="29" t="s">
        <v>3206</v>
      </c>
      <c r="G322" s="29">
        <v>200070159</v>
      </c>
      <c r="H322" s="29" t="s">
        <v>1543</v>
      </c>
      <c r="I322" s="29" t="s">
        <v>26</v>
      </c>
      <c r="J322" s="29" t="s">
        <v>24</v>
      </c>
      <c r="K322" s="30">
        <v>44264</v>
      </c>
      <c r="L322" s="29" t="s">
        <v>381</v>
      </c>
      <c r="M322" s="29" t="s">
        <v>382</v>
      </c>
      <c r="N322" s="29">
        <v>11.172499999999999</v>
      </c>
      <c r="O322" s="29">
        <v>280.34979420000002</v>
      </c>
      <c r="P322" s="29">
        <v>280.34979420000002</v>
      </c>
      <c r="Q322" s="31">
        <v>4.4000000000000004</v>
      </c>
      <c r="R322" s="29" t="s">
        <v>28</v>
      </c>
      <c r="S322" s="29" t="s">
        <v>1544</v>
      </c>
      <c r="T322" s="29">
        <v>28</v>
      </c>
      <c r="U322" s="29">
        <v>24</v>
      </c>
      <c r="V322" s="29" t="s">
        <v>392</v>
      </c>
      <c r="W322" s="29">
        <v>362</v>
      </c>
      <c r="X322" s="29"/>
      <c r="Y322" s="29" t="s">
        <v>385</v>
      </c>
      <c r="Z322" s="29">
        <v>28400</v>
      </c>
    </row>
    <row r="323" spans="1:26" x14ac:dyDescent="0.2">
      <c r="A323" s="29">
        <v>2021</v>
      </c>
      <c r="B323" s="29" t="s">
        <v>1545</v>
      </c>
      <c r="C323" s="29" t="s">
        <v>378</v>
      </c>
      <c r="D323" s="29" t="s">
        <v>1546</v>
      </c>
      <c r="E323" s="29" t="s">
        <v>3207</v>
      </c>
      <c r="F323" s="29" t="s">
        <v>3208</v>
      </c>
      <c r="G323" s="29">
        <v>242900074</v>
      </c>
      <c r="H323" s="29" t="s">
        <v>877</v>
      </c>
      <c r="I323" s="29" t="s">
        <v>878</v>
      </c>
      <c r="J323" s="29" t="s">
        <v>68</v>
      </c>
      <c r="K323" s="30">
        <v>44293</v>
      </c>
      <c r="L323" s="29" t="s">
        <v>381</v>
      </c>
      <c r="M323" s="29" t="s">
        <v>382</v>
      </c>
      <c r="N323" s="29">
        <v>8.0442</v>
      </c>
      <c r="O323" s="29">
        <v>201.85185190000001</v>
      </c>
      <c r="P323" s="29">
        <v>201.85185190000001</v>
      </c>
      <c r="Q323" s="31">
        <v>3.2</v>
      </c>
      <c r="R323" s="29" t="s">
        <v>28</v>
      </c>
      <c r="S323" s="29" t="s">
        <v>879</v>
      </c>
      <c r="T323" s="29">
        <v>29</v>
      </c>
      <c r="U323" s="29">
        <v>53</v>
      </c>
      <c r="V323" s="29" t="s">
        <v>384</v>
      </c>
      <c r="W323" s="29">
        <v>597</v>
      </c>
      <c r="X323" s="29"/>
      <c r="Y323" s="29" t="s">
        <v>385</v>
      </c>
      <c r="Z323" s="29">
        <v>29130</v>
      </c>
    </row>
    <row r="324" spans="1:26" x14ac:dyDescent="0.2">
      <c r="A324" s="29">
        <v>2021</v>
      </c>
      <c r="B324" s="29" t="s">
        <v>1547</v>
      </c>
      <c r="C324" s="29" t="s">
        <v>387</v>
      </c>
      <c r="D324" s="29" t="s">
        <v>1548</v>
      </c>
      <c r="E324" s="29" t="s">
        <v>3209</v>
      </c>
      <c r="F324" s="29" t="s">
        <v>3210</v>
      </c>
      <c r="G324" s="29">
        <v>200066231</v>
      </c>
      <c r="H324" s="29" t="s">
        <v>1549</v>
      </c>
      <c r="I324" s="29" t="s">
        <v>1550</v>
      </c>
      <c r="J324" s="29" t="s">
        <v>120</v>
      </c>
      <c r="K324" s="30">
        <v>44306</v>
      </c>
      <c r="L324" s="29" t="s">
        <v>381</v>
      </c>
      <c r="M324" s="29" t="s">
        <v>382</v>
      </c>
      <c r="N324" s="29">
        <v>12.513199999999999</v>
      </c>
      <c r="O324" s="29">
        <v>313.99176949999998</v>
      </c>
      <c r="P324" s="29">
        <v>313.99176949999998</v>
      </c>
      <c r="Q324" s="31">
        <v>4.9000000000000004</v>
      </c>
      <c r="R324" s="29" t="s">
        <v>123</v>
      </c>
      <c r="S324" s="29" t="s">
        <v>1551</v>
      </c>
      <c r="T324" s="29">
        <v>9</v>
      </c>
      <c r="U324" s="29">
        <v>76</v>
      </c>
      <c r="V324" s="29" t="s">
        <v>392</v>
      </c>
      <c r="W324" s="29">
        <v>224</v>
      </c>
      <c r="X324" s="29"/>
      <c r="Y324" s="29" t="s">
        <v>385</v>
      </c>
      <c r="Z324" s="29">
        <v>9175</v>
      </c>
    </row>
    <row r="325" spans="1:26" x14ac:dyDescent="0.2">
      <c r="A325" s="29">
        <v>2021</v>
      </c>
      <c r="B325" s="29" t="s">
        <v>1552</v>
      </c>
      <c r="C325" s="29" t="s">
        <v>378</v>
      </c>
      <c r="D325" s="29" t="s">
        <v>1553</v>
      </c>
      <c r="E325" s="29" t="s">
        <v>3211</v>
      </c>
      <c r="F325" s="29" t="s">
        <v>3212</v>
      </c>
      <c r="G325" s="29">
        <v>200069854</v>
      </c>
      <c r="H325" s="29" t="s">
        <v>525</v>
      </c>
      <c r="I325" s="29" t="s">
        <v>526</v>
      </c>
      <c r="J325" s="29" t="s">
        <v>137</v>
      </c>
      <c r="K325" s="30">
        <v>44314</v>
      </c>
      <c r="L325" s="29" t="s">
        <v>381</v>
      </c>
      <c r="M325" s="29" t="s">
        <v>382</v>
      </c>
      <c r="N325" s="29">
        <v>19.216699999999999</v>
      </c>
      <c r="O325" s="29">
        <v>482.2016461</v>
      </c>
      <c r="P325" s="29">
        <v>482.2016461</v>
      </c>
      <c r="Q325" s="31">
        <v>7.6</v>
      </c>
      <c r="R325" s="29" t="s">
        <v>28</v>
      </c>
      <c r="S325" s="29" t="s">
        <v>1554</v>
      </c>
      <c r="T325" s="29">
        <v>86</v>
      </c>
      <c r="U325" s="29">
        <v>75</v>
      </c>
      <c r="V325" s="29" t="s">
        <v>392</v>
      </c>
      <c r="W325" s="29">
        <v>102</v>
      </c>
      <c r="X325" s="29"/>
      <c r="Y325" s="29" t="s">
        <v>385</v>
      </c>
      <c r="Z325" s="29">
        <v>86158</v>
      </c>
    </row>
    <row r="326" spans="1:26" x14ac:dyDescent="0.2">
      <c r="A326" s="29">
        <v>2021</v>
      </c>
      <c r="B326" s="29" t="s">
        <v>1555</v>
      </c>
      <c r="C326" s="29" t="s">
        <v>387</v>
      </c>
      <c r="D326" s="29" t="s">
        <v>1556</v>
      </c>
      <c r="E326" s="29" t="s">
        <v>3213</v>
      </c>
      <c r="F326" s="29" t="s">
        <v>3214</v>
      </c>
      <c r="G326" s="29">
        <v>245100979</v>
      </c>
      <c r="H326" s="29" t="s">
        <v>1082</v>
      </c>
      <c r="I326" s="29" t="s">
        <v>307</v>
      </c>
      <c r="J326" s="29" t="s">
        <v>78</v>
      </c>
      <c r="K326" s="30">
        <v>44316</v>
      </c>
      <c r="L326" s="29" t="s">
        <v>28</v>
      </c>
      <c r="M326" s="29" t="s">
        <v>390</v>
      </c>
      <c r="N326" s="29">
        <v>16.535299999999999</v>
      </c>
      <c r="O326" s="29">
        <v>414.91769549999998</v>
      </c>
      <c r="P326" s="29">
        <v>414.91769549999998</v>
      </c>
      <c r="Q326" s="31">
        <v>6.5</v>
      </c>
      <c r="R326" s="29" t="s">
        <v>28</v>
      </c>
      <c r="S326" s="29" t="s">
        <v>1557</v>
      </c>
      <c r="T326" s="29">
        <v>51</v>
      </c>
      <c r="U326" s="29">
        <v>44</v>
      </c>
      <c r="V326" s="29" t="s">
        <v>392</v>
      </c>
      <c r="W326" s="29">
        <v>388</v>
      </c>
      <c r="X326" s="29"/>
      <c r="Y326" s="29" t="s">
        <v>385</v>
      </c>
      <c r="Z326" s="29">
        <v>51248</v>
      </c>
    </row>
    <row r="327" spans="1:26" x14ac:dyDescent="0.2">
      <c r="A327" s="29">
        <v>2021</v>
      </c>
      <c r="B327" s="29" t="s">
        <v>1558</v>
      </c>
      <c r="C327" s="29" t="s">
        <v>378</v>
      </c>
      <c r="D327" s="29" t="s">
        <v>1559</v>
      </c>
      <c r="E327" s="29" t="s">
        <v>3215</v>
      </c>
      <c r="F327" s="29" t="s">
        <v>3216</v>
      </c>
      <c r="G327" s="29">
        <v>200071892</v>
      </c>
      <c r="H327" s="29" t="s">
        <v>1560</v>
      </c>
      <c r="I327" s="29" t="s">
        <v>147</v>
      </c>
      <c r="J327" s="29" t="s">
        <v>145</v>
      </c>
      <c r="K327" s="30">
        <v>44327</v>
      </c>
      <c r="L327" s="29" t="s">
        <v>381</v>
      </c>
      <c r="M327" s="29" t="s">
        <v>382</v>
      </c>
      <c r="N327" s="29">
        <v>39.327199999999998</v>
      </c>
      <c r="O327" s="29">
        <v>986.83127569999999</v>
      </c>
      <c r="P327" s="29">
        <v>986.83127569999999</v>
      </c>
      <c r="Q327" s="32">
        <v>15.5</v>
      </c>
      <c r="R327" s="29" t="s">
        <v>28</v>
      </c>
      <c r="S327" s="29" t="s">
        <v>1561</v>
      </c>
      <c r="T327" s="29">
        <v>2</v>
      </c>
      <c r="U327" s="29">
        <v>32</v>
      </c>
      <c r="V327" s="29" t="s">
        <v>384</v>
      </c>
      <c r="W327" s="29">
        <v>22</v>
      </c>
      <c r="X327" s="29"/>
      <c r="Y327" s="29" t="s">
        <v>385</v>
      </c>
      <c r="Z327" s="29">
        <v>2340</v>
      </c>
    </row>
    <row r="328" spans="1:26" x14ac:dyDescent="0.2">
      <c r="A328" s="29">
        <v>2021</v>
      </c>
      <c r="B328" s="29" t="s">
        <v>1562</v>
      </c>
      <c r="C328" s="29" t="s">
        <v>387</v>
      </c>
      <c r="D328" s="29" t="s">
        <v>846</v>
      </c>
      <c r="E328" s="29" t="s">
        <v>2805</v>
      </c>
      <c r="F328" s="29" t="s">
        <v>2806</v>
      </c>
      <c r="G328" s="29">
        <v>243500618</v>
      </c>
      <c r="H328" s="29" t="s">
        <v>847</v>
      </c>
      <c r="I328" s="29" t="s">
        <v>70</v>
      </c>
      <c r="J328" s="29" t="s">
        <v>68</v>
      </c>
      <c r="K328" s="30">
        <v>44341</v>
      </c>
      <c r="L328" s="29" t="s">
        <v>381</v>
      </c>
      <c r="M328" s="29" t="s">
        <v>382</v>
      </c>
      <c r="N328" s="29">
        <v>7.5972999999999997</v>
      </c>
      <c r="O328" s="29">
        <v>190.63786010000001</v>
      </c>
      <c r="P328" s="29">
        <v>190.63786010000001</v>
      </c>
      <c r="Q328" s="31">
        <v>3</v>
      </c>
      <c r="R328" s="29" t="s">
        <v>28</v>
      </c>
      <c r="S328" s="29" t="s">
        <v>848</v>
      </c>
      <c r="T328" s="29">
        <v>35</v>
      </c>
      <c r="U328" s="29">
        <v>53</v>
      </c>
      <c r="V328" s="29" t="s">
        <v>384</v>
      </c>
      <c r="W328" s="29">
        <v>679</v>
      </c>
      <c r="X328" s="29"/>
      <c r="Y328" s="29" t="s">
        <v>385</v>
      </c>
      <c r="Z328" s="29">
        <v>35340</v>
      </c>
    </row>
    <row r="329" spans="1:26" x14ac:dyDescent="0.2">
      <c r="A329" s="29">
        <v>2021</v>
      </c>
      <c r="B329" s="29" t="s">
        <v>1563</v>
      </c>
      <c r="C329" s="29" t="s">
        <v>387</v>
      </c>
      <c r="D329" s="29" t="s">
        <v>1564</v>
      </c>
      <c r="E329" s="29" t="s">
        <v>3217</v>
      </c>
      <c r="F329" s="29" t="s">
        <v>3218</v>
      </c>
      <c r="G329" s="29">
        <v>200070290</v>
      </c>
      <c r="H329" s="29" t="s">
        <v>1500</v>
      </c>
      <c r="I329" s="29" t="s">
        <v>673</v>
      </c>
      <c r="J329" s="29" t="s">
        <v>78</v>
      </c>
      <c r="K329" s="30">
        <v>44369</v>
      </c>
      <c r="L329" s="29" t="s">
        <v>381</v>
      </c>
      <c r="M329" s="29" t="s">
        <v>382</v>
      </c>
      <c r="N329" s="29">
        <v>11.172499999999999</v>
      </c>
      <c r="O329" s="29">
        <v>280.34979420000002</v>
      </c>
      <c r="P329" s="29">
        <v>280.34979420000002</v>
      </c>
      <c r="Q329" s="31">
        <v>4.4000000000000004</v>
      </c>
      <c r="R329" s="29" t="s">
        <v>28</v>
      </c>
      <c r="S329" s="29" t="s">
        <v>600</v>
      </c>
      <c r="T329" s="29">
        <v>54</v>
      </c>
      <c r="U329" s="29">
        <v>44</v>
      </c>
      <c r="V329" s="29" t="s">
        <v>384</v>
      </c>
      <c r="W329" s="29">
        <v>338</v>
      </c>
      <c r="X329" s="29"/>
      <c r="Y329" s="29" t="s">
        <v>385</v>
      </c>
      <c r="Z329" s="29">
        <v>54096</v>
      </c>
    </row>
    <row r="330" spans="1:26" x14ac:dyDescent="0.2">
      <c r="A330" s="29">
        <v>2021</v>
      </c>
      <c r="B330" s="29" t="s">
        <v>1565</v>
      </c>
      <c r="C330" s="29" t="s">
        <v>387</v>
      </c>
      <c r="D330" s="29" t="s">
        <v>1566</v>
      </c>
      <c r="E330" s="29" t="s">
        <v>3219</v>
      </c>
      <c r="F330" s="29" t="s">
        <v>3220</v>
      </c>
      <c r="G330" s="29">
        <v>200085751</v>
      </c>
      <c r="H330" s="29" t="s">
        <v>842</v>
      </c>
      <c r="I330" s="29" t="s">
        <v>843</v>
      </c>
      <c r="J330" s="29" t="s">
        <v>211</v>
      </c>
      <c r="K330" s="30">
        <v>44376</v>
      </c>
      <c r="L330" s="29" t="s">
        <v>381</v>
      </c>
      <c r="M330" s="29" t="s">
        <v>382</v>
      </c>
      <c r="N330" s="29">
        <v>8.9380000000000006</v>
      </c>
      <c r="O330" s="29">
        <v>224.2798354</v>
      </c>
      <c r="P330" s="29">
        <v>224.2798354</v>
      </c>
      <c r="Q330" s="31">
        <v>3.5</v>
      </c>
      <c r="R330" s="29" t="s">
        <v>28</v>
      </c>
      <c r="S330" s="29" t="s">
        <v>1567</v>
      </c>
      <c r="T330" s="29">
        <v>38</v>
      </c>
      <c r="U330" s="29">
        <v>84</v>
      </c>
      <c r="V330" s="29" t="s">
        <v>384</v>
      </c>
      <c r="W330" s="29">
        <v>394</v>
      </c>
      <c r="X330" s="29"/>
      <c r="Y330" s="29" t="s">
        <v>385</v>
      </c>
      <c r="Z330" s="29">
        <v>38019</v>
      </c>
    </row>
    <row r="331" spans="1:26" x14ac:dyDescent="0.2">
      <c r="A331" s="29">
        <v>2021</v>
      </c>
      <c r="B331" s="29" t="s">
        <v>1568</v>
      </c>
      <c r="C331" s="29" t="s">
        <v>387</v>
      </c>
      <c r="D331" s="29" t="s">
        <v>1569</v>
      </c>
      <c r="E331" s="29" t="s">
        <v>3221</v>
      </c>
      <c r="F331" s="29" t="s">
        <v>3222</v>
      </c>
      <c r="G331" s="29">
        <v>241000488</v>
      </c>
      <c r="H331" s="29" t="s">
        <v>521</v>
      </c>
      <c r="I331" s="29" t="s">
        <v>257</v>
      </c>
      <c r="J331" s="29" t="s">
        <v>78</v>
      </c>
      <c r="K331" s="30">
        <v>44406</v>
      </c>
      <c r="L331" s="29" t="s">
        <v>28</v>
      </c>
      <c r="M331" s="29" t="s">
        <v>390</v>
      </c>
      <c r="N331" s="29">
        <v>25.026399999999999</v>
      </c>
      <c r="O331" s="29">
        <v>627.98353910000003</v>
      </c>
      <c r="P331" s="29">
        <v>627.98353910000003</v>
      </c>
      <c r="Q331" s="31">
        <v>9.9</v>
      </c>
      <c r="R331" s="29" t="s">
        <v>28</v>
      </c>
      <c r="S331" s="29" t="s">
        <v>1570</v>
      </c>
      <c r="T331" s="29">
        <v>10</v>
      </c>
      <c r="U331" s="29">
        <v>44</v>
      </c>
      <c r="V331" s="29" t="s">
        <v>384</v>
      </c>
      <c r="W331" s="29">
        <v>215</v>
      </c>
      <c r="X331" s="29"/>
      <c r="Y331" s="29" t="s">
        <v>385</v>
      </c>
      <c r="Z331" s="29">
        <v>10023</v>
      </c>
    </row>
    <row r="332" spans="1:26" x14ac:dyDescent="0.2">
      <c r="A332" s="29">
        <v>2021</v>
      </c>
      <c r="B332" s="29" t="s">
        <v>1571</v>
      </c>
      <c r="C332" s="29" t="s">
        <v>387</v>
      </c>
      <c r="D332" s="29" t="s">
        <v>1572</v>
      </c>
      <c r="E332" s="29" t="s">
        <v>3223</v>
      </c>
      <c r="F332" s="29" t="s">
        <v>3224</v>
      </c>
      <c r="G332" s="29">
        <v>247700701</v>
      </c>
      <c r="H332" s="29" t="s">
        <v>955</v>
      </c>
      <c r="I332" s="29" t="s">
        <v>91</v>
      </c>
      <c r="J332" s="29" t="s">
        <v>89</v>
      </c>
      <c r="K332" s="30">
        <v>44406</v>
      </c>
      <c r="L332" s="29" t="s">
        <v>28</v>
      </c>
      <c r="M332" s="29" t="s">
        <v>390</v>
      </c>
      <c r="N332" s="29">
        <v>16.535299999999999</v>
      </c>
      <c r="O332" s="29">
        <v>414.91769549999998</v>
      </c>
      <c r="P332" s="29">
        <v>414.91769549999998</v>
      </c>
      <c r="Q332" s="31">
        <v>6.5</v>
      </c>
      <c r="R332" s="29" t="s">
        <v>28</v>
      </c>
      <c r="S332" s="29" t="s">
        <v>1573</v>
      </c>
      <c r="T332" s="29">
        <v>77</v>
      </c>
      <c r="U332" s="29">
        <v>11</v>
      </c>
      <c r="V332" s="29" t="s">
        <v>392</v>
      </c>
      <c r="W332" s="29">
        <v>278</v>
      </c>
      <c r="X332" s="29"/>
      <c r="Y332" s="29" t="s">
        <v>385</v>
      </c>
      <c r="Z332" s="29">
        <v>77381</v>
      </c>
    </row>
    <row r="333" spans="1:26" x14ac:dyDescent="0.2">
      <c r="A333" s="29">
        <v>2021</v>
      </c>
      <c r="B333" s="29" t="s">
        <v>1574</v>
      </c>
      <c r="C333" s="29" t="s">
        <v>387</v>
      </c>
      <c r="D333" s="29" t="s">
        <v>1575</v>
      </c>
      <c r="E333" s="29" t="s">
        <v>3225</v>
      </c>
      <c r="F333" s="29" t="s">
        <v>3226</v>
      </c>
      <c r="G333" s="29">
        <v>200066330</v>
      </c>
      <c r="H333" s="29" t="s">
        <v>1576</v>
      </c>
      <c r="I333" s="29" t="s">
        <v>190</v>
      </c>
      <c r="J333" s="29" t="s">
        <v>24</v>
      </c>
      <c r="K333" s="30">
        <v>44411</v>
      </c>
      <c r="L333" s="29" t="s">
        <v>381</v>
      </c>
      <c r="M333" s="29" t="s">
        <v>382</v>
      </c>
      <c r="N333" s="29">
        <v>25.652059999999999</v>
      </c>
      <c r="O333" s="29">
        <v>643.68312760000003</v>
      </c>
      <c r="P333" s="29">
        <v>643.68312760000003</v>
      </c>
      <c r="Q333" s="32">
        <v>10.1</v>
      </c>
      <c r="R333" s="29" t="s">
        <v>28</v>
      </c>
      <c r="S333" s="29" t="s">
        <v>1037</v>
      </c>
      <c r="T333" s="29">
        <v>18</v>
      </c>
      <c r="U333" s="29">
        <v>24</v>
      </c>
      <c r="V333" s="29" t="s">
        <v>384</v>
      </c>
      <c r="W333" s="29">
        <v>265</v>
      </c>
      <c r="X333" s="29"/>
      <c r="Y333" s="29" t="s">
        <v>385</v>
      </c>
      <c r="Z333" s="29">
        <v>18158</v>
      </c>
    </row>
    <row r="334" spans="1:26" x14ac:dyDescent="0.2">
      <c r="A334" s="29">
        <v>2021</v>
      </c>
      <c r="B334" s="29" t="s">
        <v>1577</v>
      </c>
      <c r="C334" s="29" t="s">
        <v>387</v>
      </c>
      <c r="D334" s="29" t="s">
        <v>1578</v>
      </c>
      <c r="E334" s="29" t="s">
        <v>3227</v>
      </c>
      <c r="F334" s="29" t="s">
        <v>3228</v>
      </c>
      <c r="G334" s="29">
        <v>200068450</v>
      </c>
      <c r="H334" s="29" t="s">
        <v>1227</v>
      </c>
      <c r="I334" s="29" t="s">
        <v>39</v>
      </c>
      <c r="J334" s="29" t="s">
        <v>37</v>
      </c>
      <c r="K334" s="30">
        <v>44438</v>
      </c>
      <c r="L334" s="29" t="s">
        <v>381</v>
      </c>
      <c r="M334" s="29" t="s">
        <v>382</v>
      </c>
      <c r="N334" s="29">
        <v>11.172499999999999</v>
      </c>
      <c r="O334" s="29">
        <v>280.34979420000002</v>
      </c>
      <c r="P334" s="29">
        <v>280.34979420000002</v>
      </c>
      <c r="Q334" s="31">
        <v>4.4000000000000004</v>
      </c>
      <c r="R334" s="29" t="s">
        <v>28</v>
      </c>
      <c r="S334" s="29" t="s">
        <v>1579</v>
      </c>
      <c r="T334" s="29">
        <v>61</v>
      </c>
      <c r="U334" s="29">
        <v>28</v>
      </c>
      <c r="V334" s="29" t="s">
        <v>392</v>
      </c>
      <c r="W334" s="29">
        <v>520</v>
      </c>
      <c r="X334" s="29"/>
      <c r="Y334" s="29" t="s">
        <v>385</v>
      </c>
      <c r="Z334" s="29">
        <v>61023</v>
      </c>
    </row>
    <row r="335" spans="1:26" x14ac:dyDescent="0.2">
      <c r="A335" s="29">
        <v>2021</v>
      </c>
      <c r="B335" s="29" t="s">
        <v>1580</v>
      </c>
      <c r="C335" s="29" t="s">
        <v>387</v>
      </c>
      <c r="D335" s="29" t="s">
        <v>1581</v>
      </c>
      <c r="E335" s="29" t="s">
        <v>3229</v>
      </c>
      <c r="F335" s="29" t="s">
        <v>3230</v>
      </c>
      <c r="G335" s="29">
        <v>200072130</v>
      </c>
      <c r="H335" s="29" t="s">
        <v>984</v>
      </c>
      <c r="I335" s="29" t="s">
        <v>91</v>
      </c>
      <c r="J335" s="29" t="s">
        <v>89</v>
      </c>
      <c r="K335" s="30">
        <v>44481</v>
      </c>
      <c r="L335" s="29" t="s">
        <v>381</v>
      </c>
      <c r="M335" s="29" t="s">
        <v>382</v>
      </c>
      <c r="N335" s="29">
        <v>25.920200000000001</v>
      </c>
      <c r="O335" s="29">
        <v>650.41152260000001</v>
      </c>
      <c r="P335" s="29">
        <v>650.41152260000001</v>
      </c>
      <c r="Q335" s="32">
        <v>10.199999999999999</v>
      </c>
      <c r="R335" s="29" t="s">
        <v>28</v>
      </c>
      <c r="S335" s="29" t="s">
        <v>505</v>
      </c>
      <c r="T335" s="29">
        <v>77</v>
      </c>
      <c r="U335" s="29">
        <v>11</v>
      </c>
      <c r="V335" s="29" t="s">
        <v>384</v>
      </c>
      <c r="W335" s="29">
        <v>547</v>
      </c>
      <c r="X335" s="29"/>
      <c r="Y335" s="29" t="s">
        <v>385</v>
      </c>
      <c r="Z335" s="29">
        <v>77335</v>
      </c>
    </row>
    <row r="336" spans="1:26" x14ac:dyDescent="0.2">
      <c r="A336" s="29">
        <v>2021</v>
      </c>
      <c r="B336" s="29" t="s">
        <v>1582</v>
      </c>
      <c r="C336" s="29" t="s">
        <v>387</v>
      </c>
      <c r="D336" s="29" t="s">
        <v>1583</v>
      </c>
      <c r="E336" s="29" t="s">
        <v>3231</v>
      </c>
      <c r="F336" s="29" t="s">
        <v>3232</v>
      </c>
      <c r="G336" s="29">
        <v>200069672</v>
      </c>
      <c r="H336" s="29" t="s">
        <v>1421</v>
      </c>
      <c r="I336" s="29" t="s">
        <v>499</v>
      </c>
      <c r="J336" s="29" t="s">
        <v>145</v>
      </c>
      <c r="K336" s="30">
        <v>44483</v>
      </c>
      <c r="L336" s="29" t="s">
        <v>381</v>
      </c>
      <c r="M336" s="29" t="s">
        <v>382</v>
      </c>
      <c r="N336" s="29">
        <v>16.0884</v>
      </c>
      <c r="O336" s="29">
        <v>403.70370370000001</v>
      </c>
      <c r="P336" s="29">
        <v>403.70370370000001</v>
      </c>
      <c r="Q336" s="31">
        <v>6.3</v>
      </c>
      <c r="R336" s="29" t="s">
        <v>28</v>
      </c>
      <c r="S336" s="29" t="s">
        <v>1584</v>
      </c>
      <c r="T336" s="29">
        <v>62</v>
      </c>
      <c r="U336" s="29">
        <v>32</v>
      </c>
      <c r="V336" s="29" t="s">
        <v>392</v>
      </c>
      <c r="W336" s="29">
        <v>317</v>
      </c>
      <c r="X336" s="29"/>
      <c r="Y336" s="29" t="s">
        <v>385</v>
      </c>
      <c r="Z336" s="29">
        <v>62352</v>
      </c>
    </row>
    <row r="337" spans="1:26" x14ac:dyDescent="0.2">
      <c r="A337" s="29">
        <v>2021</v>
      </c>
      <c r="B337" s="29" t="s">
        <v>1585</v>
      </c>
      <c r="C337" s="29" t="s">
        <v>387</v>
      </c>
      <c r="D337" s="29" t="s">
        <v>1586</v>
      </c>
      <c r="E337" s="29" t="s">
        <v>3233</v>
      </c>
      <c r="F337" s="29" t="s">
        <v>3234</v>
      </c>
      <c r="G337" s="29">
        <v>200071751</v>
      </c>
      <c r="H337" s="29" t="s">
        <v>946</v>
      </c>
      <c r="I337" s="29" t="s">
        <v>947</v>
      </c>
      <c r="J337" s="29" t="s">
        <v>211</v>
      </c>
      <c r="K337" s="30">
        <v>44489</v>
      </c>
      <c r="L337" s="29" t="s">
        <v>381</v>
      </c>
      <c r="M337" s="29" t="s">
        <v>382</v>
      </c>
      <c r="N337" s="29">
        <v>8.9380000000000006</v>
      </c>
      <c r="O337" s="29">
        <v>224.2798354</v>
      </c>
      <c r="P337" s="29">
        <v>224.2798354</v>
      </c>
      <c r="Q337" s="31">
        <v>3.5</v>
      </c>
      <c r="R337" s="29" t="s">
        <v>28</v>
      </c>
      <c r="S337" s="29" t="s">
        <v>1587</v>
      </c>
      <c r="T337" s="29">
        <v>1</v>
      </c>
      <c r="U337" s="29">
        <v>84</v>
      </c>
      <c r="V337" s="29" t="s">
        <v>392</v>
      </c>
      <c r="W337" s="29">
        <v>677</v>
      </c>
      <c r="X337" s="29"/>
      <c r="Y337" s="29" t="s">
        <v>385</v>
      </c>
      <c r="Z337" s="29">
        <v>1130</v>
      </c>
    </row>
    <row r="338" spans="1:26" x14ac:dyDescent="0.2">
      <c r="A338" s="29">
        <v>2021</v>
      </c>
      <c r="B338" s="29" t="s">
        <v>1588</v>
      </c>
      <c r="C338" s="29" t="s">
        <v>387</v>
      </c>
      <c r="D338" s="29" t="s">
        <v>1589</v>
      </c>
      <c r="E338" s="29" t="s">
        <v>3235</v>
      </c>
      <c r="F338" s="29" t="s">
        <v>3236</v>
      </c>
      <c r="G338" s="29">
        <v>240200444</v>
      </c>
      <c r="H338" s="29" t="s">
        <v>1590</v>
      </c>
      <c r="I338" s="29" t="s">
        <v>147</v>
      </c>
      <c r="J338" s="29" t="s">
        <v>145</v>
      </c>
      <c r="K338" s="30">
        <v>44504</v>
      </c>
      <c r="L338" s="29" t="s">
        <v>381</v>
      </c>
      <c r="M338" s="29" t="s">
        <v>382</v>
      </c>
      <c r="N338" s="29">
        <v>11.172499999999999</v>
      </c>
      <c r="O338" s="29">
        <v>280.34979420000002</v>
      </c>
      <c r="P338" s="29">
        <v>280.34979420000002</v>
      </c>
      <c r="Q338" s="31">
        <v>4.4000000000000004</v>
      </c>
      <c r="R338" s="29" t="s">
        <v>28</v>
      </c>
      <c r="S338" s="29" t="s">
        <v>1591</v>
      </c>
      <c r="T338" s="29">
        <v>2</v>
      </c>
      <c r="U338" s="29">
        <v>32</v>
      </c>
      <c r="V338" s="29" t="s">
        <v>392</v>
      </c>
      <c r="W338" s="29">
        <v>396</v>
      </c>
      <c r="X338" s="29"/>
      <c r="Y338" s="29" t="s">
        <v>385</v>
      </c>
      <c r="Z338" s="29">
        <v>2548</v>
      </c>
    </row>
    <row r="339" spans="1:26" x14ac:dyDescent="0.2">
      <c r="A339" s="29">
        <v>2021</v>
      </c>
      <c r="B339" s="29" t="s">
        <v>1592</v>
      </c>
      <c r="C339" s="29" t="s">
        <v>387</v>
      </c>
      <c r="D339" s="29" t="s">
        <v>1593</v>
      </c>
      <c r="E339" s="29" t="s">
        <v>3237</v>
      </c>
      <c r="F339" s="29" t="s">
        <v>3238</v>
      </c>
      <c r="G339" s="29">
        <v>243400819</v>
      </c>
      <c r="H339" s="29" t="s">
        <v>1594</v>
      </c>
      <c r="I339" s="29" t="s">
        <v>1070</v>
      </c>
      <c r="J339" s="29" t="s">
        <v>120</v>
      </c>
      <c r="K339" s="30">
        <v>44504</v>
      </c>
      <c r="L339" s="29" t="s">
        <v>381</v>
      </c>
      <c r="M339" s="29" t="s">
        <v>382</v>
      </c>
      <c r="N339" s="29">
        <v>12.69196</v>
      </c>
      <c r="O339" s="29">
        <v>318.47736630000003</v>
      </c>
      <c r="P339" s="29">
        <v>318.47736630000003</v>
      </c>
      <c r="Q339" s="31">
        <v>5</v>
      </c>
      <c r="R339" s="29" t="s">
        <v>28</v>
      </c>
      <c r="S339" s="29" t="s">
        <v>1595</v>
      </c>
      <c r="T339" s="29">
        <v>34</v>
      </c>
      <c r="U339" s="29">
        <v>76</v>
      </c>
      <c r="V339" s="29" t="s">
        <v>392</v>
      </c>
      <c r="W339" s="29">
        <v>525</v>
      </c>
      <c r="X339" s="29"/>
      <c r="Y339" s="29" t="s">
        <v>385</v>
      </c>
      <c r="Z339" s="29">
        <v>34101</v>
      </c>
    </row>
    <row r="340" spans="1:26" x14ac:dyDescent="0.2">
      <c r="A340" s="29">
        <v>2021</v>
      </c>
      <c r="B340" s="29" t="s">
        <v>1596</v>
      </c>
      <c r="C340" s="29" t="s">
        <v>378</v>
      </c>
      <c r="D340" s="29" t="s">
        <v>1597</v>
      </c>
      <c r="E340" s="29" t="s">
        <v>3239</v>
      </c>
      <c r="F340" s="29" t="s">
        <v>3240</v>
      </c>
      <c r="G340" s="29">
        <v>200065886</v>
      </c>
      <c r="H340" s="29" t="s">
        <v>512</v>
      </c>
      <c r="I340" s="29" t="s">
        <v>513</v>
      </c>
      <c r="J340" s="29" t="s">
        <v>211</v>
      </c>
      <c r="K340" s="30">
        <v>44518</v>
      </c>
      <c r="L340" s="29" t="s">
        <v>381</v>
      </c>
      <c r="M340" s="29" t="s">
        <v>382</v>
      </c>
      <c r="N340" s="29">
        <v>10.7256</v>
      </c>
      <c r="O340" s="29">
        <v>269.13580250000001</v>
      </c>
      <c r="P340" s="29">
        <v>269.13580250000001</v>
      </c>
      <c r="Q340" s="31">
        <v>4.2</v>
      </c>
      <c r="R340" s="29" t="s">
        <v>28</v>
      </c>
      <c r="S340" s="29" t="s">
        <v>1598</v>
      </c>
      <c r="T340" s="29">
        <v>42</v>
      </c>
      <c r="U340" s="29">
        <v>84</v>
      </c>
      <c r="V340" s="29" t="s">
        <v>384</v>
      </c>
      <c r="W340" s="29">
        <v>561</v>
      </c>
      <c r="X340" s="29"/>
      <c r="Y340" s="29" t="s">
        <v>385</v>
      </c>
      <c r="Z340" s="29">
        <v>42180</v>
      </c>
    </row>
    <row r="341" spans="1:26" x14ac:dyDescent="0.2">
      <c r="A341" s="29">
        <v>2021</v>
      </c>
      <c r="B341" s="29" t="s">
        <v>1599</v>
      </c>
      <c r="C341" s="29" t="s">
        <v>378</v>
      </c>
      <c r="D341" s="29" t="s">
        <v>1600</v>
      </c>
      <c r="E341" s="29" t="s">
        <v>3241</v>
      </c>
      <c r="F341" s="29" t="s">
        <v>3242</v>
      </c>
      <c r="G341" s="29">
        <v>200033298</v>
      </c>
      <c r="H341" s="29" t="s">
        <v>1601</v>
      </c>
      <c r="I341" s="29" t="s">
        <v>61</v>
      </c>
      <c r="J341" s="29" t="s">
        <v>51</v>
      </c>
      <c r="K341" s="30">
        <v>44523</v>
      </c>
      <c r="L341" s="29" t="s">
        <v>381</v>
      </c>
      <c r="M341" s="29" t="s">
        <v>382</v>
      </c>
      <c r="N341" s="29">
        <v>22.344999999999999</v>
      </c>
      <c r="O341" s="29">
        <v>560.6995885</v>
      </c>
      <c r="P341" s="29">
        <v>560.6995885</v>
      </c>
      <c r="Q341" s="31">
        <v>8.8000000000000007</v>
      </c>
      <c r="R341" s="29" t="s">
        <v>28</v>
      </c>
      <c r="S341" s="29" t="s">
        <v>1602</v>
      </c>
      <c r="T341" s="29">
        <v>53</v>
      </c>
      <c r="U341" s="29">
        <v>52</v>
      </c>
      <c r="V341" s="29" t="s">
        <v>384</v>
      </c>
      <c r="W341" s="29">
        <v>49</v>
      </c>
      <c r="X341" s="29"/>
      <c r="Y341" s="29" t="s">
        <v>385</v>
      </c>
      <c r="Z341" s="29">
        <v>53255</v>
      </c>
    </row>
    <row r="342" spans="1:26" x14ac:dyDescent="0.2">
      <c r="A342" s="29">
        <v>2021</v>
      </c>
      <c r="B342" s="29" t="s">
        <v>1603</v>
      </c>
      <c r="C342" s="29" t="s">
        <v>387</v>
      </c>
      <c r="D342" s="29" t="s">
        <v>1604</v>
      </c>
      <c r="E342" s="29" t="s">
        <v>3243</v>
      </c>
      <c r="F342" s="29" t="s">
        <v>3244</v>
      </c>
      <c r="G342" s="29">
        <v>200040814</v>
      </c>
      <c r="H342" s="29" t="s">
        <v>1605</v>
      </c>
      <c r="I342" s="29" t="s">
        <v>578</v>
      </c>
      <c r="J342" s="29" t="s">
        <v>137</v>
      </c>
      <c r="K342" s="30">
        <v>44539</v>
      </c>
      <c r="L342" s="29" t="s">
        <v>381</v>
      </c>
      <c r="M342" s="29" t="s">
        <v>382</v>
      </c>
      <c r="N342" s="29">
        <v>11.619400000000001</v>
      </c>
      <c r="O342" s="29">
        <v>291.56378599999999</v>
      </c>
      <c r="P342" s="29">
        <v>291.56378599999999</v>
      </c>
      <c r="Q342" s="31">
        <v>4.5999999999999996</v>
      </c>
      <c r="R342" s="29" t="s">
        <v>28</v>
      </c>
      <c r="S342" s="29" t="s">
        <v>579</v>
      </c>
      <c r="T342" s="29">
        <v>87</v>
      </c>
      <c r="U342" s="29">
        <v>75</v>
      </c>
      <c r="V342" s="29" t="s">
        <v>384</v>
      </c>
      <c r="W342" s="29">
        <v>675</v>
      </c>
      <c r="X342" s="29"/>
      <c r="Y342" s="29" t="s">
        <v>385</v>
      </c>
      <c r="Z342" s="29">
        <v>87148</v>
      </c>
    </row>
    <row r="343" spans="1:26" x14ac:dyDescent="0.2">
      <c r="A343" s="29">
        <v>2021</v>
      </c>
      <c r="B343" s="29" t="s">
        <v>1606</v>
      </c>
      <c r="C343" s="29" t="s">
        <v>378</v>
      </c>
      <c r="D343" s="29" t="s">
        <v>1607</v>
      </c>
      <c r="E343" s="29" t="s">
        <v>3245</v>
      </c>
      <c r="F343" s="29" t="s">
        <v>3246</v>
      </c>
      <c r="G343" s="29">
        <v>200066033</v>
      </c>
      <c r="H343" s="29" t="s">
        <v>1390</v>
      </c>
      <c r="I343" s="29" t="s">
        <v>1391</v>
      </c>
      <c r="J343" s="29" t="s">
        <v>78</v>
      </c>
      <c r="K343" s="30">
        <v>44546</v>
      </c>
      <c r="L343" s="29" t="s">
        <v>381</v>
      </c>
      <c r="M343" s="29" t="s">
        <v>382</v>
      </c>
      <c r="N343" s="29">
        <v>15.194599999999999</v>
      </c>
      <c r="O343" s="29">
        <v>381.27572020000002</v>
      </c>
      <c r="P343" s="29">
        <v>381.27572020000002</v>
      </c>
      <c r="Q343" s="31">
        <v>6</v>
      </c>
      <c r="R343" s="29" t="s">
        <v>28</v>
      </c>
      <c r="S343" s="29" t="s">
        <v>1392</v>
      </c>
      <c r="T343" s="29">
        <v>68</v>
      </c>
      <c r="U343" s="29">
        <v>44</v>
      </c>
      <c r="V343" s="29" t="s">
        <v>392</v>
      </c>
      <c r="W343" s="29">
        <v>490</v>
      </c>
      <c r="X343" s="29"/>
      <c r="Y343" s="29" t="s">
        <v>385</v>
      </c>
      <c r="Z343" s="29">
        <v>68107</v>
      </c>
    </row>
    <row r="344" spans="1:26" x14ac:dyDescent="0.2">
      <c r="A344" s="29">
        <v>2021</v>
      </c>
      <c r="B344" s="29" t="s">
        <v>1608</v>
      </c>
      <c r="C344" s="29" t="s">
        <v>387</v>
      </c>
      <c r="D344" s="29" t="s">
        <v>1609</v>
      </c>
      <c r="E344" s="29" t="s">
        <v>3247</v>
      </c>
      <c r="F344" s="29" t="s">
        <v>3248</v>
      </c>
      <c r="G344" s="29">
        <v>200071751</v>
      </c>
      <c r="H344" s="29" t="s">
        <v>946</v>
      </c>
      <c r="I344" s="29" t="s">
        <v>947</v>
      </c>
      <c r="J344" s="29" t="s">
        <v>211</v>
      </c>
      <c r="K344" s="30">
        <v>44208</v>
      </c>
      <c r="L344" s="29" t="s">
        <v>381</v>
      </c>
      <c r="M344" s="29" t="s">
        <v>382</v>
      </c>
      <c r="N344" s="29">
        <v>8.9380000000000006</v>
      </c>
      <c r="O344" s="29">
        <v>224.2798354</v>
      </c>
      <c r="P344" s="29">
        <v>224.2798354</v>
      </c>
      <c r="Q344" s="31">
        <v>3.5</v>
      </c>
      <c r="R344" s="29" t="s">
        <v>28</v>
      </c>
      <c r="S344" s="29" t="s">
        <v>1448</v>
      </c>
      <c r="T344" s="29">
        <v>1</v>
      </c>
      <c r="U344" s="29">
        <v>84</v>
      </c>
      <c r="V344" s="29" t="s">
        <v>384</v>
      </c>
      <c r="W344" s="29">
        <v>407</v>
      </c>
      <c r="X344" s="29"/>
      <c r="Y344" s="29" t="s">
        <v>385</v>
      </c>
      <c r="Z344" s="29">
        <v>1429</v>
      </c>
    </row>
    <row r="345" spans="1:26" x14ac:dyDescent="0.2">
      <c r="A345" s="29">
        <v>2021</v>
      </c>
      <c r="B345" s="29" t="s">
        <v>1610</v>
      </c>
      <c r="C345" s="29" t="s">
        <v>387</v>
      </c>
      <c r="D345" s="29" t="s">
        <v>1611</v>
      </c>
      <c r="E345" s="29" t="s">
        <v>3249</v>
      </c>
      <c r="F345" s="29" t="s">
        <v>3250</v>
      </c>
      <c r="G345" s="29">
        <v>200069425</v>
      </c>
      <c r="H345" s="29" t="s">
        <v>1383</v>
      </c>
      <c r="I345" s="29" t="s">
        <v>242</v>
      </c>
      <c r="J345" s="29" t="s">
        <v>37</v>
      </c>
      <c r="K345" s="30">
        <v>44264</v>
      </c>
      <c r="L345" s="29" t="s">
        <v>381</v>
      </c>
      <c r="M345" s="29" t="s">
        <v>382</v>
      </c>
      <c r="N345" s="29">
        <v>22.344999999999999</v>
      </c>
      <c r="O345" s="29">
        <v>560.6995885</v>
      </c>
      <c r="P345" s="29">
        <v>560.6995885</v>
      </c>
      <c r="Q345" s="31">
        <v>8.8000000000000007</v>
      </c>
      <c r="R345" s="29" t="s">
        <v>28</v>
      </c>
      <c r="S345" s="29" t="s">
        <v>1612</v>
      </c>
      <c r="T345" s="29">
        <v>50</v>
      </c>
      <c r="U345" s="29">
        <v>28</v>
      </c>
      <c r="V345" s="29" t="s">
        <v>384</v>
      </c>
      <c r="W345" s="29">
        <v>298</v>
      </c>
      <c r="X345" s="29"/>
      <c r="Y345" s="29" t="s">
        <v>385</v>
      </c>
      <c r="Z345" s="29">
        <v>50260</v>
      </c>
    </row>
    <row r="346" spans="1:26" x14ac:dyDescent="0.2">
      <c r="A346" s="29">
        <v>2021</v>
      </c>
      <c r="B346" s="29" t="s">
        <v>1613</v>
      </c>
      <c r="C346" s="29" t="s">
        <v>387</v>
      </c>
      <c r="D346" s="29" t="s">
        <v>1614</v>
      </c>
      <c r="E346" s="29" t="s">
        <v>3251</v>
      </c>
      <c r="F346" s="29" t="s">
        <v>3252</v>
      </c>
      <c r="G346" s="29">
        <v>246000582</v>
      </c>
      <c r="H346" s="29" t="s">
        <v>1615</v>
      </c>
      <c r="I346" s="29" t="s">
        <v>493</v>
      </c>
      <c r="J346" s="29" t="s">
        <v>145</v>
      </c>
      <c r="K346" s="30">
        <v>44319</v>
      </c>
      <c r="L346" s="29" t="s">
        <v>28</v>
      </c>
      <c r="M346" s="29" t="s">
        <v>390</v>
      </c>
      <c r="N346" s="29">
        <v>35.752000000000002</v>
      </c>
      <c r="O346" s="29">
        <v>897.11934159999998</v>
      </c>
      <c r="P346" s="29">
        <v>897.11934159999998</v>
      </c>
      <c r="Q346" s="32">
        <v>14.1</v>
      </c>
      <c r="R346" s="29" t="s">
        <v>28</v>
      </c>
      <c r="S346" s="29" t="s">
        <v>1616</v>
      </c>
      <c r="T346" s="29">
        <v>60</v>
      </c>
      <c r="U346" s="29">
        <v>32</v>
      </c>
      <c r="V346" s="29" t="s">
        <v>384</v>
      </c>
      <c r="W346" s="29">
        <v>412</v>
      </c>
      <c r="X346" s="29"/>
      <c r="Y346" s="29" t="s">
        <v>385</v>
      </c>
      <c r="Z346" s="29">
        <v>60570</v>
      </c>
    </row>
    <row r="347" spans="1:26" x14ac:dyDescent="0.2">
      <c r="A347" s="29">
        <v>2021</v>
      </c>
      <c r="B347" s="29" t="s">
        <v>1617</v>
      </c>
      <c r="C347" s="29" t="s">
        <v>387</v>
      </c>
      <c r="D347" s="29" t="s">
        <v>1618</v>
      </c>
      <c r="E347" s="29" t="s">
        <v>3253</v>
      </c>
      <c r="F347" s="29" t="s">
        <v>3254</v>
      </c>
      <c r="G347" s="29">
        <v>248600447</v>
      </c>
      <c r="H347" s="29" t="s">
        <v>1619</v>
      </c>
      <c r="I347" s="29" t="s">
        <v>526</v>
      </c>
      <c r="J347" s="29" t="s">
        <v>137</v>
      </c>
      <c r="K347" s="30">
        <v>44323</v>
      </c>
      <c r="L347" s="29" t="s">
        <v>381</v>
      </c>
      <c r="M347" s="29" t="s">
        <v>382</v>
      </c>
      <c r="N347" s="29">
        <v>15.194599999999999</v>
      </c>
      <c r="O347" s="29">
        <v>381.27572020000002</v>
      </c>
      <c r="P347" s="29">
        <v>381.27572020000002</v>
      </c>
      <c r="Q347" s="31">
        <v>6</v>
      </c>
      <c r="R347" s="29" t="s">
        <v>28</v>
      </c>
      <c r="S347" s="29" t="s">
        <v>1620</v>
      </c>
      <c r="T347" s="29">
        <v>86</v>
      </c>
      <c r="U347" s="29">
        <v>75</v>
      </c>
      <c r="V347" s="29" t="s">
        <v>384</v>
      </c>
      <c r="W347" s="29">
        <v>331</v>
      </c>
      <c r="X347" s="29"/>
      <c r="Y347" s="29" t="s">
        <v>385</v>
      </c>
      <c r="Z347" s="29">
        <v>86036</v>
      </c>
    </row>
    <row r="348" spans="1:26" x14ac:dyDescent="0.2">
      <c r="A348" s="29">
        <v>2021</v>
      </c>
      <c r="B348" s="29" t="s">
        <v>1621</v>
      </c>
      <c r="C348" s="29" t="s">
        <v>387</v>
      </c>
      <c r="D348" s="29" t="s">
        <v>1622</v>
      </c>
      <c r="E348" s="29" t="s">
        <v>3255</v>
      </c>
      <c r="F348" s="29" t="s">
        <v>3256</v>
      </c>
      <c r="G348" s="29">
        <v>200068666</v>
      </c>
      <c r="H348" s="29" t="s">
        <v>1623</v>
      </c>
      <c r="I348" s="29" t="s">
        <v>1379</v>
      </c>
      <c r="J348" s="29" t="s">
        <v>78</v>
      </c>
      <c r="K348" s="30">
        <v>44336</v>
      </c>
      <c r="L348" s="29" t="s">
        <v>381</v>
      </c>
      <c r="M348" s="29" t="s">
        <v>382</v>
      </c>
      <c r="N348" s="29">
        <v>18.322900000000001</v>
      </c>
      <c r="O348" s="29">
        <v>459.77366260000002</v>
      </c>
      <c r="P348" s="29">
        <v>459.77366260000002</v>
      </c>
      <c r="Q348" s="31">
        <v>7.2</v>
      </c>
      <c r="R348" s="29" t="s">
        <v>28</v>
      </c>
      <c r="S348" s="29" t="s">
        <v>1624</v>
      </c>
      <c r="T348" s="29">
        <v>52</v>
      </c>
      <c r="U348" s="29">
        <v>44</v>
      </c>
      <c r="V348" s="29" t="s">
        <v>384</v>
      </c>
      <c r="W348" s="29">
        <v>334</v>
      </c>
      <c r="X348" s="29"/>
      <c r="Y348" s="29" t="s">
        <v>385</v>
      </c>
      <c r="Z348" s="29">
        <v>52099</v>
      </c>
    </row>
    <row r="349" spans="1:26" x14ac:dyDescent="0.2">
      <c r="A349" s="29">
        <v>2021</v>
      </c>
      <c r="B349" s="29" t="s">
        <v>1625</v>
      </c>
      <c r="C349" s="29" t="s">
        <v>387</v>
      </c>
      <c r="D349" s="29" t="s">
        <v>1626</v>
      </c>
      <c r="E349" s="29" t="s">
        <v>3257</v>
      </c>
      <c r="F349" s="29" t="s">
        <v>3258</v>
      </c>
      <c r="G349" s="29">
        <v>200067999</v>
      </c>
      <c r="H349" s="29" t="s">
        <v>1627</v>
      </c>
      <c r="I349" s="29" t="s">
        <v>493</v>
      </c>
      <c r="J349" s="29" t="s">
        <v>145</v>
      </c>
      <c r="K349" s="30">
        <v>44336</v>
      </c>
      <c r="L349" s="29" t="s">
        <v>381</v>
      </c>
      <c r="M349" s="29" t="s">
        <v>382</v>
      </c>
      <c r="N349" s="29">
        <v>16.0884</v>
      </c>
      <c r="O349" s="29">
        <v>403.70370370000001</v>
      </c>
      <c r="P349" s="29">
        <v>403.70370370000001</v>
      </c>
      <c r="Q349" s="31">
        <v>6.3</v>
      </c>
      <c r="R349" s="29" t="s">
        <v>28</v>
      </c>
      <c r="S349" s="29" t="s">
        <v>742</v>
      </c>
      <c r="T349" s="29">
        <v>60</v>
      </c>
      <c r="U349" s="29">
        <v>32</v>
      </c>
      <c r="V349" s="29" t="s">
        <v>392</v>
      </c>
      <c r="W349" s="29">
        <v>537</v>
      </c>
      <c r="X349" s="29"/>
      <c r="Y349" s="29" t="s">
        <v>385</v>
      </c>
      <c r="Z349" s="29">
        <v>60668</v>
      </c>
    </row>
    <row r="350" spans="1:26" x14ac:dyDescent="0.2">
      <c r="A350" s="29">
        <v>2021</v>
      </c>
      <c r="B350" s="29" t="s">
        <v>1628</v>
      </c>
      <c r="C350" s="29" t="s">
        <v>378</v>
      </c>
      <c r="D350" s="29" t="s">
        <v>1629</v>
      </c>
      <c r="E350" s="29" t="s">
        <v>3259</v>
      </c>
      <c r="F350" s="29" t="s">
        <v>3260</v>
      </c>
      <c r="G350" s="29">
        <v>200070738</v>
      </c>
      <c r="H350" s="29" t="s">
        <v>1630</v>
      </c>
      <c r="I350" s="29" t="s">
        <v>673</v>
      </c>
      <c r="J350" s="29" t="s">
        <v>78</v>
      </c>
      <c r="K350" s="30">
        <v>44348</v>
      </c>
      <c r="L350" s="29" t="s">
        <v>381</v>
      </c>
      <c r="M350" s="29" t="s">
        <v>382</v>
      </c>
      <c r="N350" s="29">
        <v>11.172499999999999</v>
      </c>
      <c r="O350" s="29">
        <v>280.34979420000002</v>
      </c>
      <c r="P350" s="29">
        <v>280.34979420000002</v>
      </c>
      <c r="Q350" s="31">
        <v>4.4000000000000004</v>
      </c>
      <c r="R350" s="29" t="s">
        <v>28</v>
      </c>
      <c r="S350" s="29" t="s">
        <v>674</v>
      </c>
      <c r="T350" s="29">
        <v>54</v>
      </c>
      <c r="U350" s="29">
        <v>44</v>
      </c>
      <c r="V350" s="29" t="s">
        <v>384</v>
      </c>
      <c r="W350" s="29">
        <v>268</v>
      </c>
      <c r="X350" s="29"/>
      <c r="Y350" s="29" t="s">
        <v>385</v>
      </c>
      <c r="Z350" s="29">
        <v>54316</v>
      </c>
    </row>
    <row r="351" spans="1:26" x14ac:dyDescent="0.2">
      <c r="A351" s="29">
        <v>2021</v>
      </c>
      <c r="B351" s="29" t="s">
        <v>1631</v>
      </c>
      <c r="C351" s="29" t="s">
        <v>387</v>
      </c>
      <c r="D351" s="29" t="s">
        <v>1632</v>
      </c>
      <c r="E351" s="29" t="s">
        <v>3261</v>
      </c>
      <c r="F351" s="29" t="s">
        <v>3262</v>
      </c>
      <c r="G351" s="29">
        <v>243301165</v>
      </c>
      <c r="H351" s="29" t="s">
        <v>1633</v>
      </c>
      <c r="I351" s="29" t="s">
        <v>538</v>
      </c>
      <c r="J351" s="29" t="s">
        <v>137</v>
      </c>
      <c r="K351" s="30">
        <v>44349</v>
      </c>
      <c r="L351" s="29" t="s">
        <v>539</v>
      </c>
      <c r="M351" s="29" t="s">
        <v>382</v>
      </c>
      <c r="N351" s="29">
        <v>22.344999999999999</v>
      </c>
      <c r="O351" s="29">
        <v>560.6995885</v>
      </c>
      <c r="P351" s="29">
        <v>560.6995885</v>
      </c>
      <c r="Q351" s="31">
        <v>8.8000000000000007</v>
      </c>
      <c r="R351" s="29" t="s">
        <v>123</v>
      </c>
      <c r="S351" s="29" t="s">
        <v>541</v>
      </c>
      <c r="T351" s="29">
        <v>33</v>
      </c>
      <c r="U351" s="29">
        <v>75</v>
      </c>
      <c r="V351" s="29" t="s">
        <v>384</v>
      </c>
      <c r="W351" s="29">
        <v>193</v>
      </c>
      <c r="X351" s="29"/>
      <c r="Y351" s="29" t="s">
        <v>385</v>
      </c>
      <c r="Z351" s="29">
        <v>33422</v>
      </c>
    </row>
    <row r="352" spans="1:26" x14ac:dyDescent="0.2">
      <c r="A352" s="29">
        <v>2021</v>
      </c>
      <c r="B352" s="29" t="s">
        <v>1634</v>
      </c>
      <c r="C352" s="29" t="s">
        <v>442</v>
      </c>
      <c r="D352" s="29" t="s">
        <v>1635</v>
      </c>
      <c r="E352" s="29" t="s">
        <v>3263</v>
      </c>
      <c r="F352" s="29" t="s">
        <v>3264</v>
      </c>
      <c r="G352" s="29">
        <v>244400404</v>
      </c>
      <c r="H352" s="29" t="s">
        <v>1636</v>
      </c>
      <c r="I352" s="29" t="s">
        <v>175</v>
      </c>
      <c r="J352" s="29" t="s">
        <v>51</v>
      </c>
      <c r="K352" s="30">
        <v>44355</v>
      </c>
      <c r="L352" s="29" t="s">
        <v>381</v>
      </c>
      <c r="M352" s="29" t="s">
        <v>382</v>
      </c>
      <c r="N352" s="29">
        <v>10.7256</v>
      </c>
      <c r="O352" s="29">
        <v>269.13580250000001</v>
      </c>
      <c r="P352" s="29">
        <v>269.13580250000001</v>
      </c>
      <c r="Q352" s="31">
        <v>4.2</v>
      </c>
      <c r="R352" s="29" t="s">
        <v>28</v>
      </c>
      <c r="S352" s="29" t="s">
        <v>1637</v>
      </c>
      <c r="T352" s="29">
        <v>44</v>
      </c>
      <c r="U352" s="29">
        <v>52</v>
      </c>
      <c r="V352" s="29" t="s">
        <v>384</v>
      </c>
      <c r="W352" s="29">
        <v>716</v>
      </c>
      <c r="X352" s="29"/>
      <c r="Y352" s="29" t="s">
        <v>385</v>
      </c>
      <c r="Z352" s="29">
        <v>44143</v>
      </c>
    </row>
    <row r="353" spans="1:26" x14ac:dyDescent="0.2">
      <c r="A353" s="29">
        <v>2021</v>
      </c>
      <c r="B353" s="29" t="s">
        <v>1638</v>
      </c>
      <c r="C353" s="29" t="s">
        <v>387</v>
      </c>
      <c r="D353" s="29" t="s">
        <v>1639</v>
      </c>
      <c r="E353" s="29" t="s">
        <v>3265</v>
      </c>
      <c r="F353" s="29" t="s">
        <v>3266</v>
      </c>
      <c r="G353" s="29">
        <v>200067643</v>
      </c>
      <c r="H353" s="29" t="s">
        <v>1640</v>
      </c>
      <c r="I353" s="29" t="s">
        <v>673</v>
      </c>
      <c r="J353" s="29" t="s">
        <v>78</v>
      </c>
      <c r="K353" s="30">
        <v>44364</v>
      </c>
      <c r="L353" s="29" t="s">
        <v>381</v>
      </c>
      <c r="M353" s="29" t="s">
        <v>382</v>
      </c>
      <c r="N353" s="29">
        <v>13.407</v>
      </c>
      <c r="O353" s="29">
        <v>336.41975309999998</v>
      </c>
      <c r="P353" s="29">
        <v>336.41975309999998</v>
      </c>
      <c r="Q353" s="31">
        <v>5.3</v>
      </c>
      <c r="R353" s="29" t="s">
        <v>28</v>
      </c>
      <c r="S353" s="29" t="s">
        <v>674</v>
      </c>
      <c r="T353" s="29">
        <v>54</v>
      </c>
      <c r="U353" s="29">
        <v>44</v>
      </c>
      <c r="V353" s="29" t="s">
        <v>384</v>
      </c>
      <c r="W353" s="29">
        <v>277</v>
      </c>
      <c r="X353" s="29"/>
      <c r="Y353" s="29" t="s">
        <v>385</v>
      </c>
      <c r="Z353" s="29">
        <v>54222</v>
      </c>
    </row>
    <row r="354" spans="1:26" x14ac:dyDescent="0.2">
      <c r="A354" s="29">
        <v>2021</v>
      </c>
      <c r="B354" s="29" t="s">
        <v>1641</v>
      </c>
      <c r="C354" s="29" t="s">
        <v>387</v>
      </c>
      <c r="D354" s="29" t="s">
        <v>1642</v>
      </c>
      <c r="E354" s="29" t="s">
        <v>3267</v>
      </c>
      <c r="F354" s="29" t="s">
        <v>3268</v>
      </c>
      <c r="G354" s="29">
        <v>200043156</v>
      </c>
      <c r="H354" s="29" t="s">
        <v>696</v>
      </c>
      <c r="I354" s="29" t="s">
        <v>80</v>
      </c>
      <c r="J354" s="29" t="s">
        <v>78</v>
      </c>
      <c r="K354" s="30">
        <v>44376</v>
      </c>
      <c r="L354" s="29" t="s">
        <v>381</v>
      </c>
      <c r="M354" s="29" t="s">
        <v>382</v>
      </c>
      <c r="N354" s="29">
        <v>26.814</v>
      </c>
      <c r="O354" s="29">
        <v>672.83950619999996</v>
      </c>
      <c r="P354" s="29">
        <v>672.83950619999996</v>
      </c>
      <c r="Q354" s="32">
        <v>10.6</v>
      </c>
      <c r="R354" s="29" t="s">
        <v>28</v>
      </c>
      <c r="S354" s="29" t="s">
        <v>697</v>
      </c>
      <c r="T354" s="29">
        <v>8</v>
      </c>
      <c r="U354" s="29">
        <v>44</v>
      </c>
      <c r="V354" s="29" t="s">
        <v>392</v>
      </c>
      <c r="W354" s="29">
        <v>558</v>
      </c>
      <c r="X354" s="29"/>
      <c r="Y354" s="29" t="s">
        <v>385</v>
      </c>
      <c r="Z354" s="29">
        <v>8427</v>
      </c>
    </row>
    <row r="355" spans="1:26" x14ac:dyDescent="0.2">
      <c r="A355" s="29">
        <v>2021</v>
      </c>
      <c r="B355" s="29" t="s">
        <v>1643</v>
      </c>
      <c r="C355" s="29" t="s">
        <v>387</v>
      </c>
      <c r="D355" s="29" t="s">
        <v>1644</v>
      </c>
      <c r="E355" s="29" t="s">
        <v>3269</v>
      </c>
      <c r="F355" s="29" t="s">
        <v>3270</v>
      </c>
      <c r="G355" s="29">
        <v>200066231</v>
      </c>
      <c r="H355" s="29" t="s">
        <v>1549</v>
      </c>
      <c r="I355" s="29" t="s">
        <v>1550</v>
      </c>
      <c r="J355" s="29" t="s">
        <v>120</v>
      </c>
      <c r="K355" s="30">
        <v>44376</v>
      </c>
      <c r="L355" s="29" t="s">
        <v>123</v>
      </c>
      <c r="M355" s="29" t="s">
        <v>390</v>
      </c>
      <c r="N355" s="29">
        <v>16.267160000000001</v>
      </c>
      <c r="O355" s="29">
        <v>408.18930039999998</v>
      </c>
      <c r="P355" s="29">
        <v>408.18930039999998</v>
      </c>
      <c r="Q355" s="31">
        <v>6.4</v>
      </c>
      <c r="R355" s="29" t="s">
        <v>123</v>
      </c>
      <c r="S355" s="29" t="s">
        <v>1645</v>
      </c>
      <c r="T355" s="29">
        <v>9</v>
      </c>
      <c r="U355" s="29">
        <v>76</v>
      </c>
      <c r="V355" s="29" t="s">
        <v>384</v>
      </c>
      <c r="W355" s="29">
        <v>202</v>
      </c>
      <c r="X355" s="29"/>
      <c r="Y355" s="29" t="s">
        <v>385</v>
      </c>
      <c r="Z355" s="29">
        <v>9199</v>
      </c>
    </row>
    <row r="356" spans="1:26" x14ac:dyDescent="0.2">
      <c r="A356" s="29">
        <v>2021</v>
      </c>
      <c r="B356" s="29" t="s">
        <v>1646</v>
      </c>
      <c r="C356" s="29" t="s">
        <v>387</v>
      </c>
      <c r="D356" s="29" t="s">
        <v>1647</v>
      </c>
      <c r="E356" s="29" t="s">
        <v>3271</v>
      </c>
      <c r="F356" s="29" t="s">
        <v>3272</v>
      </c>
      <c r="G356" s="29">
        <v>242100154</v>
      </c>
      <c r="H356" s="29" t="s">
        <v>1338</v>
      </c>
      <c r="I356" s="29" t="s">
        <v>223</v>
      </c>
      <c r="J356" s="29" t="s">
        <v>221</v>
      </c>
      <c r="K356" s="30">
        <v>44376</v>
      </c>
      <c r="L356" s="29" t="s">
        <v>381</v>
      </c>
      <c r="M356" s="29" t="s">
        <v>382</v>
      </c>
      <c r="N356" s="29">
        <v>13.407</v>
      </c>
      <c r="O356" s="29">
        <v>336.41975309999998</v>
      </c>
      <c r="P356" s="29">
        <v>336.41975309999998</v>
      </c>
      <c r="Q356" s="31">
        <v>5.3</v>
      </c>
      <c r="R356" s="29" t="s">
        <v>28</v>
      </c>
      <c r="S356" s="29" t="s">
        <v>1648</v>
      </c>
      <c r="T356" s="29">
        <v>21</v>
      </c>
      <c r="U356" s="29">
        <v>27</v>
      </c>
      <c r="V356" s="29" t="s">
        <v>384</v>
      </c>
      <c r="W356" s="29">
        <v>708</v>
      </c>
      <c r="X356" s="29"/>
      <c r="Y356" s="29" t="s">
        <v>385</v>
      </c>
      <c r="Z356" s="29">
        <v>21240</v>
      </c>
    </row>
    <row r="357" spans="1:26" x14ac:dyDescent="0.2">
      <c r="A357" s="29">
        <v>2021</v>
      </c>
      <c r="B357" s="29" t="s">
        <v>1649</v>
      </c>
      <c r="C357" s="29" t="s">
        <v>387</v>
      </c>
      <c r="D357" s="29" t="s">
        <v>1650</v>
      </c>
      <c r="E357" s="29" t="s">
        <v>3273</v>
      </c>
      <c r="F357" s="29" t="s">
        <v>3274</v>
      </c>
      <c r="G357" s="29">
        <v>200068682</v>
      </c>
      <c r="H357" s="29" t="s">
        <v>1651</v>
      </c>
      <c r="I357" s="29" t="s">
        <v>1652</v>
      </c>
      <c r="J357" s="29" t="s">
        <v>78</v>
      </c>
      <c r="K357" s="30">
        <v>44386</v>
      </c>
      <c r="L357" s="29" t="s">
        <v>381</v>
      </c>
      <c r="M357" s="29" t="s">
        <v>382</v>
      </c>
      <c r="N357" s="29">
        <v>8.4910999999999994</v>
      </c>
      <c r="O357" s="29">
        <v>213.06584359999999</v>
      </c>
      <c r="P357" s="29">
        <v>213.06584359999999</v>
      </c>
      <c r="Q357" s="31">
        <v>3.3</v>
      </c>
      <c r="R357" s="29" t="s">
        <v>28</v>
      </c>
      <c r="S357" s="29" t="s">
        <v>1653</v>
      </c>
      <c r="T357" s="29">
        <v>88</v>
      </c>
      <c r="U357" s="29">
        <v>44</v>
      </c>
      <c r="V357" s="29" t="s">
        <v>384</v>
      </c>
      <c r="W357" s="29">
        <v>314</v>
      </c>
      <c r="X357" s="29"/>
      <c r="Y357" s="29" t="s">
        <v>385</v>
      </c>
      <c r="Z357" s="29">
        <v>88385</v>
      </c>
    </row>
    <row r="358" spans="1:26" x14ac:dyDescent="0.2">
      <c r="A358" s="29">
        <v>2021</v>
      </c>
      <c r="B358" s="29" t="s">
        <v>1654</v>
      </c>
      <c r="C358" s="29" t="s">
        <v>378</v>
      </c>
      <c r="D358" s="29" t="s">
        <v>1655</v>
      </c>
      <c r="E358" s="29" t="s">
        <v>3275</v>
      </c>
      <c r="F358" s="29" t="s">
        <v>3276</v>
      </c>
      <c r="G358" s="29">
        <v>246000871</v>
      </c>
      <c r="H358" s="29" t="s">
        <v>868</v>
      </c>
      <c r="I358" s="29" t="s">
        <v>493</v>
      </c>
      <c r="J358" s="29" t="s">
        <v>145</v>
      </c>
      <c r="K358" s="30">
        <v>44413</v>
      </c>
      <c r="L358" s="29" t="s">
        <v>28</v>
      </c>
      <c r="M358" s="29" t="s">
        <v>390</v>
      </c>
      <c r="N358" s="29">
        <v>27.707799999999999</v>
      </c>
      <c r="O358" s="29">
        <v>695.26748970000006</v>
      </c>
      <c r="P358" s="29">
        <v>695.26748970000006</v>
      </c>
      <c r="Q358" s="32">
        <v>10.9</v>
      </c>
      <c r="R358" s="29" t="s">
        <v>28</v>
      </c>
      <c r="S358" s="29" t="s">
        <v>1656</v>
      </c>
      <c r="T358" s="29">
        <v>60</v>
      </c>
      <c r="U358" s="29">
        <v>32</v>
      </c>
      <c r="V358" s="29" t="s">
        <v>384</v>
      </c>
      <c r="W358" s="29">
        <v>659</v>
      </c>
      <c r="X358" s="29"/>
      <c r="Y358" s="29" t="s">
        <v>385</v>
      </c>
      <c r="Z358" s="29">
        <v>60231</v>
      </c>
    </row>
    <row r="359" spans="1:26" x14ac:dyDescent="0.2">
      <c r="A359" s="29">
        <v>2021</v>
      </c>
      <c r="B359" s="29" t="s">
        <v>1657</v>
      </c>
      <c r="C359" s="29" t="s">
        <v>387</v>
      </c>
      <c r="D359" s="29" t="s">
        <v>1658</v>
      </c>
      <c r="E359" s="29" t="s">
        <v>3277</v>
      </c>
      <c r="F359" s="29" t="s">
        <v>3278</v>
      </c>
      <c r="G359" s="29">
        <v>200072676</v>
      </c>
      <c r="H359" s="29" t="s">
        <v>1659</v>
      </c>
      <c r="I359" s="29" t="s">
        <v>336</v>
      </c>
      <c r="J359" s="29" t="s">
        <v>51</v>
      </c>
      <c r="K359" s="30">
        <v>44420</v>
      </c>
      <c r="L359" s="29" t="s">
        <v>381</v>
      </c>
      <c r="M359" s="29" t="s">
        <v>382</v>
      </c>
      <c r="N359" s="29">
        <v>8.9380000000000006</v>
      </c>
      <c r="O359" s="29">
        <v>224.2798354</v>
      </c>
      <c r="P359" s="29">
        <v>224.2798354</v>
      </c>
      <c r="Q359" s="31">
        <v>3.5</v>
      </c>
      <c r="R359" s="29" t="s">
        <v>28</v>
      </c>
      <c r="S359" s="29" t="s">
        <v>1660</v>
      </c>
      <c r="T359" s="29">
        <v>72</v>
      </c>
      <c r="U359" s="29">
        <v>52</v>
      </c>
      <c r="V359" s="29" t="s">
        <v>392</v>
      </c>
      <c r="W359" s="29">
        <v>837</v>
      </c>
      <c r="X359" s="29"/>
      <c r="Y359" s="29" t="s">
        <v>385</v>
      </c>
      <c r="Z359" s="29">
        <v>72189</v>
      </c>
    </row>
    <row r="360" spans="1:26" x14ac:dyDescent="0.2">
      <c r="A360" s="29">
        <v>2021</v>
      </c>
      <c r="B360" s="29" t="s">
        <v>1661</v>
      </c>
      <c r="C360" s="29" t="s">
        <v>387</v>
      </c>
      <c r="D360" s="29" t="s">
        <v>1662</v>
      </c>
      <c r="E360" s="29" t="s">
        <v>3279</v>
      </c>
      <c r="F360" s="29" t="s">
        <v>3280</v>
      </c>
      <c r="G360" s="29">
        <v>200069995</v>
      </c>
      <c r="H360" s="29" t="s">
        <v>1663</v>
      </c>
      <c r="I360" s="29" t="s">
        <v>538</v>
      </c>
      <c r="J360" s="29" t="s">
        <v>137</v>
      </c>
      <c r="K360" s="30">
        <v>44427</v>
      </c>
      <c r="L360" s="29" t="s">
        <v>539</v>
      </c>
      <c r="M360" s="29" t="s">
        <v>382</v>
      </c>
      <c r="N360" s="29">
        <v>26.814</v>
      </c>
      <c r="O360" s="29">
        <v>672.83950619999996</v>
      </c>
      <c r="P360" s="29">
        <v>672.83950619999996</v>
      </c>
      <c r="Q360" s="32">
        <v>10.6</v>
      </c>
      <c r="R360" s="29" t="s">
        <v>123</v>
      </c>
      <c r="S360" s="29" t="s">
        <v>541</v>
      </c>
      <c r="T360" s="29">
        <v>33</v>
      </c>
      <c r="U360" s="29">
        <v>75</v>
      </c>
      <c r="V360" s="29" t="s">
        <v>384</v>
      </c>
      <c r="W360" s="29">
        <v>553</v>
      </c>
      <c r="X360" s="29"/>
      <c r="Y360" s="29" t="s">
        <v>385</v>
      </c>
      <c r="Z360" s="29">
        <v>33424</v>
      </c>
    </row>
    <row r="361" spans="1:26" x14ac:dyDescent="0.2">
      <c r="A361" s="29">
        <v>2021</v>
      </c>
      <c r="B361" s="29" t="s">
        <v>1664</v>
      </c>
      <c r="C361" s="29" t="s">
        <v>378</v>
      </c>
      <c r="D361" s="29" t="s">
        <v>1665</v>
      </c>
      <c r="E361" s="29" t="s">
        <v>3281</v>
      </c>
      <c r="F361" s="29" t="s">
        <v>3282</v>
      </c>
      <c r="G361" s="29">
        <v>200070126</v>
      </c>
      <c r="H361" s="29" t="s">
        <v>803</v>
      </c>
      <c r="I361" s="29" t="s">
        <v>257</v>
      </c>
      <c r="J361" s="29" t="s">
        <v>78</v>
      </c>
      <c r="K361" s="30">
        <v>44432</v>
      </c>
      <c r="L361" s="29" t="s">
        <v>28</v>
      </c>
      <c r="M361" s="29" t="s">
        <v>390</v>
      </c>
      <c r="N361" s="29">
        <v>12.513199999999999</v>
      </c>
      <c r="O361" s="29">
        <v>313.99176949999998</v>
      </c>
      <c r="P361" s="29">
        <v>313.99176949999998</v>
      </c>
      <c r="Q361" s="31">
        <v>4.9000000000000004</v>
      </c>
      <c r="R361" s="29" t="s">
        <v>28</v>
      </c>
      <c r="S361" s="29" t="s">
        <v>1666</v>
      </c>
      <c r="T361" s="29">
        <v>10</v>
      </c>
      <c r="U361" s="29">
        <v>44</v>
      </c>
      <c r="V361" s="29" t="s">
        <v>392</v>
      </c>
      <c r="W361" s="29">
        <v>369</v>
      </c>
      <c r="X361" s="29"/>
      <c r="Y361" s="29" t="s">
        <v>385</v>
      </c>
      <c r="Z361" s="29">
        <v>10305</v>
      </c>
    </row>
    <row r="362" spans="1:26" x14ac:dyDescent="0.2">
      <c r="A362" s="29">
        <v>2021</v>
      </c>
      <c r="B362" s="29" t="s">
        <v>1667</v>
      </c>
      <c r="C362" s="29" t="s">
        <v>387</v>
      </c>
      <c r="D362" s="29" t="s">
        <v>1668</v>
      </c>
      <c r="E362" s="29" t="s">
        <v>3283</v>
      </c>
      <c r="F362" s="29" t="s">
        <v>3284</v>
      </c>
      <c r="G362" s="29">
        <v>200066413</v>
      </c>
      <c r="H362" s="29" t="s">
        <v>746</v>
      </c>
      <c r="I362" s="29" t="s">
        <v>328</v>
      </c>
      <c r="J362" s="29" t="s">
        <v>37</v>
      </c>
      <c r="K362" s="30">
        <v>44441</v>
      </c>
      <c r="L362" s="29" t="s">
        <v>381</v>
      </c>
      <c r="M362" s="29" t="s">
        <v>382</v>
      </c>
      <c r="N362" s="29">
        <v>9.3849</v>
      </c>
      <c r="O362" s="29">
        <v>235.4938272</v>
      </c>
      <c r="P362" s="29">
        <v>235.4938272</v>
      </c>
      <c r="Q362" s="31">
        <v>3.7</v>
      </c>
      <c r="R362" s="29" t="s">
        <v>28</v>
      </c>
      <c r="S362" s="29" t="s">
        <v>747</v>
      </c>
      <c r="T362" s="29">
        <v>27</v>
      </c>
      <c r="U362" s="29">
        <v>28</v>
      </c>
      <c r="V362" s="29" t="s">
        <v>384</v>
      </c>
      <c r="W362" s="29">
        <v>586</v>
      </c>
      <c r="X362" s="29"/>
      <c r="Y362" s="29" t="s">
        <v>385</v>
      </c>
      <c r="Z362" s="29">
        <v>27295</v>
      </c>
    </row>
    <row r="363" spans="1:26" x14ac:dyDescent="0.2">
      <c r="A363" s="29">
        <v>2021</v>
      </c>
      <c r="B363" s="29" t="s">
        <v>1669</v>
      </c>
      <c r="C363" s="29" t="s">
        <v>387</v>
      </c>
      <c r="D363" s="29" t="s">
        <v>1670</v>
      </c>
      <c r="E363" s="29" t="s">
        <v>3285</v>
      </c>
      <c r="F363" s="29" t="s">
        <v>3286</v>
      </c>
      <c r="G363" s="29">
        <v>200070563</v>
      </c>
      <c r="H363" s="29" t="s">
        <v>1671</v>
      </c>
      <c r="I363" s="29" t="s">
        <v>673</v>
      </c>
      <c r="J363" s="29" t="s">
        <v>78</v>
      </c>
      <c r="K363" s="30">
        <v>44447</v>
      </c>
      <c r="L363" s="29" t="s">
        <v>381</v>
      </c>
      <c r="M363" s="29" t="s">
        <v>382</v>
      </c>
      <c r="N363" s="29">
        <v>12.513199999999999</v>
      </c>
      <c r="O363" s="29">
        <v>313.99176949999998</v>
      </c>
      <c r="P363" s="29">
        <v>313.99176949999998</v>
      </c>
      <c r="Q363" s="31">
        <v>4.9000000000000004</v>
      </c>
      <c r="R363" s="29" t="s">
        <v>28</v>
      </c>
      <c r="S363" s="29" t="s">
        <v>1672</v>
      </c>
      <c r="T363" s="29">
        <v>54</v>
      </c>
      <c r="U363" s="29">
        <v>44</v>
      </c>
      <c r="V363" s="29" t="s">
        <v>392</v>
      </c>
      <c r="W363" s="29">
        <v>188</v>
      </c>
      <c r="X363" s="29"/>
      <c r="Y363" s="29" t="s">
        <v>385</v>
      </c>
      <c r="Z363" s="29">
        <v>54528</v>
      </c>
    </row>
    <row r="364" spans="1:26" x14ac:dyDescent="0.2">
      <c r="A364" s="29">
        <v>2021</v>
      </c>
      <c r="B364" s="29" t="s">
        <v>1673</v>
      </c>
      <c r="C364" s="29" t="s">
        <v>387</v>
      </c>
      <c r="D364" s="29" t="s">
        <v>1674</v>
      </c>
      <c r="E364" s="29" t="s">
        <v>3287</v>
      </c>
      <c r="F364" s="29" t="s">
        <v>3288</v>
      </c>
      <c r="G364" s="29">
        <v>241800424</v>
      </c>
      <c r="H364" s="29" t="s">
        <v>1675</v>
      </c>
      <c r="I364" s="29" t="s">
        <v>190</v>
      </c>
      <c r="J364" s="29" t="s">
        <v>24</v>
      </c>
      <c r="K364" s="30">
        <v>44453</v>
      </c>
      <c r="L364" s="29" t="s">
        <v>381</v>
      </c>
      <c r="M364" s="29" t="s">
        <v>382</v>
      </c>
      <c r="N364" s="29">
        <v>13.407</v>
      </c>
      <c r="O364" s="29">
        <v>336.41975309999998</v>
      </c>
      <c r="P364" s="29">
        <v>336.41975309999998</v>
      </c>
      <c r="Q364" s="31">
        <v>5.3</v>
      </c>
      <c r="R364" s="29" t="s">
        <v>28</v>
      </c>
      <c r="S364" s="29" t="s">
        <v>1508</v>
      </c>
      <c r="T364" s="29">
        <v>18</v>
      </c>
      <c r="U364" s="29">
        <v>24</v>
      </c>
      <c r="V364" s="29" t="s">
        <v>392</v>
      </c>
      <c r="W364" s="29">
        <v>404</v>
      </c>
      <c r="X364" s="29"/>
      <c r="Y364" s="29" t="s">
        <v>385</v>
      </c>
      <c r="Z364" s="29">
        <v>18087</v>
      </c>
    </row>
    <row r="365" spans="1:26" x14ac:dyDescent="0.2">
      <c r="A365" s="29">
        <v>2021</v>
      </c>
      <c r="B365" s="29" t="s">
        <v>1676</v>
      </c>
      <c r="C365" s="29" t="s">
        <v>387</v>
      </c>
      <c r="D365" s="29" t="s">
        <v>802</v>
      </c>
      <c r="E365" s="29" t="s">
        <v>2781</v>
      </c>
      <c r="F365" s="29" t="s">
        <v>2782</v>
      </c>
      <c r="G365" s="29">
        <v>200070126</v>
      </c>
      <c r="H365" s="29" t="s">
        <v>803</v>
      </c>
      <c r="I365" s="29" t="s">
        <v>257</v>
      </c>
      <c r="J365" s="29" t="s">
        <v>78</v>
      </c>
      <c r="K365" s="30">
        <v>44460</v>
      </c>
      <c r="L365" s="29" t="s">
        <v>28</v>
      </c>
      <c r="M365" s="29" t="s">
        <v>390</v>
      </c>
      <c r="N365" s="29">
        <v>26.814</v>
      </c>
      <c r="O365" s="29">
        <v>672.83950619999996</v>
      </c>
      <c r="P365" s="29">
        <v>672.83950619999996</v>
      </c>
      <c r="Q365" s="32">
        <v>10.6</v>
      </c>
      <c r="R365" s="29" t="s">
        <v>28</v>
      </c>
      <c r="S365" s="29" t="s">
        <v>1677</v>
      </c>
      <c r="T365" s="29">
        <v>10</v>
      </c>
      <c r="U365" s="29">
        <v>44</v>
      </c>
      <c r="V365" s="29" t="s">
        <v>384</v>
      </c>
      <c r="W365" s="29">
        <v>283</v>
      </c>
      <c r="X365" s="29"/>
      <c r="Y365" s="29" t="s">
        <v>385</v>
      </c>
      <c r="Z365" s="29">
        <v>10082</v>
      </c>
    </row>
    <row r="366" spans="1:26" x14ac:dyDescent="0.2">
      <c r="A366" s="29">
        <v>2021</v>
      </c>
      <c r="B366" s="29" t="s">
        <v>1678</v>
      </c>
      <c r="C366" s="29" t="s">
        <v>387</v>
      </c>
      <c r="D366" s="29" t="s">
        <v>1679</v>
      </c>
      <c r="E366" s="29" t="s">
        <v>3289</v>
      </c>
      <c r="F366" s="29" t="s">
        <v>3290</v>
      </c>
      <c r="G366" s="29">
        <v>241000488</v>
      </c>
      <c r="H366" s="29" t="s">
        <v>521</v>
      </c>
      <c r="I366" s="29" t="s">
        <v>257</v>
      </c>
      <c r="J366" s="29" t="s">
        <v>78</v>
      </c>
      <c r="K366" s="30">
        <v>44475</v>
      </c>
      <c r="L366" s="29" t="s">
        <v>28</v>
      </c>
      <c r="M366" s="29" t="s">
        <v>390</v>
      </c>
      <c r="N366" s="29">
        <v>26.814</v>
      </c>
      <c r="O366" s="29">
        <v>672.83950619999996</v>
      </c>
      <c r="P366" s="29">
        <v>672.83950619999996</v>
      </c>
      <c r="Q366" s="32">
        <v>10.6</v>
      </c>
      <c r="R366" s="29" t="s">
        <v>28</v>
      </c>
      <c r="S366" s="29" t="s">
        <v>1680</v>
      </c>
      <c r="T366" s="29">
        <v>10</v>
      </c>
      <c r="U366" s="29">
        <v>44</v>
      </c>
      <c r="V366" s="29" t="s">
        <v>392</v>
      </c>
      <c r="W366" s="29">
        <v>623</v>
      </c>
      <c r="X366" s="29"/>
      <c r="Y366" s="29" t="s">
        <v>385</v>
      </c>
      <c r="Z366" s="29">
        <v>10124</v>
      </c>
    </row>
    <row r="367" spans="1:26" x14ac:dyDescent="0.2">
      <c r="A367" s="29">
        <v>2021</v>
      </c>
      <c r="B367" s="29" t="s">
        <v>1681</v>
      </c>
      <c r="C367" s="29" t="s">
        <v>387</v>
      </c>
      <c r="D367" s="29" t="s">
        <v>1682</v>
      </c>
      <c r="E367" s="29" t="s">
        <v>3291</v>
      </c>
      <c r="F367" s="29" t="s">
        <v>3292</v>
      </c>
      <c r="G367" s="29">
        <v>242900553</v>
      </c>
      <c r="H367" s="29" t="s">
        <v>1683</v>
      </c>
      <c r="I367" s="29" t="s">
        <v>878</v>
      </c>
      <c r="J367" s="29" t="s">
        <v>68</v>
      </c>
      <c r="K367" s="30">
        <v>44495</v>
      </c>
      <c r="L367" s="29" t="s">
        <v>381</v>
      </c>
      <c r="M367" s="29" t="s">
        <v>382</v>
      </c>
      <c r="N367" s="29">
        <v>8.9380000000000006</v>
      </c>
      <c r="O367" s="29">
        <v>224.2798354</v>
      </c>
      <c r="P367" s="29">
        <v>224.2798354</v>
      </c>
      <c r="Q367" s="31">
        <v>3.5</v>
      </c>
      <c r="R367" s="29" t="s">
        <v>28</v>
      </c>
      <c r="S367" s="29" t="s">
        <v>879</v>
      </c>
      <c r="T367" s="29">
        <v>29</v>
      </c>
      <c r="U367" s="29">
        <v>53</v>
      </c>
      <c r="V367" s="29" t="s">
        <v>384</v>
      </c>
      <c r="W367" s="29">
        <v>529</v>
      </c>
      <c r="X367" s="29"/>
      <c r="Y367" s="29" t="s">
        <v>385</v>
      </c>
      <c r="Z367" s="29">
        <v>29095</v>
      </c>
    </row>
    <row r="368" spans="1:26" x14ac:dyDescent="0.2">
      <c r="A368" s="29">
        <v>2021</v>
      </c>
      <c r="B368" s="29" t="s">
        <v>1684</v>
      </c>
      <c r="C368" s="29" t="s">
        <v>387</v>
      </c>
      <c r="D368" s="29" t="s">
        <v>1685</v>
      </c>
      <c r="E368" s="29" t="s">
        <v>3293</v>
      </c>
      <c r="F368" s="29" t="s">
        <v>3294</v>
      </c>
      <c r="G368" s="29">
        <v>200070969</v>
      </c>
      <c r="H368" s="29" t="s">
        <v>1686</v>
      </c>
      <c r="I368" s="29" t="s">
        <v>183</v>
      </c>
      <c r="J368" s="29" t="s">
        <v>145</v>
      </c>
      <c r="K368" s="30">
        <v>44498</v>
      </c>
      <c r="L368" s="29" t="s">
        <v>381</v>
      </c>
      <c r="M368" s="29" t="s">
        <v>382</v>
      </c>
      <c r="N368" s="29">
        <v>35.752000000000002</v>
      </c>
      <c r="O368" s="29">
        <v>897.11934159999998</v>
      </c>
      <c r="P368" s="29">
        <v>897.11934159999998</v>
      </c>
      <c r="Q368" s="32">
        <v>14.1</v>
      </c>
      <c r="R368" s="29" t="s">
        <v>28</v>
      </c>
      <c r="S368" s="29" t="s">
        <v>1687</v>
      </c>
      <c r="T368" s="29">
        <v>80</v>
      </c>
      <c r="U368" s="29">
        <v>32</v>
      </c>
      <c r="V368" s="29" t="s">
        <v>384</v>
      </c>
      <c r="W368" s="29">
        <v>465</v>
      </c>
      <c r="X368" s="29"/>
      <c r="Y368" s="29" t="s">
        <v>385</v>
      </c>
      <c r="Z368" s="29">
        <v>80213</v>
      </c>
    </row>
    <row r="369" spans="1:26" x14ac:dyDescent="0.2">
      <c r="A369" s="29">
        <v>2021</v>
      </c>
      <c r="B369" s="29" t="s">
        <v>1688</v>
      </c>
      <c r="C369" s="29" t="s">
        <v>387</v>
      </c>
      <c r="D369" s="29" t="s">
        <v>1689</v>
      </c>
      <c r="E369" s="29" t="s">
        <v>3295</v>
      </c>
      <c r="F369" s="29" t="s">
        <v>3296</v>
      </c>
      <c r="G369" s="29">
        <v>200072999</v>
      </c>
      <c r="H369" s="29" t="s">
        <v>1378</v>
      </c>
      <c r="I369" s="29" t="s">
        <v>1379</v>
      </c>
      <c r="J369" s="29" t="s">
        <v>78</v>
      </c>
      <c r="K369" s="30">
        <v>44518</v>
      </c>
      <c r="L369" s="29" t="s">
        <v>28</v>
      </c>
      <c r="M369" s="29" t="s">
        <v>390</v>
      </c>
      <c r="N369" s="29">
        <v>22.344999999999999</v>
      </c>
      <c r="O369" s="29">
        <v>560.6995885</v>
      </c>
      <c r="P369" s="29">
        <v>560.6995885</v>
      </c>
      <c r="Q369" s="31">
        <v>8.8000000000000007</v>
      </c>
      <c r="R369" s="29" t="s">
        <v>28</v>
      </c>
      <c r="S369" s="29" t="s">
        <v>1690</v>
      </c>
      <c r="T369" s="29">
        <v>52</v>
      </c>
      <c r="U369" s="29">
        <v>44</v>
      </c>
      <c r="V369" s="29" t="s">
        <v>384</v>
      </c>
      <c r="W369" s="29">
        <v>387</v>
      </c>
      <c r="X369" s="29"/>
      <c r="Y369" s="29" t="s">
        <v>385</v>
      </c>
      <c r="Z369" s="29">
        <v>52447</v>
      </c>
    </row>
    <row r="370" spans="1:26" x14ac:dyDescent="0.2">
      <c r="A370" s="29">
        <v>2021</v>
      </c>
      <c r="B370" s="29" t="s">
        <v>1691</v>
      </c>
      <c r="C370" s="29" t="s">
        <v>387</v>
      </c>
      <c r="D370" s="29" t="s">
        <v>1692</v>
      </c>
      <c r="E370" s="29" t="s">
        <v>3297</v>
      </c>
      <c r="F370" s="29" t="s">
        <v>3298</v>
      </c>
      <c r="G370" s="29">
        <v>200041630</v>
      </c>
      <c r="H370" s="29" t="s">
        <v>461</v>
      </c>
      <c r="I370" s="29" t="s">
        <v>80</v>
      </c>
      <c r="J370" s="29" t="s">
        <v>78</v>
      </c>
      <c r="K370" s="30">
        <v>44530</v>
      </c>
      <c r="L370" s="29" t="s">
        <v>381</v>
      </c>
      <c r="M370" s="29" t="s">
        <v>382</v>
      </c>
      <c r="N370" s="29">
        <v>13.407</v>
      </c>
      <c r="O370" s="29">
        <v>336.41975309999998</v>
      </c>
      <c r="P370" s="29">
        <v>336.41975309999998</v>
      </c>
      <c r="Q370" s="31">
        <v>5.3</v>
      </c>
      <c r="R370" s="29" t="s">
        <v>28</v>
      </c>
      <c r="S370" s="29" t="s">
        <v>462</v>
      </c>
      <c r="T370" s="29">
        <v>8</v>
      </c>
      <c r="U370" s="29">
        <v>44</v>
      </c>
      <c r="V370" s="29" t="s">
        <v>384</v>
      </c>
      <c r="W370" s="29">
        <v>568</v>
      </c>
      <c r="X370" s="29"/>
      <c r="Y370" s="29" t="s">
        <v>385</v>
      </c>
      <c r="Z370" s="29">
        <v>8488</v>
      </c>
    </row>
    <row r="371" spans="1:26" x14ac:dyDescent="0.2">
      <c r="A371" s="29">
        <v>2021</v>
      </c>
      <c r="B371" s="29" t="s">
        <v>1693</v>
      </c>
      <c r="C371" s="29" t="s">
        <v>387</v>
      </c>
      <c r="D371" s="29" t="s">
        <v>1694</v>
      </c>
      <c r="E371" s="29" t="s">
        <v>3299</v>
      </c>
      <c r="F371" s="29" t="s">
        <v>3300</v>
      </c>
      <c r="G371" s="29">
        <v>200071678</v>
      </c>
      <c r="H371" s="29" t="s">
        <v>1695</v>
      </c>
      <c r="I371" s="29" t="s">
        <v>396</v>
      </c>
      <c r="J371" s="29" t="s">
        <v>51</v>
      </c>
      <c r="K371" s="30">
        <v>44530</v>
      </c>
      <c r="L371" s="29" t="s">
        <v>381</v>
      </c>
      <c r="M371" s="29" t="s">
        <v>382</v>
      </c>
      <c r="N371" s="29">
        <v>19.663599999999999</v>
      </c>
      <c r="O371" s="29">
        <v>493.41563789999998</v>
      </c>
      <c r="P371" s="29">
        <v>493.41563789999998</v>
      </c>
      <c r="Q371" s="31">
        <v>7.8</v>
      </c>
      <c r="R371" s="29" t="s">
        <v>28</v>
      </c>
      <c r="S371" s="29" t="s">
        <v>1696</v>
      </c>
      <c r="T371" s="29">
        <v>49</v>
      </c>
      <c r="U371" s="29">
        <v>52</v>
      </c>
      <c r="V371" s="29" t="s">
        <v>384</v>
      </c>
      <c r="W371" s="29">
        <v>330</v>
      </c>
      <c r="X371" s="29"/>
      <c r="Y371" s="29" t="s">
        <v>385</v>
      </c>
      <c r="Z371" s="29">
        <v>49192</v>
      </c>
    </row>
    <row r="372" spans="1:26" x14ac:dyDescent="0.2">
      <c r="A372" s="29">
        <v>2021</v>
      </c>
      <c r="B372" s="29" t="s">
        <v>1697</v>
      </c>
      <c r="C372" s="29" t="s">
        <v>387</v>
      </c>
      <c r="D372" s="29" t="s">
        <v>1698</v>
      </c>
      <c r="E372" s="29" t="s">
        <v>3301</v>
      </c>
      <c r="F372" s="29" t="s">
        <v>3302</v>
      </c>
      <c r="G372" s="29">
        <v>200033090</v>
      </c>
      <c r="H372" s="29" t="s">
        <v>1001</v>
      </c>
      <c r="I372" s="29" t="s">
        <v>91</v>
      </c>
      <c r="J372" s="29" t="s">
        <v>89</v>
      </c>
      <c r="K372" s="30">
        <v>44530</v>
      </c>
      <c r="L372" s="29" t="s">
        <v>381</v>
      </c>
      <c r="M372" s="29" t="s">
        <v>382</v>
      </c>
      <c r="N372" s="29">
        <v>12.513199999999999</v>
      </c>
      <c r="O372" s="29">
        <v>313.99176949999998</v>
      </c>
      <c r="P372" s="29">
        <v>313.99176949999998</v>
      </c>
      <c r="Q372" s="31">
        <v>4.9000000000000004</v>
      </c>
      <c r="R372" s="29" t="s">
        <v>28</v>
      </c>
      <c r="S372" s="29" t="s">
        <v>505</v>
      </c>
      <c r="T372" s="29">
        <v>77</v>
      </c>
      <c r="U372" s="29">
        <v>11</v>
      </c>
      <c r="V372" s="29" t="s">
        <v>392</v>
      </c>
      <c r="W372" s="29">
        <v>470</v>
      </c>
      <c r="X372" s="29"/>
      <c r="Y372" s="29" t="s">
        <v>385</v>
      </c>
      <c r="Z372" s="29">
        <v>77525</v>
      </c>
    </row>
    <row r="373" spans="1:26" x14ac:dyDescent="0.2">
      <c r="A373" s="29">
        <v>2021</v>
      </c>
      <c r="B373" s="29" t="s">
        <v>1699</v>
      </c>
      <c r="C373" s="29" t="s">
        <v>378</v>
      </c>
      <c r="D373" s="29" t="s">
        <v>1700</v>
      </c>
      <c r="E373" s="29" t="s">
        <v>3303</v>
      </c>
      <c r="F373" s="29" t="s">
        <v>3304</v>
      </c>
      <c r="G373" s="29">
        <v>245100979</v>
      </c>
      <c r="H373" s="29" t="s">
        <v>1082</v>
      </c>
      <c r="I373" s="29" t="s">
        <v>307</v>
      </c>
      <c r="J373" s="29" t="s">
        <v>78</v>
      </c>
      <c r="K373" s="30">
        <v>44538</v>
      </c>
      <c r="L373" s="29" t="s">
        <v>28</v>
      </c>
      <c r="M373" s="29" t="s">
        <v>390</v>
      </c>
      <c r="N373" s="29">
        <v>16.982199999999999</v>
      </c>
      <c r="O373" s="29">
        <v>426.13168719999999</v>
      </c>
      <c r="P373" s="29">
        <v>426.13168719999999</v>
      </c>
      <c r="Q373" s="31">
        <v>6.7</v>
      </c>
      <c r="R373" s="29" t="s">
        <v>28</v>
      </c>
      <c r="S373" s="29" t="s">
        <v>1701</v>
      </c>
      <c r="T373" s="29">
        <v>51</v>
      </c>
      <c r="U373" s="29">
        <v>44</v>
      </c>
      <c r="V373" s="29" t="s">
        <v>392</v>
      </c>
      <c r="W373" s="29">
        <v>240</v>
      </c>
      <c r="X373" s="29"/>
      <c r="Y373" s="29" t="s">
        <v>385</v>
      </c>
      <c r="Z373" s="29">
        <v>51165</v>
      </c>
    </row>
    <row r="374" spans="1:26" x14ac:dyDescent="0.2">
      <c r="A374" s="29">
        <v>2021</v>
      </c>
      <c r="B374" s="29" t="s">
        <v>1702</v>
      </c>
      <c r="C374" s="29" t="s">
        <v>387</v>
      </c>
      <c r="D374" s="29" t="s">
        <v>1703</v>
      </c>
      <c r="E374" s="29" t="s">
        <v>3305</v>
      </c>
      <c r="F374" s="29" t="s">
        <v>3306</v>
      </c>
      <c r="G374" s="29">
        <v>200067981</v>
      </c>
      <c r="H374" s="29" t="s">
        <v>1704</v>
      </c>
      <c r="I374" s="29" t="s">
        <v>162</v>
      </c>
      <c r="J374" s="29" t="s">
        <v>68</v>
      </c>
      <c r="K374" s="30">
        <v>44544</v>
      </c>
      <c r="L374" s="29" t="s">
        <v>381</v>
      </c>
      <c r="M374" s="29" t="s">
        <v>382</v>
      </c>
      <c r="N374" s="29">
        <v>5.8097000000000003</v>
      </c>
      <c r="O374" s="29">
        <v>145.781893</v>
      </c>
      <c r="P374" s="29">
        <v>145.781893</v>
      </c>
      <c r="Q374" s="31">
        <v>2.2999999999999998</v>
      </c>
      <c r="R374" s="29" t="s">
        <v>28</v>
      </c>
      <c r="S374" s="29" t="s">
        <v>1705</v>
      </c>
      <c r="T374" s="29">
        <v>22</v>
      </c>
      <c r="U374" s="29">
        <v>53</v>
      </c>
      <c r="V374" s="29" t="s">
        <v>384</v>
      </c>
      <c r="W374" s="29">
        <v>707</v>
      </c>
      <c r="X374" s="29"/>
      <c r="Y374" s="29" t="s">
        <v>385</v>
      </c>
      <c r="Z374" s="29">
        <v>22178</v>
      </c>
    </row>
    <row r="375" spans="1:26" x14ac:dyDescent="0.2">
      <c r="A375" s="29">
        <v>2021</v>
      </c>
      <c r="B375" s="29" t="s">
        <v>1706</v>
      </c>
      <c r="C375" s="29" t="s">
        <v>387</v>
      </c>
      <c r="D375" s="29" t="s">
        <v>1707</v>
      </c>
      <c r="E375" s="29" t="s">
        <v>3307</v>
      </c>
      <c r="F375" s="29" t="s">
        <v>3308</v>
      </c>
      <c r="G375" s="29">
        <v>200039022</v>
      </c>
      <c r="H375" s="29" t="s">
        <v>750</v>
      </c>
      <c r="I375" s="29" t="s">
        <v>70</v>
      </c>
      <c r="J375" s="29" t="s">
        <v>68</v>
      </c>
      <c r="K375" s="30">
        <v>44551</v>
      </c>
      <c r="L375" s="29" t="s">
        <v>381</v>
      </c>
      <c r="M375" s="29" t="s">
        <v>382</v>
      </c>
      <c r="N375" s="29">
        <v>4.0221</v>
      </c>
      <c r="O375" s="29">
        <v>100.9259259</v>
      </c>
      <c r="P375" s="29">
        <v>100.9259259</v>
      </c>
      <c r="Q375" s="31">
        <v>1.6</v>
      </c>
      <c r="R375" s="29" t="s">
        <v>28</v>
      </c>
      <c r="S375" s="29" t="s">
        <v>751</v>
      </c>
      <c r="T375" s="29">
        <v>35</v>
      </c>
      <c r="U375" s="29">
        <v>53</v>
      </c>
      <c r="V375" s="29" t="s">
        <v>392</v>
      </c>
      <c r="W375" s="29">
        <v>938</v>
      </c>
      <c r="X375" s="29"/>
      <c r="Y375" s="29" t="s">
        <v>385</v>
      </c>
      <c r="Z375" s="29">
        <v>35360</v>
      </c>
    </row>
    <row r="376" spans="1:26" x14ac:dyDescent="0.2">
      <c r="A376" s="29">
        <v>2021</v>
      </c>
      <c r="B376" s="29" t="s">
        <v>1708</v>
      </c>
      <c r="C376" s="29" t="s">
        <v>387</v>
      </c>
      <c r="D376" s="29" t="s">
        <v>1428</v>
      </c>
      <c r="E376" s="29" t="s">
        <v>3137</v>
      </c>
      <c r="F376" s="29" t="s">
        <v>3138</v>
      </c>
      <c r="G376" s="29">
        <v>200070126</v>
      </c>
      <c r="H376" s="29" t="s">
        <v>803</v>
      </c>
      <c r="I376" s="29" t="s">
        <v>257</v>
      </c>
      <c r="J376" s="29" t="s">
        <v>78</v>
      </c>
      <c r="K376" s="30">
        <v>44229</v>
      </c>
      <c r="L376" s="29" t="s">
        <v>28</v>
      </c>
      <c r="M376" s="29" t="s">
        <v>390</v>
      </c>
      <c r="N376" s="29">
        <v>31.283000000000001</v>
      </c>
      <c r="O376" s="29">
        <v>784.97942390000003</v>
      </c>
      <c r="P376" s="29">
        <v>784.97942390000003</v>
      </c>
      <c r="Q376" s="32">
        <v>12.3</v>
      </c>
      <c r="R376" s="29" t="s">
        <v>28</v>
      </c>
      <c r="S376" s="29" t="s">
        <v>1709</v>
      </c>
      <c r="T376" s="29">
        <v>10</v>
      </c>
      <c r="U376" s="29">
        <v>44</v>
      </c>
      <c r="V376" s="29" t="s">
        <v>384</v>
      </c>
      <c r="W376" s="29">
        <v>281</v>
      </c>
      <c r="X376" s="29"/>
      <c r="Y376" s="29" t="s">
        <v>385</v>
      </c>
      <c r="Z376" s="29">
        <v>10166</v>
      </c>
    </row>
    <row r="377" spans="1:26" x14ac:dyDescent="0.2">
      <c r="A377" s="29">
        <v>2021</v>
      </c>
      <c r="B377" s="29" t="s">
        <v>1710</v>
      </c>
      <c r="C377" s="29" t="s">
        <v>387</v>
      </c>
      <c r="D377" s="29" t="s">
        <v>1711</v>
      </c>
      <c r="E377" s="29" t="s">
        <v>3309</v>
      </c>
      <c r="F377" s="29" t="s">
        <v>3310</v>
      </c>
      <c r="G377" s="29">
        <v>247700065</v>
      </c>
      <c r="H377" s="29" t="s">
        <v>1242</v>
      </c>
      <c r="I377" s="29" t="s">
        <v>91</v>
      </c>
      <c r="J377" s="29" t="s">
        <v>89</v>
      </c>
      <c r="K377" s="30">
        <v>44244</v>
      </c>
      <c r="L377" s="29" t="s">
        <v>28</v>
      </c>
      <c r="M377" s="29" t="s">
        <v>390</v>
      </c>
      <c r="N377" s="29">
        <v>15.194599999999999</v>
      </c>
      <c r="O377" s="29">
        <v>381.27572020000002</v>
      </c>
      <c r="P377" s="29">
        <v>381.27572020000002</v>
      </c>
      <c r="Q377" s="31">
        <v>6</v>
      </c>
      <c r="R377" s="29" t="s">
        <v>28</v>
      </c>
      <c r="S377" s="29" t="s">
        <v>1712</v>
      </c>
      <c r="T377" s="29">
        <v>77</v>
      </c>
      <c r="U377" s="29">
        <v>11</v>
      </c>
      <c r="V377" s="29" t="s">
        <v>392</v>
      </c>
      <c r="W377" s="29">
        <v>348</v>
      </c>
      <c r="X377" s="29"/>
      <c r="Y377" s="29" t="s">
        <v>385</v>
      </c>
      <c r="Z377" s="29">
        <v>77129</v>
      </c>
    </row>
    <row r="378" spans="1:26" x14ac:dyDescent="0.2">
      <c r="A378" s="29">
        <v>2021</v>
      </c>
      <c r="B378" s="29" t="s">
        <v>1713</v>
      </c>
      <c r="C378" s="29" t="s">
        <v>387</v>
      </c>
      <c r="D378" s="29" t="s">
        <v>1714</v>
      </c>
      <c r="E378" s="29" t="s">
        <v>3311</v>
      </c>
      <c r="F378" s="29" t="s">
        <v>3312</v>
      </c>
      <c r="G378" s="29">
        <v>200069003</v>
      </c>
      <c r="H378" s="29" t="s">
        <v>1715</v>
      </c>
      <c r="I378" s="29" t="s">
        <v>257</v>
      </c>
      <c r="J378" s="29" t="s">
        <v>78</v>
      </c>
      <c r="K378" s="30">
        <v>44265</v>
      </c>
      <c r="L378" s="29" t="s">
        <v>28</v>
      </c>
      <c r="M378" s="29" t="s">
        <v>390</v>
      </c>
      <c r="N378" s="29">
        <v>25.026399999999999</v>
      </c>
      <c r="O378" s="29">
        <v>627.98353910000003</v>
      </c>
      <c r="P378" s="29">
        <v>627.98353910000003</v>
      </c>
      <c r="Q378" s="31">
        <v>9.9</v>
      </c>
      <c r="R378" s="29" t="s">
        <v>28</v>
      </c>
      <c r="S378" s="29" t="s">
        <v>1716</v>
      </c>
      <c r="T378" s="29">
        <v>10</v>
      </c>
      <c r="U378" s="29">
        <v>44</v>
      </c>
      <c r="V378" s="29" t="s">
        <v>384</v>
      </c>
      <c r="W378" s="29">
        <v>371</v>
      </c>
      <c r="X378" s="29"/>
      <c r="Y378" s="29" t="s">
        <v>385</v>
      </c>
      <c r="Z378" s="29">
        <v>10034</v>
      </c>
    </row>
    <row r="379" spans="1:26" x14ac:dyDescent="0.2">
      <c r="A379" s="29">
        <v>2021</v>
      </c>
      <c r="B379" s="29" t="s">
        <v>1717</v>
      </c>
      <c r="C379" s="29" t="s">
        <v>387</v>
      </c>
      <c r="D379" s="29" t="s">
        <v>1718</v>
      </c>
      <c r="E379" s="29" t="s">
        <v>3313</v>
      </c>
      <c r="F379" s="29" t="s">
        <v>3314</v>
      </c>
      <c r="G379" s="29">
        <v>200069409</v>
      </c>
      <c r="H379" s="29" t="s">
        <v>1719</v>
      </c>
      <c r="I379" s="29" t="s">
        <v>162</v>
      </c>
      <c r="J379" s="29" t="s">
        <v>68</v>
      </c>
      <c r="K379" s="30">
        <v>44299</v>
      </c>
      <c r="L379" s="29" t="s">
        <v>381</v>
      </c>
      <c r="M379" s="29" t="s">
        <v>382</v>
      </c>
      <c r="N379" s="29">
        <v>4.4690000000000003</v>
      </c>
      <c r="O379" s="29">
        <v>112.1399177</v>
      </c>
      <c r="P379" s="29">
        <v>112.1399177</v>
      </c>
      <c r="Q379" s="31">
        <v>1.8</v>
      </c>
      <c r="R379" s="29" t="s">
        <v>28</v>
      </c>
      <c r="S379" s="29" t="s">
        <v>1705</v>
      </c>
      <c r="T379" s="29">
        <v>22</v>
      </c>
      <c r="U379" s="29">
        <v>53</v>
      </c>
      <c r="V379" s="29" t="s">
        <v>392</v>
      </c>
      <c r="W379" s="29">
        <v>577</v>
      </c>
      <c r="X379" s="29"/>
      <c r="Y379" s="29" t="s">
        <v>385</v>
      </c>
      <c r="Z379" s="29">
        <v>22171</v>
      </c>
    </row>
    <row r="380" spans="1:26" x14ac:dyDescent="0.2">
      <c r="A380" s="29">
        <v>2021</v>
      </c>
      <c r="B380" s="29" t="s">
        <v>1720</v>
      </c>
      <c r="C380" s="29" t="s">
        <v>387</v>
      </c>
      <c r="D380" s="29" t="s">
        <v>1721</v>
      </c>
      <c r="E380" s="29" t="s">
        <v>3315</v>
      </c>
      <c r="F380" s="29" t="s">
        <v>3316</v>
      </c>
      <c r="G380" s="29">
        <v>200067296</v>
      </c>
      <c r="H380" s="29" t="s">
        <v>1722</v>
      </c>
      <c r="I380" s="29" t="s">
        <v>445</v>
      </c>
      <c r="J380" s="29" t="s">
        <v>137</v>
      </c>
      <c r="K380" s="30">
        <v>44313</v>
      </c>
      <c r="L380" s="29" t="s">
        <v>381</v>
      </c>
      <c r="M380" s="29" t="s">
        <v>382</v>
      </c>
      <c r="N380" s="29">
        <v>10.278700000000001</v>
      </c>
      <c r="O380" s="29">
        <v>257.92181069999998</v>
      </c>
      <c r="P380" s="29">
        <v>257.92181069999998</v>
      </c>
      <c r="Q380" s="31">
        <v>4.0999999999999996</v>
      </c>
      <c r="R380" s="29" t="s">
        <v>123</v>
      </c>
      <c r="S380" s="29" t="s">
        <v>446</v>
      </c>
      <c r="T380" s="29">
        <v>64</v>
      </c>
      <c r="U380" s="29">
        <v>75</v>
      </c>
      <c r="V380" s="29" t="s">
        <v>392</v>
      </c>
      <c r="W380" s="29">
        <v>661</v>
      </c>
      <c r="X380" s="29"/>
      <c r="Y380" s="29" t="s">
        <v>385</v>
      </c>
      <c r="Z380" s="29">
        <v>64212</v>
      </c>
    </row>
    <row r="381" spans="1:26" x14ac:dyDescent="0.2">
      <c r="A381" s="29">
        <v>2021</v>
      </c>
      <c r="B381" s="29" t="s">
        <v>1723</v>
      </c>
      <c r="C381" s="29" t="s">
        <v>453</v>
      </c>
      <c r="D381" s="29" t="s">
        <v>1724</v>
      </c>
      <c r="E381" s="29" t="s">
        <v>3317</v>
      </c>
      <c r="F381" s="29" t="s">
        <v>3318</v>
      </c>
      <c r="G381" s="29">
        <v>242600252</v>
      </c>
      <c r="H381" s="29" t="s">
        <v>1725</v>
      </c>
      <c r="I381" s="29" t="s">
        <v>733</v>
      </c>
      <c r="J381" s="29" t="s">
        <v>211</v>
      </c>
      <c r="K381" s="30">
        <v>44322</v>
      </c>
      <c r="L381" s="29" t="s">
        <v>381</v>
      </c>
      <c r="M381" s="29" t="s">
        <v>382</v>
      </c>
      <c r="N381" s="29">
        <v>8.9380000000000006</v>
      </c>
      <c r="O381" s="29">
        <v>224.2798354</v>
      </c>
      <c r="P381" s="29">
        <v>224.2798354</v>
      </c>
      <c r="Q381" s="31">
        <v>3.5</v>
      </c>
      <c r="R381" s="29" t="s">
        <v>28</v>
      </c>
      <c r="S381" s="29" t="s">
        <v>1726</v>
      </c>
      <c r="T381" s="29">
        <v>26</v>
      </c>
      <c r="U381" s="29">
        <v>84</v>
      </c>
      <c r="V381" s="29" t="s">
        <v>392</v>
      </c>
      <c r="W381" s="29">
        <v>343</v>
      </c>
      <c r="X381" s="29"/>
      <c r="Y381" s="29" t="s">
        <v>385</v>
      </c>
      <c r="Z381" s="29">
        <v>26365</v>
      </c>
    </row>
    <row r="382" spans="1:26" x14ac:dyDescent="0.2">
      <c r="A382" s="29">
        <v>2021</v>
      </c>
      <c r="B382" s="29" t="s">
        <v>1727</v>
      </c>
      <c r="C382" s="29" t="s">
        <v>387</v>
      </c>
      <c r="D382" s="29" t="s">
        <v>1728</v>
      </c>
      <c r="E382" s="29" t="s">
        <v>3319</v>
      </c>
      <c r="F382" s="29" t="s">
        <v>3320</v>
      </c>
      <c r="G382" s="29">
        <v>245700950</v>
      </c>
      <c r="H382" s="29" t="s">
        <v>1729</v>
      </c>
      <c r="I382" s="29" t="s">
        <v>599</v>
      </c>
      <c r="J382" s="29" t="s">
        <v>78</v>
      </c>
      <c r="K382" s="30">
        <v>44322</v>
      </c>
      <c r="L382" s="29" t="s">
        <v>28</v>
      </c>
      <c r="M382" s="29" t="s">
        <v>390</v>
      </c>
      <c r="N382" s="29">
        <v>15.641500000000001</v>
      </c>
      <c r="O382" s="29">
        <v>392.48971189999997</v>
      </c>
      <c r="P382" s="29">
        <v>392.48971189999997</v>
      </c>
      <c r="Q382" s="31">
        <v>6.2</v>
      </c>
      <c r="R382" s="29" t="s">
        <v>28</v>
      </c>
      <c r="S382" s="29" t="s">
        <v>1730</v>
      </c>
      <c r="T382" s="29">
        <v>57</v>
      </c>
      <c r="U382" s="29">
        <v>44</v>
      </c>
      <c r="V382" s="29" t="s">
        <v>392</v>
      </c>
      <c r="W382" s="29">
        <v>27</v>
      </c>
      <c r="X382" s="29"/>
      <c r="Y382" s="29" t="s">
        <v>385</v>
      </c>
      <c r="Z382" s="29">
        <v>57540</v>
      </c>
    </row>
    <row r="383" spans="1:26" x14ac:dyDescent="0.2">
      <c r="A383" s="29">
        <v>2021</v>
      </c>
      <c r="B383" s="29" t="s">
        <v>1731</v>
      </c>
      <c r="C383" s="29" t="s">
        <v>387</v>
      </c>
      <c r="D383" s="29" t="s">
        <v>1732</v>
      </c>
      <c r="E383" s="29" t="s">
        <v>3321</v>
      </c>
      <c r="F383" s="29" t="s">
        <v>3322</v>
      </c>
      <c r="G383" s="29">
        <v>200070977</v>
      </c>
      <c r="H383" s="29" t="s">
        <v>1251</v>
      </c>
      <c r="I383" s="29" t="s">
        <v>183</v>
      </c>
      <c r="J383" s="29" t="s">
        <v>145</v>
      </c>
      <c r="K383" s="30">
        <v>44342</v>
      </c>
      <c r="L383" s="29" t="s">
        <v>381</v>
      </c>
      <c r="M383" s="29" t="s">
        <v>382</v>
      </c>
      <c r="N383" s="29">
        <v>17.876000000000001</v>
      </c>
      <c r="O383" s="29">
        <v>448.55967079999999</v>
      </c>
      <c r="P383" s="29">
        <v>448.55967079999999</v>
      </c>
      <c r="Q383" s="31">
        <v>7</v>
      </c>
      <c r="R383" s="29" t="s">
        <v>28</v>
      </c>
      <c r="S383" s="29" t="s">
        <v>1252</v>
      </c>
      <c r="T383" s="29">
        <v>80</v>
      </c>
      <c r="U383" s="29">
        <v>32</v>
      </c>
      <c r="V383" s="29" t="s">
        <v>384</v>
      </c>
      <c r="W383" s="29">
        <v>386</v>
      </c>
      <c r="X383" s="29"/>
      <c r="Y383" s="29" t="s">
        <v>385</v>
      </c>
      <c r="Z383" s="29">
        <v>80561</v>
      </c>
    </row>
    <row r="384" spans="1:26" x14ac:dyDescent="0.2">
      <c r="A384" s="29">
        <v>2021</v>
      </c>
      <c r="B384" s="29" t="s">
        <v>1733</v>
      </c>
      <c r="C384" s="29" t="s">
        <v>387</v>
      </c>
      <c r="D384" s="29" t="s">
        <v>1734</v>
      </c>
      <c r="E384" s="29" t="s">
        <v>3323</v>
      </c>
      <c r="F384" s="29" t="s">
        <v>3324</v>
      </c>
      <c r="G384" s="29">
        <v>246000871</v>
      </c>
      <c r="H384" s="29" t="s">
        <v>868</v>
      </c>
      <c r="I384" s="29" t="s">
        <v>493</v>
      </c>
      <c r="J384" s="29" t="s">
        <v>145</v>
      </c>
      <c r="K384" s="30">
        <v>44343</v>
      </c>
      <c r="L384" s="29" t="s">
        <v>381</v>
      </c>
      <c r="M384" s="29" t="s">
        <v>382</v>
      </c>
      <c r="N384" s="29">
        <v>17.876000000000001</v>
      </c>
      <c r="O384" s="29">
        <v>448.55967079999999</v>
      </c>
      <c r="P384" s="29">
        <v>448.55967079999999</v>
      </c>
      <c r="Q384" s="31">
        <v>7</v>
      </c>
      <c r="R384" s="29" t="s">
        <v>28</v>
      </c>
      <c r="S384" s="29" t="s">
        <v>505</v>
      </c>
      <c r="T384" s="29">
        <v>60</v>
      </c>
      <c r="U384" s="29">
        <v>32</v>
      </c>
      <c r="V384" s="29" t="s">
        <v>392</v>
      </c>
      <c r="W384" s="29">
        <v>252</v>
      </c>
      <c r="X384" s="29"/>
      <c r="Y384" s="29" t="s">
        <v>385</v>
      </c>
      <c r="Z384" s="29">
        <v>60226</v>
      </c>
    </row>
    <row r="385" spans="1:26" x14ac:dyDescent="0.2">
      <c r="A385" s="29">
        <v>2021</v>
      </c>
      <c r="B385" s="29" t="s">
        <v>1735</v>
      </c>
      <c r="C385" s="29" t="s">
        <v>387</v>
      </c>
      <c r="D385" s="29" t="s">
        <v>1736</v>
      </c>
      <c r="E385" s="29" t="s">
        <v>3325</v>
      </c>
      <c r="F385" s="29" t="s">
        <v>3326</v>
      </c>
      <c r="G385" s="29">
        <v>200067460</v>
      </c>
      <c r="H385" s="29" t="s">
        <v>1737</v>
      </c>
      <c r="I385" s="29" t="s">
        <v>162</v>
      </c>
      <c r="J385" s="29" t="s">
        <v>68</v>
      </c>
      <c r="K385" s="30">
        <v>44355</v>
      </c>
      <c r="L385" s="29" t="s">
        <v>381</v>
      </c>
      <c r="M385" s="29" t="s">
        <v>382</v>
      </c>
      <c r="N385" s="29">
        <v>8.9380000000000006</v>
      </c>
      <c r="O385" s="29">
        <v>224.2798354</v>
      </c>
      <c r="P385" s="29">
        <v>224.2798354</v>
      </c>
      <c r="Q385" s="31">
        <v>3.5</v>
      </c>
      <c r="R385" s="29" t="s">
        <v>28</v>
      </c>
      <c r="S385" s="29" t="s">
        <v>1738</v>
      </c>
      <c r="T385" s="29">
        <v>22</v>
      </c>
      <c r="U385" s="29">
        <v>53</v>
      </c>
      <c r="V385" s="29" t="s">
        <v>384</v>
      </c>
      <c r="W385" s="29">
        <v>411</v>
      </c>
      <c r="X385" s="29"/>
      <c r="Y385" s="29" t="s">
        <v>385</v>
      </c>
      <c r="Z385" s="29">
        <v>22136</v>
      </c>
    </row>
    <row r="386" spans="1:26" x14ac:dyDescent="0.2">
      <c r="A386" s="29">
        <v>2021</v>
      </c>
      <c r="B386" s="29" t="s">
        <v>1739</v>
      </c>
      <c r="C386" s="29" t="s">
        <v>387</v>
      </c>
      <c r="D386" s="29" t="s">
        <v>1700</v>
      </c>
      <c r="E386" s="29" t="s">
        <v>3303</v>
      </c>
      <c r="F386" s="29" t="s">
        <v>3304</v>
      </c>
      <c r="G386" s="29">
        <v>245100979</v>
      </c>
      <c r="H386" s="29" t="s">
        <v>1082</v>
      </c>
      <c r="I386" s="29" t="s">
        <v>307</v>
      </c>
      <c r="J386" s="29" t="s">
        <v>78</v>
      </c>
      <c r="K386" s="30">
        <v>44356</v>
      </c>
      <c r="L386" s="29" t="s">
        <v>28</v>
      </c>
      <c r="M386" s="29" t="s">
        <v>390</v>
      </c>
      <c r="N386" s="29">
        <v>26.814</v>
      </c>
      <c r="O386" s="29">
        <v>672.83950619999996</v>
      </c>
      <c r="P386" s="29">
        <v>672.83950619999996</v>
      </c>
      <c r="Q386" s="32">
        <v>10.6</v>
      </c>
      <c r="R386" s="29" t="s">
        <v>28</v>
      </c>
      <c r="S386" s="29" t="s">
        <v>1740</v>
      </c>
      <c r="T386" s="29">
        <v>51</v>
      </c>
      <c r="U386" s="29">
        <v>44</v>
      </c>
      <c r="V386" s="29" t="s">
        <v>384</v>
      </c>
      <c r="W386" s="29">
        <v>431</v>
      </c>
      <c r="X386" s="29"/>
      <c r="Y386" s="29" t="s">
        <v>385</v>
      </c>
      <c r="Z386" s="29">
        <v>51165</v>
      </c>
    </row>
    <row r="387" spans="1:26" x14ac:dyDescent="0.2">
      <c r="A387" s="29">
        <v>2021</v>
      </c>
      <c r="B387" s="29" t="s">
        <v>1741</v>
      </c>
      <c r="C387" s="29" t="s">
        <v>453</v>
      </c>
      <c r="D387" s="29" t="s">
        <v>1742</v>
      </c>
      <c r="E387" s="29" t="s">
        <v>3327</v>
      </c>
      <c r="F387" s="29" t="s">
        <v>3328</v>
      </c>
      <c r="G387" s="29">
        <v>200010650</v>
      </c>
      <c r="H387" s="29" t="s">
        <v>1743</v>
      </c>
      <c r="I387" s="29" t="s">
        <v>1744</v>
      </c>
      <c r="J387" s="29" t="s">
        <v>221</v>
      </c>
      <c r="K387" s="30">
        <v>44357</v>
      </c>
      <c r="L387" s="29" t="s">
        <v>381</v>
      </c>
      <c r="M387" s="29" t="s">
        <v>382</v>
      </c>
      <c r="N387" s="29">
        <v>23.32818</v>
      </c>
      <c r="O387" s="29">
        <v>585.37037039999996</v>
      </c>
      <c r="P387" s="29">
        <v>585.37037039999996</v>
      </c>
      <c r="Q387" s="31">
        <v>9.1999999999999993</v>
      </c>
      <c r="R387" s="29" t="s">
        <v>28</v>
      </c>
      <c r="S387" s="29" t="s">
        <v>1745</v>
      </c>
      <c r="T387" s="29">
        <v>39</v>
      </c>
      <c r="U387" s="29">
        <v>27</v>
      </c>
      <c r="V387" s="29" t="s">
        <v>384</v>
      </c>
      <c r="W387" s="29">
        <v>69</v>
      </c>
      <c r="X387" s="29"/>
      <c r="Y387" s="29" t="s">
        <v>385</v>
      </c>
      <c r="Z387" s="29">
        <v>39078</v>
      </c>
    </row>
    <row r="388" spans="1:26" x14ac:dyDescent="0.2">
      <c r="A388" s="29">
        <v>2021</v>
      </c>
      <c r="B388" s="29" t="s">
        <v>1746</v>
      </c>
      <c r="C388" s="29" t="s">
        <v>387</v>
      </c>
      <c r="D388" s="29" t="s">
        <v>1747</v>
      </c>
      <c r="E388" s="29" t="s">
        <v>3329</v>
      </c>
      <c r="F388" s="29" t="s">
        <v>3330</v>
      </c>
      <c r="G388" s="29">
        <v>200068047</v>
      </c>
      <c r="H388" s="29" t="s">
        <v>1451</v>
      </c>
      <c r="I388" s="29" t="s">
        <v>493</v>
      </c>
      <c r="J388" s="29" t="s">
        <v>145</v>
      </c>
      <c r="K388" s="30">
        <v>44362</v>
      </c>
      <c r="L388" s="29" t="s">
        <v>381</v>
      </c>
      <c r="M388" s="29" t="s">
        <v>382</v>
      </c>
      <c r="N388" s="29">
        <v>19.216699999999999</v>
      </c>
      <c r="O388" s="29">
        <v>482.2016461</v>
      </c>
      <c r="P388" s="29">
        <v>482.2016461</v>
      </c>
      <c r="Q388" s="31">
        <v>7.6</v>
      </c>
      <c r="R388" s="29" t="s">
        <v>28</v>
      </c>
      <c r="S388" s="29" t="s">
        <v>505</v>
      </c>
      <c r="T388" s="29">
        <v>60</v>
      </c>
      <c r="U388" s="29">
        <v>32</v>
      </c>
      <c r="V388" s="29" t="s">
        <v>392</v>
      </c>
      <c r="W388" s="29">
        <v>399</v>
      </c>
      <c r="X388" s="29"/>
      <c r="Y388" s="29" t="s">
        <v>385</v>
      </c>
      <c r="Z388" s="29">
        <v>60173</v>
      </c>
    </row>
    <row r="389" spans="1:26" x14ac:dyDescent="0.2">
      <c r="A389" s="29">
        <v>2021</v>
      </c>
      <c r="B389" s="29" t="s">
        <v>1748</v>
      </c>
      <c r="C389" s="29" t="s">
        <v>442</v>
      </c>
      <c r="D389" s="29" t="s">
        <v>1749</v>
      </c>
      <c r="E389" s="29" t="s">
        <v>3331</v>
      </c>
      <c r="F389" s="29" t="s">
        <v>3332</v>
      </c>
      <c r="G389" s="29">
        <v>247200132</v>
      </c>
      <c r="H389" s="29" t="s">
        <v>1363</v>
      </c>
      <c r="I389" s="29" t="s">
        <v>336</v>
      </c>
      <c r="J389" s="29" t="s">
        <v>51</v>
      </c>
      <c r="K389" s="30">
        <v>44363</v>
      </c>
      <c r="L389" s="29" t="s">
        <v>381</v>
      </c>
      <c r="M389" s="29" t="s">
        <v>382</v>
      </c>
      <c r="N389" s="29">
        <v>19.663599999999999</v>
      </c>
      <c r="O389" s="29">
        <v>493.41563789999998</v>
      </c>
      <c r="P389" s="29">
        <v>493.41563789999998</v>
      </c>
      <c r="Q389" s="31">
        <v>7.8</v>
      </c>
      <c r="R389" s="29" t="s">
        <v>28</v>
      </c>
      <c r="S389" s="29" t="s">
        <v>1364</v>
      </c>
      <c r="T389" s="29">
        <v>72</v>
      </c>
      <c r="U389" s="29">
        <v>52</v>
      </c>
      <c r="V389" s="29" t="s">
        <v>384</v>
      </c>
      <c r="W389" s="29">
        <v>172</v>
      </c>
      <c r="X389" s="29"/>
      <c r="Y389" s="29" t="s">
        <v>385</v>
      </c>
      <c r="Z389" s="29">
        <v>72181</v>
      </c>
    </row>
    <row r="390" spans="1:26" x14ac:dyDescent="0.2">
      <c r="A390" s="29">
        <v>2021</v>
      </c>
      <c r="B390" s="29" t="s">
        <v>1750</v>
      </c>
      <c r="C390" s="29" t="s">
        <v>387</v>
      </c>
      <c r="D390" s="29" t="s">
        <v>1751</v>
      </c>
      <c r="E390" s="29" t="s">
        <v>3333</v>
      </c>
      <c r="F390" s="29" t="s">
        <v>3334</v>
      </c>
      <c r="G390" s="29">
        <v>200010700</v>
      </c>
      <c r="H390" s="29" t="s">
        <v>678</v>
      </c>
      <c r="I390" s="29" t="s">
        <v>679</v>
      </c>
      <c r="J390" s="29" t="s">
        <v>37</v>
      </c>
      <c r="K390" s="30">
        <v>44370</v>
      </c>
      <c r="L390" s="29" t="s">
        <v>381</v>
      </c>
      <c r="M390" s="29" t="s">
        <v>382</v>
      </c>
      <c r="N390" s="29">
        <v>22.344999999999999</v>
      </c>
      <c r="O390" s="29">
        <v>560.6995885</v>
      </c>
      <c r="P390" s="29">
        <v>560.6995885</v>
      </c>
      <c r="Q390" s="31">
        <v>8.8000000000000007</v>
      </c>
      <c r="R390" s="29" t="s">
        <v>28</v>
      </c>
      <c r="S390" s="29" t="s">
        <v>680</v>
      </c>
      <c r="T390" s="29">
        <v>76</v>
      </c>
      <c r="U390" s="29">
        <v>28</v>
      </c>
      <c r="V390" s="29" t="s">
        <v>384</v>
      </c>
      <c r="W390" s="29">
        <v>486</v>
      </c>
      <c r="X390" s="29"/>
      <c r="Y390" s="29" t="s">
        <v>385</v>
      </c>
      <c r="Z390" s="29">
        <v>76181</v>
      </c>
    </row>
    <row r="391" spans="1:26" x14ac:dyDescent="0.2">
      <c r="A391" s="29">
        <v>2021</v>
      </c>
      <c r="B391" s="29" t="s">
        <v>1752</v>
      </c>
      <c r="C391" s="29" t="s">
        <v>387</v>
      </c>
      <c r="D391" s="29" t="s">
        <v>1753</v>
      </c>
      <c r="E391" s="29" t="s">
        <v>3335</v>
      </c>
      <c r="F391" s="29" t="s">
        <v>3336</v>
      </c>
      <c r="G391" s="29">
        <v>200043495</v>
      </c>
      <c r="H391" s="29" t="s">
        <v>964</v>
      </c>
      <c r="I391" s="29" t="s">
        <v>147</v>
      </c>
      <c r="J391" s="29" t="s">
        <v>145</v>
      </c>
      <c r="K391" s="30">
        <v>44376</v>
      </c>
      <c r="L391" s="29" t="s">
        <v>381</v>
      </c>
      <c r="M391" s="29" t="s">
        <v>382</v>
      </c>
      <c r="N391" s="29">
        <v>53.628</v>
      </c>
      <c r="O391" s="29">
        <v>1345.6790120000001</v>
      </c>
      <c r="P391" s="29">
        <v>1345.6790120000001</v>
      </c>
      <c r="Q391" s="33">
        <v>21.1</v>
      </c>
      <c r="R391" s="29" t="s">
        <v>28</v>
      </c>
      <c r="S391" s="29" t="s">
        <v>965</v>
      </c>
      <c r="T391" s="29">
        <v>2</v>
      </c>
      <c r="U391" s="29">
        <v>32</v>
      </c>
      <c r="V391" s="29" t="s">
        <v>384</v>
      </c>
      <c r="W391" s="29">
        <v>30</v>
      </c>
      <c r="X391" s="29"/>
      <c r="Y391" s="29" t="s">
        <v>385</v>
      </c>
      <c r="Z391" s="29">
        <v>2028</v>
      </c>
    </row>
    <row r="392" spans="1:26" x14ac:dyDescent="0.2">
      <c r="A392" s="29">
        <v>2021</v>
      </c>
      <c r="B392" s="29" t="s">
        <v>1754</v>
      </c>
      <c r="C392" s="29" t="s">
        <v>387</v>
      </c>
      <c r="D392" s="29" t="s">
        <v>1755</v>
      </c>
      <c r="E392" s="29" t="s">
        <v>3337</v>
      </c>
      <c r="F392" s="29" t="s">
        <v>3338</v>
      </c>
      <c r="G392" s="29">
        <v>200067106</v>
      </c>
      <c r="H392" s="29" t="s">
        <v>1756</v>
      </c>
      <c r="I392" s="29" t="s">
        <v>445</v>
      </c>
      <c r="J392" s="29" t="s">
        <v>137</v>
      </c>
      <c r="K392" s="30">
        <v>44384</v>
      </c>
      <c r="L392" s="29" t="s">
        <v>381</v>
      </c>
      <c r="M392" s="29" t="s">
        <v>382</v>
      </c>
      <c r="N392" s="29">
        <v>6.2565999999999997</v>
      </c>
      <c r="O392" s="29">
        <v>156.9958848</v>
      </c>
      <c r="P392" s="29">
        <v>156.9958848</v>
      </c>
      <c r="Q392" s="31">
        <v>2.5</v>
      </c>
      <c r="R392" s="29" t="s">
        <v>123</v>
      </c>
      <c r="S392" s="29" t="s">
        <v>1757</v>
      </c>
      <c r="T392" s="29">
        <v>64</v>
      </c>
      <c r="U392" s="29">
        <v>75</v>
      </c>
      <c r="V392" s="29" t="s">
        <v>392</v>
      </c>
      <c r="W392" s="29">
        <v>625</v>
      </c>
      <c r="X392" s="29"/>
      <c r="Y392" s="29" t="s">
        <v>385</v>
      </c>
      <c r="Z392" s="29">
        <v>64161</v>
      </c>
    </row>
    <row r="393" spans="1:26" x14ac:dyDescent="0.2">
      <c r="A393" s="29">
        <v>2021</v>
      </c>
      <c r="B393" s="29" t="s">
        <v>1758</v>
      </c>
      <c r="C393" s="29" t="s">
        <v>387</v>
      </c>
      <c r="D393" s="29" t="s">
        <v>1759</v>
      </c>
      <c r="E393" s="29" t="s">
        <v>3339</v>
      </c>
      <c r="F393" s="29" t="s">
        <v>3340</v>
      </c>
      <c r="G393" s="29">
        <v>200069250</v>
      </c>
      <c r="H393" s="29" t="s">
        <v>768</v>
      </c>
      <c r="I393" s="29" t="s">
        <v>257</v>
      </c>
      <c r="J393" s="29" t="s">
        <v>78</v>
      </c>
      <c r="K393" s="30">
        <v>44390</v>
      </c>
      <c r="L393" s="29" t="s">
        <v>381</v>
      </c>
      <c r="M393" s="29" t="s">
        <v>382</v>
      </c>
      <c r="N393" s="29">
        <v>22.344999999999999</v>
      </c>
      <c r="O393" s="29">
        <v>560.6995885</v>
      </c>
      <c r="P393" s="29">
        <v>560.6995885</v>
      </c>
      <c r="Q393" s="31">
        <v>8.8000000000000007</v>
      </c>
      <c r="R393" s="29" t="s">
        <v>28</v>
      </c>
      <c r="S393" s="29" t="s">
        <v>557</v>
      </c>
      <c r="T393" s="29">
        <v>10</v>
      </c>
      <c r="U393" s="29">
        <v>44</v>
      </c>
      <c r="V393" s="29" t="s">
        <v>392</v>
      </c>
      <c r="W393" s="29">
        <v>372</v>
      </c>
      <c r="X393" s="29"/>
      <c r="Y393" s="29" t="s">
        <v>385</v>
      </c>
      <c r="Z393" s="29">
        <v>10209</v>
      </c>
    </row>
    <row r="394" spans="1:26" x14ac:dyDescent="0.2">
      <c r="A394" s="29">
        <v>2021</v>
      </c>
      <c r="B394" s="29" t="s">
        <v>1760</v>
      </c>
      <c r="C394" s="29" t="s">
        <v>387</v>
      </c>
      <c r="D394" s="29" t="s">
        <v>1761</v>
      </c>
      <c r="E394" s="29" t="s">
        <v>3341</v>
      </c>
      <c r="F394" s="29" t="s">
        <v>3342</v>
      </c>
      <c r="G394" s="29">
        <v>200040491</v>
      </c>
      <c r="H394" s="29" t="s">
        <v>1762</v>
      </c>
      <c r="I394" s="29" t="s">
        <v>733</v>
      </c>
      <c r="J394" s="29" t="s">
        <v>211</v>
      </c>
      <c r="K394" s="30">
        <v>44425</v>
      </c>
      <c r="L394" s="29" t="s">
        <v>381</v>
      </c>
      <c r="M394" s="29" t="s">
        <v>382</v>
      </c>
      <c r="N394" s="29">
        <v>11.172499999999999</v>
      </c>
      <c r="O394" s="29">
        <v>280.34979420000002</v>
      </c>
      <c r="P394" s="29">
        <v>280.34979420000002</v>
      </c>
      <c r="Q394" s="31">
        <v>4.4000000000000004</v>
      </c>
      <c r="R394" s="29" t="s">
        <v>28</v>
      </c>
      <c r="S394" s="29" t="s">
        <v>1763</v>
      </c>
      <c r="T394" s="29">
        <v>26</v>
      </c>
      <c r="U394" s="29">
        <v>84</v>
      </c>
      <c r="V394" s="29" t="s">
        <v>392</v>
      </c>
      <c r="W394" s="29">
        <v>262</v>
      </c>
      <c r="X394" s="29"/>
      <c r="Y394" s="29" t="s">
        <v>385</v>
      </c>
      <c r="Z394" s="29">
        <v>26002</v>
      </c>
    </row>
    <row r="395" spans="1:26" x14ac:dyDescent="0.2">
      <c r="A395" s="29">
        <v>2021</v>
      </c>
      <c r="B395" s="29" t="s">
        <v>1764</v>
      </c>
      <c r="C395" s="29" t="s">
        <v>442</v>
      </c>
      <c r="D395" s="29" t="s">
        <v>1765</v>
      </c>
      <c r="E395" s="29" t="s">
        <v>3343</v>
      </c>
      <c r="F395" s="29" t="s">
        <v>3344</v>
      </c>
      <c r="G395" s="29">
        <v>200073245</v>
      </c>
      <c r="H395" s="29" t="s">
        <v>1766</v>
      </c>
      <c r="I395" s="29" t="s">
        <v>935</v>
      </c>
      <c r="J395" s="29" t="s">
        <v>211</v>
      </c>
      <c r="K395" s="30">
        <v>44432</v>
      </c>
      <c r="L395" s="29" t="s">
        <v>381</v>
      </c>
      <c r="M395" s="29" t="s">
        <v>382</v>
      </c>
      <c r="N395" s="29">
        <v>4.4690000000000003</v>
      </c>
      <c r="O395" s="29">
        <v>112.1399177</v>
      </c>
      <c r="P395" s="29">
        <v>112.1399177</v>
      </c>
      <c r="Q395" s="31">
        <v>1.8</v>
      </c>
      <c r="R395" s="29" t="s">
        <v>28</v>
      </c>
      <c r="S395" s="29" t="s">
        <v>1767</v>
      </c>
      <c r="T395" s="29">
        <v>7</v>
      </c>
      <c r="U395" s="29">
        <v>84</v>
      </c>
      <c r="V395" s="29" t="s">
        <v>384</v>
      </c>
      <c r="W395" s="29">
        <v>194</v>
      </c>
      <c r="X395" s="29"/>
      <c r="Y395" s="29" t="s">
        <v>385</v>
      </c>
      <c r="Z395" s="29">
        <v>7231</v>
      </c>
    </row>
    <row r="396" spans="1:26" x14ac:dyDescent="0.2">
      <c r="A396" s="29">
        <v>2021</v>
      </c>
      <c r="B396" s="29" t="s">
        <v>1768</v>
      </c>
      <c r="C396" s="29" t="s">
        <v>387</v>
      </c>
      <c r="D396" s="29" t="s">
        <v>1769</v>
      </c>
      <c r="E396" s="29" t="s">
        <v>3345</v>
      </c>
      <c r="F396" s="29" t="s">
        <v>3346</v>
      </c>
      <c r="G396" s="29">
        <v>200072874</v>
      </c>
      <c r="H396" s="29" t="s">
        <v>1770</v>
      </c>
      <c r="I396" s="29" t="s">
        <v>91</v>
      </c>
      <c r="J396" s="29" t="s">
        <v>89</v>
      </c>
      <c r="K396" s="30">
        <v>44453</v>
      </c>
      <c r="L396" s="29" t="s">
        <v>381</v>
      </c>
      <c r="M396" s="29" t="s">
        <v>382</v>
      </c>
      <c r="N396" s="29">
        <v>13.407</v>
      </c>
      <c r="O396" s="29">
        <v>336.41975309999998</v>
      </c>
      <c r="P396" s="29">
        <v>336.41975309999998</v>
      </c>
      <c r="Q396" s="31">
        <v>5.3</v>
      </c>
      <c r="R396" s="29" t="s">
        <v>28</v>
      </c>
      <c r="S396" s="29" t="s">
        <v>505</v>
      </c>
      <c r="T396" s="29">
        <v>77</v>
      </c>
      <c r="U396" s="29">
        <v>11</v>
      </c>
      <c r="V396" s="29" t="s">
        <v>384</v>
      </c>
      <c r="W396" s="29">
        <v>479</v>
      </c>
      <c r="X396" s="29"/>
      <c r="Y396" s="29" t="s">
        <v>385</v>
      </c>
      <c r="Z396" s="29">
        <v>77177</v>
      </c>
    </row>
    <row r="397" spans="1:26" x14ac:dyDescent="0.2">
      <c r="A397" s="29">
        <v>2021</v>
      </c>
      <c r="B397" s="29" t="s">
        <v>1771</v>
      </c>
      <c r="C397" s="29" t="s">
        <v>387</v>
      </c>
      <c r="D397" s="29" t="s">
        <v>1772</v>
      </c>
      <c r="E397" s="29" t="s">
        <v>3347</v>
      </c>
      <c r="F397" s="29" t="s">
        <v>3348</v>
      </c>
      <c r="G397" s="29">
        <v>200072106</v>
      </c>
      <c r="H397" s="29" t="s">
        <v>1773</v>
      </c>
      <c r="I397" s="29" t="s">
        <v>1236</v>
      </c>
      <c r="J397" s="29" t="s">
        <v>120</v>
      </c>
      <c r="K397" s="30">
        <v>44454</v>
      </c>
      <c r="L397" s="29" t="s">
        <v>381</v>
      </c>
      <c r="M397" s="29" t="s">
        <v>382</v>
      </c>
      <c r="N397" s="29">
        <v>15.194599999999999</v>
      </c>
      <c r="O397" s="29">
        <v>381.27572020000002</v>
      </c>
      <c r="P397" s="29">
        <v>381.27572020000002</v>
      </c>
      <c r="Q397" s="31">
        <v>6</v>
      </c>
      <c r="R397" s="29" t="s">
        <v>123</v>
      </c>
      <c r="S397" s="29" t="s">
        <v>1237</v>
      </c>
      <c r="T397" s="29">
        <v>65</v>
      </c>
      <c r="U397" s="29">
        <v>76</v>
      </c>
      <c r="V397" s="29" t="s">
        <v>392</v>
      </c>
      <c r="W397" s="29">
        <v>598</v>
      </c>
      <c r="X397" s="29"/>
      <c r="Y397" s="29" t="s">
        <v>385</v>
      </c>
      <c r="Z397" s="29">
        <v>65397</v>
      </c>
    </row>
    <row r="398" spans="1:26" x14ac:dyDescent="0.2">
      <c r="A398" s="29">
        <v>2021</v>
      </c>
      <c r="B398" s="29" t="s">
        <v>1774</v>
      </c>
      <c r="C398" s="29" t="s">
        <v>378</v>
      </c>
      <c r="D398" s="29" t="s">
        <v>1775</v>
      </c>
      <c r="E398" s="29" t="s">
        <v>3349</v>
      </c>
      <c r="F398" s="29" t="s">
        <v>3350</v>
      </c>
      <c r="G398" s="29">
        <v>246200729</v>
      </c>
      <c r="H398" s="29" t="s">
        <v>1776</v>
      </c>
      <c r="I398" s="29" t="s">
        <v>499</v>
      </c>
      <c r="J398" s="29" t="s">
        <v>145</v>
      </c>
      <c r="K398" s="30">
        <v>44475</v>
      </c>
      <c r="L398" s="29" t="s">
        <v>381</v>
      </c>
      <c r="M398" s="29" t="s">
        <v>382</v>
      </c>
      <c r="N398" s="29">
        <v>35.752000000000002</v>
      </c>
      <c r="O398" s="29">
        <v>897.11934159999998</v>
      </c>
      <c r="P398" s="29">
        <v>897.11934159999998</v>
      </c>
      <c r="Q398" s="32">
        <v>14.1</v>
      </c>
      <c r="R398" s="29" t="s">
        <v>28</v>
      </c>
      <c r="S398" s="29" t="s">
        <v>1777</v>
      </c>
      <c r="T398" s="29">
        <v>62</v>
      </c>
      <c r="U398" s="29">
        <v>32</v>
      </c>
      <c r="V398" s="29" t="s">
        <v>384</v>
      </c>
      <c r="W398" s="29">
        <v>288</v>
      </c>
      <c r="X398" s="29"/>
      <c r="Y398" s="29" t="s">
        <v>385</v>
      </c>
      <c r="Z398" s="29">
        <v>62474</v>
      </c>
    </row>
    <row r="399" spans="1:26" x14ac:dyDescent="0.2">
      <c r="A399" s="29">
        <v>2021</v>
      </c>
      <c r="B399" s="29" t="s">
        <v>1778</v>
      </c>
      <c r="C399" s="29" t="s">
        <v>387</v>
      </c>
      <c r="D399" s="29" t="s">
        <v>1779</v>
      </c>
      <c r="E399" s="29" t="s">
        <v>3351</v>
      </c>
      <c r="F399" s="29" t="s">
        <v>3352</v>
      </c>
      <c r="G399" s="29">
        <v>246000566</v>
      </c>
      <c r="H399" s="29" t="s">
        <v>1780</v>
      </c>
      <c r="I399" s="29" t="s">
        <v>493</v>
      </c>
      <c r="J399" s="29" t="s">
        <v>145</v>
      </c>
      <c r="K399" s="30">
        <v>44488</v>
      </c>
      <c r="L399" s="29" t="s">
        <v>28</v>
      </c>
      <c r="M399" s="29" t="s">
        <v>390</v>
      </c>
      <c r="N399" s="29">
        <v>17.429099999999998</v>
      </c>
      <c r="O399" s="29">
        <v>437.34567900000002</v>
      </c>
      <c r="P399" s="29">
        <v>437.34567900000002</v>
      </c>
      <c r="Q399" s="31">
        <v>6.9</v>
      </c>
      <c r="R399" s="29" t="s">
        <v>28</v>
      </c>
      <c r="S399" s="29" t="s">
        <v>1781</v>
      </c>
      <c r="T399" s="29">
        <v>60</v>
      </c>
      <c r="U399" s="29">
        <v>32</v>
      </c>
      <c r="V399" s="29" t="s">
        <v>392</v>
      </c>
      <c r="W399" s="29">
        <v>953</v>
      </c>
      <c r="X399" s="29"/>
      <c r="Y399" s="29" t="s">
        <v>385</v>
      </c>
      <c r="Z399" s="29">
        <v>60394</v>
      </c>
    </row>
    <row r="400" spans="1:26" x14ac:dyDescent="0.2">
      <c r="A400" s="29">
        <v>2021</v>
      </c>
      <c r="B400" s="29" t="s">
        <v>1782</v>
      </c>
      <c r="C400" s="29" t="s">
        <v>387</v>
      </c>
      <c r="D400" s="29" t="s">
        <v>1783</v>
      </c>
      <c r="E400" s="29" t="s">
        <v>3353</v>
      </c>
      <c r="F400" s="29" t="s">
        <v>3354</v>
      </c>
      <c r="G400" s="29">
        <v>200070555</v>
      </c>
      <c r="H400" s="29" t="s">
        <v>1784</v>
      </c>
      <c r="I400" s="29" t="s">
        <v>947</v>
      </c>
      <c r="J400" s="29" t="s">
        <v>211</v>
      </c>
      <c r="K400" s="30">
        <v>44517</v>
      </c>
      <c r="L400" s="29" t="s">
        <v>381</v>
      </c>
      <c r="M400" s="29" t="s">
        <v>382</v>
      </c>
      <c r="N400" s="29">
        <v>8.9380000000000006</v>
      </c>
      <c r="O400" s="29">
        <v>224.2798354</v>
      </c>
      <c r="P400" s="29">
        <v>224.2798354</v>
      </c>
      <c r="Q400" s="31">
        <v>3.5</v>
      </c>
      <c r="R400" s="29" t="s">
        <v>28</v>
      </c>
      <c r="S400" s="29" t="s">
        <v>1587</v>
      </c>
      <c r="T400" s="29">
        <v>1</v>
      </c>
      <c r="U400" s="29">
        <v>84</v>
      </c>
      <c r="V400" s="29" t="s">
        <v>384</v>
      </c>
      <c r="W400" s="29">
        <v>393</v>
      </c>
      <c r="X400" s="29"/>
      <c r="Y400" s="29" t="s">
        <v>385</v>
      </c>
      <c r="Z400" s="29">
        <v>1343</v>
      </c>
    </row>
    <row r="401" spans="1:26" x14ac:dyDescent="0.2">
      <c r="A401" s="29">
        <v>2021</v>
      </c>
      <c r="B401" s="29" t="s">
        <v>1785</v>
      </c>
      <c r="C401" s="29" t="s">
        <v>387</v>
      </c>
      <c r="D401" s="29" t="s">
        <v>1786</v>
      </c>
      <c r="E401" s="29" t="s">
        <v>3355</v>
      </c>
      <c r="F401" s="29" t="s">
        <v>3356</v>
      </c>
      <c r="G401" s="29">
        <v>200041416</v>
      </c>
      <c r="H401" s="29" t="s">
        <v>1787</v>
      </c>
      <c r="I401" s="29" t="s">
        <v>139</v>
      </c>
      <c r="J401" s="29" t="s">
        <v>137</v>
      </c>
      <c r="K401" s="30">
        <v>44518</v>
      </c>
      <c r="L401" s="29" t="s">
        <v>1788</v>
      </c>
      <c r="M401" s="29" t="s">
        <v>382</v>
      </c>
      <c r="N401" s="29">
        <v>15.194599999999999</v>
      </c>
      <c r="O401" s="29">
        <v>381.27572020000002</v>
      </c>
      <c r="P401" s="29">
        <v>381.27572020000002</v>
      </c>
      <c r="Q401" s="31">
        <v>6</v>
      </c>
      <c r="R401" s="29" t="s">
        <v>28</v>
      </c>
      <c r="S401" s="29" t="s">
        <v>1789</v>
      </c>
      <c r="T401" s="29">
        <v>79</v>
      </c>
      <c r="U401" s="29">
        <v>75</v>
      </c>
      <c r="V401" s="29" t="s">
        <v>384</v>
      </c>
      <c r="W401" s="29">
        <v>543</v>
      </c>
      <c r="X401" s="29"/>
      <c r="Y401" s="29" t="s">
        <v>385</v>
      </c>
      <c r="Z401" s="29">
        <v>79005</v>
      </c>
    </row>
    <row r="402" spans="1:26" x14ac:dyDescent="0.2">
      <c r="A402" s="29">
        <v>2021</v>
      </c>
      <c r="B402" s="29" t="s">
        <v>1790</v>
      </c>
      <c r="C402" s="29" t="s">
        <v>378</v>
      </c>
      <c r="D402" s="29" t="s">
        <v>1791</v>
      </c>
      <c r="E402" s="29" t="s">
        <v>3357</v>
      </c>
      <c r="F402" s="29" t="s">
        <v>3358</v>
      </c>
      <c r="G402" s="29">
        <v>200034197</v>
      </c>
      <c r="H402" s="29" t="s">
        <v>1792</v>
      </c>
      <c r="I402" s="29" t="s">
        <v>321</v>
      </c>
      <c r="J402" s="29" t="s">
        <v>137</v>
      </c>
      <c r="K402" s="30">
        <v>44525</v>
      </c>
      <c r="L402" s="29" t="s">
        <v>381</v>
      </c>
      <c r="M402" s="29" t="s">
        <v>382</v>
      </c>
      <c r="N402" s="29">
        <v>16.89282</v>
      </c>
      <c r="O402" s="29">
        <v>423.88888889999998</v>
      </c>
      <c r="P402" s="29">
        <v>423.88888889999998</v>
      </c>
      <c r="Q402" s="31">
        <v>6.7</v>
      </c>
      <c r="R402" s="29" t="s">
        <v>28</v>
      </c>
      <c r="S402" s="29" t="s">
        <v>1793</v>
      </c>
      <c r="T402" s="29">
        <v>24</v>
      </c>
      <c r="U402" s="29">
        <v>75</v>
      </c>
      <c r="V402" s="29" t="s">
        <v>384</v>
      </c>
      <c r="W402" s="29">
        <v>127</v>
      </c>
      <c r="X402" s="29"/>
      <c r="Y402" s="29" t="s">
        <v>385</v>
      </c>
      <c r="Z402" s="29">
        <v>24370</v>
      </c>
    </row>
    <row r="403" spans="1:26" x14ac:dyDescent="0.2">
      <c r="A403" s="29">
        <v>2021</v>
      </c>
      <c r="B403" s="29" t="s">
        <v>1794</v>
      </c>
      <c r="C403" s="29" t="s">
        <v>378</v>
      </c>
      <c r="D403" s="29" t="s">
        <v>1795</v>
      </c>
      <c r="E403" s="29" t="s">
        <v>3359</v>
      </c>
      <c r="F403" s="29" t="s">
        <v>3360</v>
      </c>
      <c r="G403" s="29">
        <v>200066975</v>
      </c>
      <c r="H403" s="29" t="s">
        <v>1796</v>
      </c>
      <c r="I403" s="29" t="s">
        <v>493</v>
      </c>
      <c r="J403" s="29" t="s">
        <v>145</v>
      </c>
      <c r="K403" s="30">
        <v>44533</v>
      </c>
      <c r="L403" s="29" t="s">
        <v>381</v>
      </c>
      <c r="M403" s="29" t="s">
        <v>382</v>
      </c>
      <c r="N403" s="29">
        <v>16.535299999999999</v>
      </c>
      <c r="O403" s="29">
        <v>414.91769549999998</v>
      </c>
      <c r="P403" s="29">
        <v>414.91769549999998</v>
      </c>
      <c r="Q403" s="31">
        <v>6.5</v>
      </c>
      <c r="R403" s="29" t="s">
        <v>28</v>
      </c>
      <c r="S403" s="29" t="s">
        <v>505</v>
      </c>
      <c r="T403" s="29">
        <v>60</v>
      </c>
      <c r="U403" s="29">
        <v>32</v>
      </c>
      <c r="V403" s="29" t="s">
        <v>392</v>
      </c>
      <c r="W403" s="29">
        <v>674</v>
      </c>
      <c r="X403" s="29"/>
      <c r="Y403" s="29" t="s">
        <v>385</v>
      </c>
      <c r="Z403" s="29">
        <v>60421</v>
      </c>
    </row>
    <row r="404" spans="1:26" x14ac:dyDescent="0.2">
      <c r="A404" s="29">
        <v>2021</v>
      </c>
      <c r="B404" s="29" t="s">
        <v>1797</v>
      </c>
      <c r="C404" s="29" t="s">
        <v>387</v>
      </c>
      <c r="D404" s="29" t="s">
        <v>1798</v>
      </c>
      <c r="E404" s="29" t="s">
        <v>3361</v>
      </c>
      <c r="F404" s="29" t="s">
        <v>3362</v>
      </c>
      <c r="G404" s="29">
        <v>200060010</v>
      </c>
      <c r="H404" s="29" t="s">
        <v>395</v>
      </c>
      <c r="I404" s="29" t="s">
        <v>396</v>
      </c>
      <c r="J404" s="29" t="s">
        <v>51</v>
      </c>
      <c r="K404" s="30">
        <v>44537</v>
      </c>
      <c r="L404" s="29" t="s">
        <v>381</v>
      </c>
      <c r="M404" s="29" t="s">
        <v>382</v>
      </c>
      <c r="N404" s="29">
        <v>10.278700000000001</v>
      </c>
      <c r="O404" s="29">
        <v>257.92181069999998</v>
      </c>
      <c r="P404" s="29">
        <v>257.92181069999998</v>
      </c>
      <c r="Q404" s="31">
        <v>4.0999999999999996</v>
      </c>
      <c r="R404" s="29" t="s">
        <v>28</v>
      </c>
      <c r="S404" s="29" t="s">
        <v>1637</v>
      </c>
      <c r="T404" s="29">
        <v>49</v>
      </c>
      <c r="U404" s="29">
        <v>52</v>
      </c>
      <c r="V404" s="29" t="s">
        <v>392</v>
      </c>
      <c r="W404" s="29">
        <v>756</v>
      </c>
      <c r="X404" s="29"/>
      <c r="Y404" s="29" t="s">
        <v>385</v>
      </c>
      <c r="Z404" s="29">
        <v>49069</v>
      </c>
    </row>
    <row r="405" spans="1:26" x14ac:dyDescent="0.2">
      <c r="A405" s="29">
        <v>2020</v>
      </c>
      <c r="B405" s="29" t="s">
        <v>1799</v>
      </c>
      <c r="C405" s="29" t="s">
        <v>753</v>
      </c>
      <c r="D405" s="29" t="s">
        <v>1800</v>
      </c>
      <c r="E405" s="29" t="s">
        <v>3363</v>
      </c>
      <c r="F405" s="29" t="s">
        <v>3364</v>
      </c>
      <c r="G405" s="29">
        <v>243301264</v>
      </c>
      <c r="H405" s="29" t="s">
        <v>1801</v>
      </c>
      <c r="I405" s="29" t="s">
        <v>538</v>
      </c>
      <c r="J405" s="29" t="s">
        <v>137</v>
      </c>
      <c r="K405" s="30">
        <v>43888</v>
      </c>
      <c r="L405" s="29" t="s">
        <v>381</v>
      </c>
      <c r="M405" s="29" t="s">
        <v>382</v>
      </c>
      <c r="N405" s="29">
        <v>44.69</v>
      </c>
      <c r="O405" s="29">
        <v>1121.399177</v>
      </c>
      <c r="P405" s="29">
        <v>1121.399177</v>
      </c>
      <c r="Q405" s="32">
        <v>17.600000000000001</v>
      </c>
      <c r="R405" s="29" t="s">
        <v>123</v>
      </c>
      <c r="S405" s="29" t="s">
        <v>1802</v>
      </c>
      <c r="T405" s="29">
        <v>33</v>
      </c>
      <c r="U405" s="29">
        <v>75</v>
      </c>
      <c r="V405" s="29" t="s">
        <v>384</v>
      </c>
      <c r="W405" s="29">
        <v>8</v>
      </c>
      <c r="X405" s="29"/>
      <c r="Y405" s="29" t="s">
        <v>385</v>
      </c>
      <c r="Z405" s="29">
        <v>33474</v>
      </c>
    </row>
    <row r="406" spans="1:26" x14ac:dyDescent="0.2">
      <c r="A406" s="29">
        <v>2020</v>
      </c>
      <c r="B406" s="29" t="s">
        <v>1803</v>
      </c>
      <c r="C406" s="29" t="s">
        <v>378</v>
      </c>
      <c r="D406" s="29" t="s">
        <v>1804</v>
      </c>
      <c r="E406" s="29" t="s">
        <v>3365</v>
      </c>
      <c r="F406" s="29" t="s">
        <v>3366</v>
      </c>
      <c r="G406" s="29">
        <v>200041333</v>
      </c>
      <c r="H406" s="29" t="s">
        <v>1805</v>
      </c>
      <c r="I406" s="29" t="s">
        <v>139</v>
      </c>
      <c r="J406" s="29" t="s">
        <v>137</v>
      </c>
      <c r="K406" s="30">
        <v>43999</v>
      </c>
      <c r="L406" s="29" t="s">
        <v>381</v>
      </c>
      <c r="M406" s="29" t="s">
        <v>382</v>
      </c>
      <c r="N406" s="29">
        <v>16.0884</v>
      </c>
      <c r="O406" s="29">
        <v>403.70370370000001</v>
      </c>
      <c r="P406" s="29">
        <v>403.70370370000001</v>
      </c>
      <c r="Q406" s="31">
        <v>6.3</v>
      </c>
      <c r="R406" s="29" t="s">
        <v>28</v>
      </c>
      <c r="S406" s="29" t="s">
        <v>1806</v>
      </c>
      <c r="T406" s="29">
        <v>79</v>
      </c>
      <c r="U406" s="29">
        <v>75</v>
      </c>
      <c r="V406" s="29" t="s">
        <v>384</v>
      </c>
      <c r="W406" s="29">
        <v>101</v>
      </c>
      <c r="X406" s="29"/>
      <c r="Y406" s="29" t="s">
        <v>385</v>
      </c>
      <c r="Z406" s="29">
        <v>79213</v>
      </c>
    </row>
    <row r="407" spans="1:26" x14ac:dyDescent="0.2">
      <c r="A407" s="29">
        <v>2020</v>
      </c>
      <c r="B407" s="29" t="s">
        <v>1807</v>
      </c>
      <c r="C407" s="29" t="s">
        <v>387</v>
      </c>
      <c r="D407" s="29" t="s">
        <v>1808</v>
      </c>
      <c r="E407" s="29" t="s">
        <v>3367</v>
      </c>
      <c r="F407" s="29" t="s">
        <v>3368</v>
      </c>
      <c r="G407" s="29">
        <v>242900793</v>
      </c>
      <c r="H407" s="29" t="s">
        <v>1809</v>
      </c>
      <c r="I407" s="29" t="s">
        <v>878</v>
      </c>
      <c r="J407" s="29" t="s">
        <v>68</v>
      </c>
      <c r="K407" s="30">
        <v>44068</v>
      </c>
      <c r="L407" s="29" t="s">
        <v>381</v>
      </c>
      <c r="M407" s="29" t="s">
        <v>382</v>
      </c>
      <c r="N407" s="29">
        <v>10.7256</v>
      </c>
      <c r="O407" s="29">
        <v>269.13580250000001</v>
      </c>
      <c r="P407" s="29">
        <v>269.13580250000001</v>
      </c>
      <c r="Q407" s="31">
        <v>4.2</v>
      </c>
      <c r="R407" s="29" t="s">
        <v>28</v>
      </c>
      <c r="S407" s="29" t="s">
        <v>1810</v>
      </c>
      <c r="T407" s="29">
        <v>29</v>
      </c>
      <c r="U407" s="29">
        <v>53</v>
      </c>
      <c r="V407" s="29" t="s">
        <v>392</v>
      </c>
      <c r="W407" s="29">
        <v>467</v>
      </c>
      <c r="X407" s="29"/>
      <c r="Y407" s="29" t="s">
        <v>385</v>
      </c>
      <c r="Z407" s="29">
        <v>29179</v>
      </c>
    </row>
    <row r="408" spans="1:26" x14ac:dyDescent="0.2">
      <c r="A408" s="29">
        <v>2020</v>
      </c>
      <c r="B408" s="29" t="s">
        <v>1811</v>
      </c>
      <c r="C408" s="29" t="s">
        <v>387</v>
      </c>
      <c r="D408" s="29" t="s">
        <v>1812</v>
      </c>
      <c r="E408" s="29" t="s">
        <v>3369</v>
      </c>
      <c r="F408" s="29" t="s">
        <v>3370</v>
      </c>
      <c r="G408" s="29">
        <v>200071876</v>
      </c>
      <c r="H408" s="29" t="s">
        <v>439</v>
      </c>
      <c r="I408" s="29" t="s">
        <v>396</v>
      </c>
      <c r="J408" s="29" t="s">
        <v>51</v>
      </c>
      <c r="K408" s="30">
        <v>44075</v>
      </c>
      <c r="L408" s="29" t="s">
        <v>381</v>
      </c>
      <c r="M408" s="29" t="s">
        <v>382</v>
      </c>
      <c r="N408" s="29">
        <v>26.814</v>
      </c>
      <c r="O408" s="29">
        <v>672.83950619999996</v>
      </c>
      <c r="P408" s="29">
        <v>672.83950619999996</v>
      </c>
      <c r="Q408" s="32">
        <v>10.6</v>
      </c>
      <c r="R408" s="29" t="s">
        <v>28</v>
      </c>
      <c r="S408" s="29" t="s">
        <v>440</v>
      </c>
      <c r="T408" s="29">
        <v>49</v>
      </c>
      <c r="U408" s="29">
        <v>52</v>
      </c>
      <c r="V408" s="29" t="s">
        <v>384</v>
      </c>
      <c r="W408" s="29">
        <v>156</v>
      </c>
      <c r="X408" s="29"/>
      <c r="Y408" s="29" t="s">
        <v>385</v>
      </c>
      <c r="Z408" s="29">
        <v>49060</v>
      </c>
    </row>
    <row r="409" spans="1:26" x14ac:dyDescent="0.2">
      <c r="A409" s="29">
        <v>2020</v>
      </c>
      <c r="B409" s="29" t="s">
        <v>1813</v>
      </c>
      <c r="C409" s="29" t="s">
        <v>596</v>
      </c>
      <c r="D409" s="29" t="s">
        <v>1814</v>
      </c>
      <c r="E409" s="29" t="s">
        <v>3371</v>
      </c>
      <c r="F409" s="29" t="s">
        <v>3372</v>
      </c>
      <c r="G409" s="29">
        <v>200040947</v>
      </c>
      <c r="H409" s="29" t="s">
        <v>624</v>
      </c>
      <c r="I409" s="29" t="s">
        <v>456</v>
      </c>
      <c r="J409" s="29" t="s">
        <v>145</v>
      </c>
      <c r="K409" s="30">
        <v>44076</v>
      </c>
      <c r="L409" s="29" t="s">
        <v>381</v>
      </c>
      <c r="M409" s="29" t="s">
        <v>382</v>
      </c>
      <c r="N409" s="29">
        <v>22.344999999999999</v>
      </c>
      <c r="O409" s="29">
        <v>560.6995885</v>
      </c>
      <c r="P409" s="29">
        <v>560.6995885</v>
      </c>
      <c r="Q409" s="31">
        <v>8.8000000000000007</v>
      </c>
      <c r="R409" s="29" t="s">
        <v>28</v>
      </c>
      <c r="S409" s="29" t="s">
        <v>1815</v>
      </c>
      <c r="T409" s="29">
        <v>59</v>
      </c>
      <c r="U409" s="29">
        <v>32</v>
      </c>
      <c r="V409" s="29" t="s">
        <v>384</v>
      </c>
      <c r="W409" s="29">
        <v>279</v>
      </c>
      <c r="X409" s="29"/>
      <c r="Y409" s="29" t="s">
        <v>385</v>
      </c>
      <c r="Z409" s="29">
        <v>59084</v>
      </c>
    </row>
    <row r="410" spans="1:26" x14ac:dyDescent="0.2">
      <c r="A410" s="29">
        <v>2020</v>
      </c>
      <c r="B410" s="29" t="s">
        <v>1816</v>
      </c>
      <c r="C410" s="29" t="s">
        <v>387</v>
      </c>
      <c r="D410" s="29" t="s">
        <v>1817</v>
      </c>
      <c r="E410" s="29" t="s">
        <v>3373</v>
      </c>
      <c r="F410" s="29" t="s">
        <v>3374</v>
      </c>
      <c r="G410" s="29">
        <v>200068450</v>
      </c>
      <c r="H410" s="29" t="s">
        <v>1227</v>
      </c>
      <c r="I410" s="29" t="s">
        <v>39</v>
      </c>
      <c r="J410" s="29" t="s">
        <v>37</v>
      </c>
      <c r="K410" s="30">
        <v>44076</v>
      </c>
      <c r="L410" s="29" t="s">
        <v>381</v>
      </c>
      <c r="M410" s="29" t="s">
        <v>382</v>
      </c>
      <c r="N410" s="29">
        <v>10.7256</v>
      </c>
      <c r="O410" s="29">
        <v>269.13580250000001</v>
      </c>
      <c r="P410" s="29">
        <v>269.13580250000001</v>
      </c>
      <c r="Q410" s="31">
        <v>4.2</v>
      </c>
      <c r="R410" s="29" t="s">
        <v>28</v>
      </c>
      <c r="S410" s="29" t="s">
        <v>1579</v>
      </c>
      <c r="T410" s="29">
        <v>61</v>
      </c>
      <c r="U410" s="29">
        <v>28</v>
      </c>
      <c r="V410" s="29" t="s">
        <v>384</v>
      </c>
      <c r="W410" s="29">
        <v>234</v>
      </c>
      <c r="X410" s="29"/>
      <c r="Y410" s="29" t="s">
        <v>385</v>
      </c>
      <c r="Z410" s="29">
        <v>61153</v>
      </c>
    </row>
    <row r="411" spans="1:26" x14ac:dyDescent="0.2">
      <c r="A411" s="29">
        <v>2020</v>
      </c>
      <c r="B411" s="29" t="s">
        <v>1818</v>
      </c>
      <c r="C411" s="29" t="s">
        <v>387</v>
      </c>
      <c r="D411" s="29" t="s">
        <v>1819</v>
      </c>
      <c r="E411" s="29" t="s">
        <v>3375</v>
      </c>
      <c r="F411" s="29" t="s">
        <v>3376</v>
      </c>
      <c r="G411" s="29">
        <v>200070845</v>
      </c>
      <c r="H411" s="29" t="s">
        <v>1348</v>
      </c>
      <c r="I411" s="29" t="s">
        <v>673</v>
      </c>
      <c r="J411" s="29" t="s">
        <v>78</v>
      </c>
      <c r="K411" s="30">
        <v>44097</v>
      </c>
      <c r="L411" s="29" t="s">
        <v>381</v>
      </c>
      <c r="M411" s="29" t="s">
        <v>382</v>
      </c>
      <c r="N411" s="29">
        <v>16.0884</v>
      </c>
      <c r="O411" s="29">
        <v>403.70370370000001</v>
      </c>
      <c r="P411" s="29">
        <v>403.70370370000001</v>
      </c>
      <c r="Q411" s="31">
        <v>6.3</v>
      </c>
      <c r="R411" s="29" t="s">
        <v>28</v>
      </c>
      <c r="S411" s="29" t="s">
        <v>600</v>
      </c>
      <c r="T411" s="29">
        <v>54</v>
      </c>
      <c r="U411" s="29">
        <v>44</v>
      </c>
      <c r="V411" s="29" t="s">
        <v>392</v>
      </c>
      <c r="W411" s="29">
        <v>303</v>
      </c>
      <c r="X411" s="29"/>
      <c r="Y411" s="29" t="s">
        <v>385</v>
      </c>
      <c r="Z411" s="29">
        <v>54099</v>
      </c>
    </row>
    <row r="412" spans="1:26" x14ac:dyDescent="0.2">
      <c r="A412" s="29">
        <v>2020</v>
      </c>
      <c r="B412" s="29" t="s">
        <v>1820</v>
      </c>
      <c r="C412" s="29" t="s">
        <v>378</v>
      </c>
      <c r="D412" s="29" t="s">
        <v>1821</v>
      </c>
      <c r="E412" s="29" t="s">
        <v>3377</v>
      </c>
      <c r="F412" s="29" t="s">
        <v>3378</v>
      </c>
      <c r="G412" s="29">
        <v>200043156</v>
      </c>
      <c r="H412" s="29" t="s">
        <v>696</v>
      </c>
      <c r="I412" s="29" t="s">
        <v>80</v>
      </c>
      <c r="J412" s="29" t="s">
        <v>78</v>
      </c>
      <c r="K412" s="30">
        <v>44109</v>
      </c>
      <c r="L412" s="29" t="s">
        <v>28</v>
      </c>
      <c r="M412" s="29" t="s">
        <v>390</v>
      </c>
      <c r="N412" s="29">
        <v>26.814</v>
      </c>
      <c r="O412" s="29">
        <v>672.83950619999996</v>
      </c>
      <c r="P412" s="29">
        <v>672.83950619999996</v>
      </c>
      <c r="Q412" s="32">
        <v>10.6</v>
      </c>
      <c r="R412" s="29" t="s">
        <v>28</v>
      </c>
      <c r="S412" s="29" t="s">
        <v>1822</v>
      </c>
      <c r="T412" s="29">
        <v>8</v>
      </c>
      <c r="U412" s="29">
        <v>44</v>
      </c>
      <c r="V412" s="29" t="s">
        <v>392</v>
      </c>
      <c r="W412" s="29">
        <v>241</v>
      </c>
      <c r="X412" s="29"/>
      <c r="Y412" s="29" t="s">
        <v>385</v>
      </c>
      <c r="Z412" s="29">
        <v>8225</v>
      </c>
    </row>
    <row r="413" spans="1:26" x14ac:dyDescent="0.2">
      <c r="A413" s="29">
        <v>2020</v>
      </c>
      <c r="B413" s="29" t="s">
        <v>1823</v>
      </c>
      <c r="C413" s="29" t="s">
        <v>378</v>
      </c>
      <c r="D413" s="29" t="s">
        <v>1824</v>
      </c>
      <c r="E413" s="29" t="s">
        <v>3379</v>
      </c>
      <c r="F413" s="29" t="s">
        <v>3380</v>
      </c>
      <c r="G413" s="29">
        <v>247000367</v>
      </c>
      <c r="H413" s="29" t="s">
        <v>1825</v>
      </c>
      <c r="I413" s="29" t="s">
        <v>1310</v>
      </c>
      <c r="J413" s="29" t="s">
        <v>221</v>
      </c>
      <c r="K413" s="30">
        <v>44112</v>
      </c>
      <c r="L413" s="29" t="s">
        <v>381</v>
      </c>
      <c r="M413" s="29" t="s">
        <v>382</v>
      </c>
      <c r="N413" s="29">
        <v>13.407</v>
      </c>
      <c r="O413" s="29">
        <v>336.41975309999998</v>
      </c>
      <c r="P413" s="29">
        <v>336.41975309999998</v>
      </c>
      <c r="Q413" s="31">
        <v>5.3</v>
      </c>
      <c r="R413" s="29" t="s">
        <v>28</v>
      </c>
      <c r="S413" s="29" t="s">
        <v>1311</v>
      </c>
      <c r="T413" s="29">
        <v>70</v>
      </c>
      <c r="U413" s="29">
        <v>27</v>
      </c>
      <c r="V413" s="29" t="s">
        <v>384</v>
      </c>
      <c r="W413" s="29">
        <v>377</v>
      </c>
      <c r="X413" s="29"/>
      <c r="Y413" s="29" t="s">
        <v>385</v>
      </c>
      <c r="Z413" s="29">
        <v>70439</v>
      </c>
    </row>
    <row r="414" spans="1:26" x14ac:dyDescent="0.2">
      <c r="A414" s="29">
        <v>2020</v>
      </c>
      <c r="B414" s="29" t="s">
        <v>1826</v>
      </c>
      <c r="C414" s="29" t="s">
        <v>378</v>
      </c>
      <c r="D414" s="29" t="s">
        <v>1827</v>
      </c>
      <c r="E414" s="29" t="s">
        <v>3381</v>
      </c>
      <c r="F414" s="29" t="s">
        <v>3382</v>
      </c>
      <c r="G414" s="29">
        <v>246700926</v>
      </c>
      <c r="H414" s="29" t="s">
        <v>1828</v>
      </c>
      <c r="I414" s="29" t="s">
        <v>663</v>
      </c>
      <c r="J414" s="29" t="s">
        <v>78</v>
      </c>
      <c r="K414" s="30">
        <v>44123</v>
      </c>
      <c r="L414" s="29" t="s">
        <v>28</v>
      </c>
      <c r="M414" s="29" t="s">
        <v>390</v>
      </c>
      <c r="N414" s="29">
        <v>22.344999999999999</v>
      </c>
      <c r="O414" s="29">
        <v>560.6995885</v>
      </c>
      <c r="P414" s="29">
        <v>560.6995885</v>
      </c>
      <c r="Q414" s="31">
        <v>8.8000000000000007</v>
      </c>
      <c r="R414" s="29" t="s">
        <v>28</v>
      </c>
      <c r="S414" s="29" t="s">
        <v>1829</v>
      </c>
      <c r="T414" s="29">
        <v>67</v>
      </c>
      <c r="U414" s="29">
        <v>44</v>
      </c>
      <c r="V414" s="29" t="s">
        <v>384</v>
      </c>
      <c r="W414" s="29">
        <v>105</v>
      </c>
      <c r="X414" s="29"/>
      <c r="Y414" s="29" t="s">
        <v>385</v>
      </c>
      <c r="Z414" s="29">
        <v>67544</v>
      </c>
    </row>
    <row r="415" spans="1:26" x14ac:dyDescent="0.2">
      <c r="A415" s="29">
        <v>2020</v>
      </c>
      <c r="B415" s="29" t="s">
        <v>1830</v>
      </c>
      <c r="C415" s="29" t="s">
        <v>387</v>
      </c>
      <c r="D415" s="29" t="s">
        <v>1831</v>
      </c>
      <c r="E415" s="29" t="s">
        <v>3383</v>
      </c>
      <c r="F415" s="29" t="s">
        <v>3384</v>
      </c>
      <c r="G415" s="29">
        <v>245500327</v>
      </c>
      <c r="H415" s="29" t="s">
        <v>1832</v>
      </c>
      <c r="I415" s="29" t="s">
        <v>859</v>
      </c>
      <c r="J415" s="29" t="s">
        <v>78</v>
      </c>
      <c r="K415" s="30">
        <v>44144</v>
      </c>
      <c r="L415" s="29" t="s">
        <v>381</v>
      </c>
      <c r="M415" s="29" t="s">
        <v>382</v>
      </c>
      <c r="N415" s="29">
        <v>10.278700000000001</v>
      </c>
      <c r="O415" s="29">
        <v>257.92181069999998</v>
      </c>
      <c r="P415" s="29">
        <v>257.92181069999998</v>
      </c>
      <c r="Q415" s="31">
        <v>4.0999999999999996</v>
      </c>
      <c r="R415" s="29" t="s">
        <v>28</v>
      </c>
      <c r="S415" s="29" t="s">
        <v>1833</v>
      </c>
      <c r="T415" s="29">
        <v>55</v>
      </c>
      <c r="U415" s="29">
        <v>44</v>
      </c>
      <c r="V415" s="29" t="s">
        <v>384</v>
      </c>
      <c r="W415" s="29">
        <v>327</v>
      </c>
      <c r="X415" s="29"/>
      <c r="Y415" s="29" t="s">
        <v>385</v>
      </c>
      <c r="Z415" s="29">
        <v>55054</v>
      </c>
    </row>
    <row r="416" spans="1:26" x14ac:dyDescent="0.2">
      <c r="A416" s="29">
        <v>2020</v>
      </c>
      <c r="B416" s="29" t="s">
        <v>1834</v>
      </c>
      <c r="C416" s="29" t="s">
        <v>387</v>
      </c>
      <c r="D416" s="29" t="s">
        <v>1835</v>
      </c>
      <c r="E416" s="29" t="s">
        <v>3385</v>
      </c>
      <c r="F416" s="29" t="s">
        <v>3386</v>
      </c>
      <c r="G416" s="29">
        <v>240200501</v>
      </c>
      <c r="H416" s="29" t="s">
        <v>1836</v>
      </c>
      <c r="I416" s="29" t="s">
        <v>147</v>
      </c>
      <c r="J416" s="29" t="s">
        <v>145</v>
      </c>
      <c r="K416" s="30">
        <v>44151</v>
      </c>
      <c r="L416" s="29" t="s">
        <v>381</v>
      </c>
      <c r="M416" s="29" t="s">
        <v>382</v>
      </c>
      <c r="N416" s="29">
        <v>17.876000000000001</v>
      </c>
      <c r="O416" s="29">
        <v>448.55967079999999</v>
      </c>
      <c r="P416" s="29">
        <v>448.55967079999999</v>
      </c>
      <c r="Q416" s="31">
        <v>7</v>
      </c>
      <c r="R416" s="29" t="s">
        <v>28</v>
      </c>
      <c r="S416" s="29" t="s">
        <v>1837</v>
      </c>
      <c r="T416" s="29">
        <v>2</v>
      </c>
      <c r="U416" s="29">
        <v>32</v>
      </c>
      <c r="V416" s="29" t="s">
        <v>392</v>
      </c>
      <c r="W416" s="29">
        <v>187</v>
      </c>
      <c r="X416" s="29"/>
      <c r="Y416" s="29" t="s">
        <v>385</v>
      </c>
      <c r="Z416" s="29">
        <v>2131</v>
      </c>
    </row>
    <row r="417" spans="1:26" x14ac:dyDescent="0.2">
      <c r="A417" s="29">
        <v>2020</v>
      </c>
      <c r="B417" s="29" t="s">
        <v>1838</v>
      </c>
      <c r="C417" s="29" t="s">
        <v>378</v>
      </c>
      <c r="D417" s="29" t="s">
        <v>1839</v>
      </c>
      <c r="E417" s="29" t="s">
        <v>3387</v>
      </c>
      <c r="F417" s="29" t="s">
        <v>3388</v>
      </c>
      <c r="G417" s="29">
        <v>200072049</v>
      </c>
      <c r="H417" s="29" t="s">
        <v>1840</v>
      </c>
      <c r="I417" s="29" t="s">
        <v>1841</v>
      </c>
      <c r="J417" s="29" t="s">
        <v>137</v>
      </c>
      <c r="K417" s="30">
        <v>44153</v>
      </c>
      <c r="L417" s="29" t="s">
        <v>381</v>
      </c>
      <c r="M417" s="29" t="s">
        <v>382</v>
      </c>
      <c r="N417" s="29">
        <v>10.7256</v>
      </c>
      <c r="O417" s="29">
        <v>269.13580250000001</v>
      </c>
      <c r="P417" s="29">
        <v>269.13580250000001</v>
      </c>
      <c r="Q417" s="31">
        <v>4.2</v>
      </c>
      <c r="R417" s="29" t="s">
        <v>28</v>
      </c>
      <c r="S417" s="29" t="s">
        <v>1842</v>
      </c>
      <c r="T417" s="29">
        <v>16</v>
      </c>
      <c r="U417" s="29">
        <v>75</v>
      </c>
      <c r="V417" s="29" t="s">
        <v>384</v>
      </c>
      <c r="W417" s="29">
        <v>109</v>
      </c>
      <c r="X417" s="29"/>
      <c r="Y417" s="29" t="s">
        <v>385</v>
      </c>
      <c r="Z417" s="29">
        <v>16106</v>
      </c>
    </row>
    <row r="418" spans="1:26" x14ac:dyDescent="0.2">
      <c r="A418" s="29">
        <v>2020</v>
      </c>
      <c r="B418" s="29" t="s">
        <v>1843</v>
      </c>
      <c r="C418" s="29" t="s">
        <v>387</v>
      </c>
      <c r="D418" s="29" t="s">
        <v>1844</v>
      </c>
      <c r="E418" s="29" t="s">
        <v>3389</v>
      </c>
      <c r="F418" s="29" t="s">
        <v>3390</v>
      </c>
      <c r="G418" s="29">
        <v>200068542</v>
      </c>
      <c r="H418" s="29" t="s">
        <v>976</v>
      </c>
      <c r="I418" s="29" t="s">
        <v>843</v>
      </c>
      <c r="J418" s="29" t="s">
        <v>211</v>
      </c>
      <c r="K418" s="30">
        <v>44153</v>
      </c>
      <c r="L418" s="29" t="s">
        <v>381</v>
      </c>
      <c r="M418" s="29" t="s">
        <v>382</v>
      </c>
      <c r="N418" s="29">
        <v>14.300800000000001</v>
      </c>
      <c r="O418" s="29">
        <v>358.84773660000002</v>
      </c>
      <c r="P418" s="29">
        <v>358.84773660000002</v>
      </c>
      <c r="Q418" s="31">
        <v>5.6</v>
      </c>
      <c r="R418" s="29" t="s">
        <v>28</v>
      </c>
      <c r="S418" s="29" t="s">
        <v>1845</v>
      </c>
      <c r="T418" s="29">
        <v>38</v>
      </c>
      <c r="U418" s="29">
        <v>84</v>
      </c>
      <c r="V418" s="29" t="s">
        <v>392</v>
      </c>
      <c r="W418" s="29">
        <v>483</v>
      </c>
      <c r="X418" s="29"/>
      <c r="Y418" s="29" t="s">
        <v>385</v>
      </c>
      <c r="Z418" s="29">
        <v>38465</v>
      </c>
    </row>
    <row r="419" spans="1:26" x14ac:dyDescent="0.2">
      <c r="A419" s="29">
        <v>2020</v>
      </c>
      <c r="B419" s="29" t="s">
        <v>1846</v>
      </c>
      <c r="C419" s="29" t="s">
        <v>387</v>
      </c>
      <c r="D419" s="29" t="s">
        <v>1847</v>
      </c>
      <c r="E419" s="29" t="s">
        <v>3391</v>
      </c>
      <c r="F419" s="29" t="s">
        <v>3392</v>
      </c>
      <c r="G419" s="29">
        <v>200042190</v>
      </c>
      <c r="H419" s="29" t="s">
        <v>1848</v>
      </c>
      <c r="I419" s="29" t="s">
        <v>456</v>
      </c>
      <c r="J419" s="29" t="s">
        <v>145</v>
      </c>
      <c r="K419" s="30">
        <v>44158</v>
      </c>
      <c r="L419" s="29" t="s">
        <v>381</v>
      </c>
      <c r="M419" s="29" t="s">
        <v>382</v>
      </c>
      <c r="N419" s="29">
        <v>11.172499999999999</v>
      </c>
      <c r="O419" s="29">
        <v>280.34979420000002</v>
      </c>
      <c r="P419" s="29">
        <v>280.34979420000002</v>
      </c>
      <c r="Q419" s="31">
        <v>4.4000000000000004</v>
      </c>
      <c r="R419" s="29" t="s">
        <v>28</v>
      </c>
      <c r="S419" s="29" t="s">
        <v>855</v>
      </c>
      <c r="T419" s="29">
        <v>59</v>
      </c>
      <c r="U419" s="29">
        <v>32</v>
      </c>
      <c r="V419" s="29" t="s">
        <v>392</v>
      </c>
      <c r="W419" s="29">
        <v>365</v>
      </c>
      <c r="X419" s="29"/>
      <c r="Y419" s="29" t="s">
        <v>385</v>
      </c>
      <c r="Z419" s="29">
        <v>59292</v>
      </c>
    </row>
    <row r="420" spans="1:26" x14ac:dyDescent="0.2">
      <c r="A420" s="29">
        <v>2020</v>
      </c>
      <c r="B420" s="29" t="s">
        <v>1849</v>
      </c>
      <c r="C420" s="29" t="s">
        <v>442</v>
      </c>
      <c r="D420" s="29" t="s">
        <v>1850</v>
      </c>
      <c r="E420" s="29" t="s">
        <v>3393</v>
      </c>
      <c r="F420" s="29" t="s">
        <v>3394</v>
      </c>
      <c r="G420" s="29">
        <v>200066009</v>
      </c>
      <c r="H420" s="29" t="s">
        <v>1851</v>
      </c>
      <c r="I420" s="29" t="s">
        <v>1391</v>
      </c>
      <c r="J420" s="29" t="s">
        <v>78</v>
      </c>
      <c r="K420" s="30">
        <v>44166</v>
      </c>
      <c r="L420" s="29" t="s">
        <v>381</v>
      </c>
      <c r="M420" s="29" t="s">
        <v>382</v>
      </c>
      <c r="N420" s="29">
        <v>19.663599999999999</v>
      </c>
      <c r="O420" s="29">
        <v>493.41563789999998</v>
      </c>
      <c r="P420" s="29">
        <v>493.41563789999998</v>
      </c>
      <c r="Q420" s="31">
        <v>7.8</v>
      </c>
      <c r="R420" s="29" t="s">
        <v>28</v>
      </c>
      <c r="S420" s="29" t="s">
        <v>1852</v>
      </c>
      <c r="T420" s="29">
        <v>68</v>
      </c>
      <c r="U420" s="29">
        <v>44</v>
      </c>
      <c r="V420" s="29" t="s">
        <v>384</v>
      </c>
      <c r="W420" s="29">
        <v>83</v>
      </c>
      <c r="X420" s="29"/>
      <c r="Y420" s="29" t="s">
        <v>385</v>
      </c>
      <c r="Z420" s="29">
        <v>68300</v>
      </c>
    </row>
    <row r="421" spans="1:26" x14ac:dyDescent="0.2">
      <c r="A421" s="29">
        <v>2020</v>
      </c>
      <c r="B421" s="29" t="s">
        <v>1853</v>
      </c>
      <c r="C421" s="29" t="s">
        <v>387</v>
      </c>
      <c r="D421" s="29" t="s">
        <v>1854</v>
      </c>
      <c r="E421" s="29" t="s">
        <v>3395</v>
      </c>
      <c r="F421" s="29" t="s">
        <v>3396</v>
      </c>
      <c r="G421" s="29">
        <v>200055655</v>
      </c>
      <c r="H421" s="29" t="s">
        <v>924</v>
      </c>
      <c r="I421" s="29" t="s">
        <v>91</v>
      </c>
      <c r="J421" s="29" t="s">
        <v>89</v>
      </c>
      <c r="K421" s="30">
        <v>44173</v>
      </c>
      <c r="L421" s="29" t="s">
        <v>381</v>
      </c>
      <c r="M421" s="29" t="s">
        <v>382</v>
      </c>
      <c r="N421" s="29">
        <v>18.322900000000001</v>
      </c>
      <c r="O421" s="29">
        <v>459.77366260000002</v>
      </c>
      <c r="P421" s="29">
        <v>459.77366260000002</v>
      </c>
      <c r="Q421" s="31">
        <v>7.2</v>
      </c>
      <c r="R421" s="29" t="s">
        <v>28</v>
      </c>
      <c r="S421" s="29" t="s">
        <v>505</v>
      </c>
      <c r="T421" s="29">
        <v>77</v>
      </c>
      <c r="U421" s="29">
        <v>11</v>
      </c>
      <c r="V421" s="29" t="s">
        <v>392</v>
      </c>
      <c r="W421" s="29">
        <v>754</v>
      </c>
      <c r="X421" s="29"/>
      <c r="Y421" s="29" t="s">
        <v>385</v>
      </c>
      <c r="Z421" s="29">
        <v>77462</v>
      </c>
    </row>
    <row r="422" spans="1:26" x14ac:dyDescent="0.2">
      <c r="A422" s="29">
        <v>2020</v>
      </c>
      <c r="B422" s="29" t="s">
        <v>1855</v>
      </c>
      <c r="C422" s="29" t="s">
        <v>387</v>
      </c>
      <c r="D422" s="29" t="s">
        <v>1856</v>
      </c>
      <c r="E422" s="29" t="s">
        <v>3397</v>
      </c>
      <c r="F422" s="29" t="s">
        <v>3398</v>
      </c>
      <c r="G422" s="29">
        <v>200070233</v>
      </c>
      <c r="H422" s="29" t="s">
        <v>1857</v>
      </c>
      <c r="I422" s="29" t="s">
        <v>53</v>
      </c>
      <c r="J422" s="29" t="s">
        <v>51</v>
      </c>
      <c r="K422" s="30">
        <v>44180</v>
      </c>
      <c r="L422" s="29" t="s">
        <v>381</v>
      </c>
      <c r="M422" s="29" t="s">
        <v>382</v>
      </c>
      <c r="N422" s="29">
        <v>5.8097000000000003</v>
      </c>
      <c r="O422" s="29">
        <v>145.781893</v>
      </c>
      <c r="P422" s="29">
        <v>145.781893</v>
      </c>
      <c r="Q422" s="31">
        <v>2.2999999999999998</v>
      </c>
      <c r="R422" s="29" t="s">
        <v>28</v>
      </c>
      <c r="S422" s="29" t="s">
        <v>1858</v>
      </c>
      <c r="T422" s="29">
        <v>85</v>
      </c>
      <c r="U422" s="29">
        <v>52</v>
      </c>
      <c r="V422" s="29" t="s">
        <v>384</v>
      </c>
      <c r="W422" s="29">
        <v>509</v>
      </c>
      <c r="X422" s="29"/>
      <c r="Y422" s="29" t="s">
        <v>385</v>
      </c>
      <c r="Z422" s="29">
        <v>85076</v>
      </c>
    </row>
    <row r="423" spans="1:26" x14ac:dyDescent="0.2">
      <c r="A423" s="29">
        <v>2020</v>
      </c>
      <c r="B423" s="29" t="s">
        <v>1859</v>
      </c>
      <c r="C423" s="29" t="s">
        <v>387</v>
      </c>
      <c r="D423" s="29" t="s">
        <v>1860</v>
      </c>
      <c r="E423" s="29" t="s">
        <v>3399</v>
      </c>
      <c r="F423" s="29" t="s">
        <v>3400</v>
      </c>
      <c r="G423" s="29">
        <v>200067841</v>
      </c>
      <c r="H423" s="29" t="s">
        <v>1861</v>
      </c>
      <c r="I423" s="29" t="s">
        <v>663</v>
      </c>
      <c r="J423" s="29" t="s">
        <v>78</v>
      </c>
      <c r="K423" s="30">
        <v>44181</v>
      </c>
      <c r="L423" s="29" t="s">
        <v>381</v>
      </c>
      <c r="M423" s="29" t="s">
        <v>382</v>
      </c>
      <c r="N423" s="29">
        <v>8.9380000000000006</v>
      </c>
      <c r="O423" s="29">
        <v>224.2798354</v>
      </c>
      <c r="P423" s="29">
        <v>224.2798354</v>
      </c>
      <c r="Q423" s="31">
        <v>3.5</v>
      </c>
      <c r="R423" s="29" t="s">
        <v>28</v>
      </c>
      <c r="S423" s="29" t="s">
        <v>1862</v>
      </c>
      <c r="T423" s="29">
        <v>67</v>
      </c>
      <c r="U423" s="29">
        <v>44</v>
      </c>
      <c r="V423" s="29" t="s">
        <v>384</v>
      </c>
      <c r="W423" s="29">
        <v>336</v>
      </c>
      <c r="X423" s="29"/>
      <c r="Y423" s="29" t="s">
        <v>385</v>
      </c>
      <c r="Z423" s="29">
        <v>67274</v>
      </c>
    </row>
    <row r="424" spans="1:26" x14ac:dyDescent="0.2">
      <c r="A424" s="29">
        <v>2020</v>
      </c>
      <c r="B424" s="29" t="s">
        <v>1863</v>
      </c>
      <c r="C424" s="29" t="s">
        <v>387</v>
      </c>
      <c r="D424" s="29" t="s">
        <v>1864</v>
      </c>
      <c r="E424" s="29" t="s">
        <v>3401</v>
      </c>
      <c r="F424" s="29" t="s">
        <v>3402</v>
      </c>
      <c r="G424" s="29">
        <v>200017846</v>
      </c>
      <c r="H424" s="29" t="s">
        <v>717</v>
      </c>
      <c r="I424" s="29" t="s">
        <v>154</v>
      </c>
      <c r="J424" s="29" t="s">
        <v>89</v>
      </c>
      <c r="K424" s="30">
        <v>43865</v>
      </c>
      <c r="L424" s="29" t="s">
        <v>381</v>
      </c>
      <c r="M424" s="29" t="s">
        <v>382</v>
      </c>
      <c r="N424" s="29">
        <v>13.407</v>
      </c>
      <c r="O424" s="29">
        <v>336.41975309999998</v>
      </c>
      <c r="P424" s="29">
        <v>336.41975309999998</v>
      </c>
      <c r="Q424" s="31">
        <v>5.3</v>
      </c>
      <c r="R424" s="29" t="s">
        <v>28</v>
      </c>
      <c r="S424" s="29" t="s">
        <v>505</v>
      </c>
      <c r="T424" s="29">
        <v>91</v>
      </c>
      <c r="U424" s="29">
        <v>11</v>
      </c>
      <c r="V424" s="29" t="s">
        <v>384</v>
      </c>
      <c r="W424" s="29">
        <v>196</v>
      </c>
      <c r="X424" s="29"/>
      <c r="Y424" s="29" t="s">
        <v>385</v>
      </c>
      <c r="Z424" s="29">
        <v>91469</v>
      </c>
    </row>
    <row r="425" spans="1:26" x14ac:dyDescent="0.2">
      <c r="A425" s="29">
        <v>2020</v>
      </c>
      <c r="B425" s="29" t="s">
        <v>1865</v>
      </c>
      <c r="C425" s="29" t="s">
        <v>387</v>
      </c>
      <c r="D425" s="29" t="s">
        <v>1866</v>
      </c>
      <c r="E425" s="29" t="s">
        <v>3403</v>
      </c>
      <c r="F425" s="29" t="s">
        <v>3404</v>
      </c>
      <c r="G425" s="29">
        <v>200067304</v>
      </c>
      <c r="H425" s="29" t="s">
        <v>1867</v>
      </c>
      <c r="I425" s="29" t="s">
        <v>693</v>
      </c>
      <c r="J425" s="29" t="s">
        <v>221</v>
      </c>
      <c r="K425" s="30">
        <v>43872</v>
      </c>
      <c r="L425" s="29" t="s">
        <v>381</v>
      </c>
      <c r="M425" s="29" t="s">
        <v>382</v>
      </c>
      <c r="N425" s="29">
        <v>14.300800000000001</v>
      </c>
      <c r="O425" s="29">
        <v>358.84773660000002</v>
      </c>
      <c r="P425" s="29">
        <v>358.84773660000002</v>
      </c>
      <c r="Q425" s="31">
        <v>5.6</v>
      </c>
      <c r="R425" s="29" t="s">
        <v>28</v>
      </c>
      <c r="S425" s="29" t="s">
        <v>1868</v>
      </c>
      <c r="T425" s="29">
        <v>89</v>
      </c>
      <c r="U425" s="29">
        <v>27</v>
      </c>
      <c r="V425" s="29" t="s">
        <v>392</v>
      </c>
      <c r="W425" s="29">
        <v>263</v>
      </c>
      <c r="X425" s="29"/>
      <c r="Y425" s="29" t="s">
        <v>385</v>
      </c>
      <c r="Z425" s="29">
        <v>89186</v>
      </c>
    </row>
    <row r="426" spans="1:26" x14ac:dyDescent="0.2">
      <c r="A426" s="29">
        <v>2020</v>
      </c>
      <c r="B426" s="29" t="s">
        <v>1869</v>
      </c>
      <c r="C426" s="29" t="s">
        <v>387</v>
      </c>
      <c r="D426" s="29" t="s">
        <v>1870</v>
      </c>
      <c r="E426" s="29" t="s">
        <v>3405</v>
      </c>
      <c r="F426" s="29" t="s">
        <v>3406</v>
      </c>
      <c r="G426" s="29">
        <v>245614433</v>
      </c>
      <c r="H426" s="29" t="s">
        <v>582</v>
      </c>
      <c r="I426" s="29" t="s">
        <v>250</v>
      </c>
      <c r="J426" s="29" t="s">
        <v>68</v>
      </c>
      <c r="K426" s="30">
        <v>43970</v>
      </c>
      <c r="L426" s="29" t="s">
        <v>381</v>
      </c>
      <c r="M426" s="29" t="s">
        <v>382</v>
      </c>
      <c r="N426" s="29">
        <v>4.4690000000000003</v>
      </c>
      <c r="O426" s="29">
        <v>112.1399177</v>
      </c>
      <c r="P426" s="29">
        <v>112.1399177</v>
      </c>
      <c r="Q426" s="31">
        <v>1.8</v>
      </c>
      <c r="R426" s="29" t="s">
        <v>28</v>
      </c>
      <c r="S426" s="29" t="s">
        <v>765</v>
      </c>
      <c r="T426" s="29">
        <v>56</v>
      </c>
      <c r="U426" s="29">
        <v>53</v>
      </c>
      <c r="V426" s="29" t="s">
        <v>392</v>
      </c>
      <c r="W426" s="29">
        <v>36</v>
      </c>
      <c r="X426" s="29"/>
      <c r="Y426" s="29" t="s">
        <v>385</v>
      </c>
      <c r="Z426" s="29">
        <v>56178</v>
      </c>
    </row>
    <row r="427" spans="1:26" x14ac:dyDescent="0.2">
      <c r="A427" s="29">
        <v>2020</v>
      </c>
      <c r="B427" s="29" t="s">
        <v>1871</v>
      </c>
      <c r="C427" s="29" t="s">
        <v>387</v>
      </c>
      <c r="D427" s="29" t="s">
        <v>1872</v>
      </c>
      <c r="E427" s="29" t="s">
        <v>3407</v>
      </c>
      <c r="F427" s="29" t="s">
        <v>3408</v>
      </c>
      <c r="G427" s="29">
        <v>200070332</v>
      </c>
      <c r="H427" s="29" t="s">
        <v>1873</v>
      </c>
      <c r="I427" s="29" t="s">
        <v>1379</v>
      </c>
      <c r="J427" s="29" t="s">
        <v>78</v>
      </c>
      <c r="K427" s="30">
        <v>44069</v>
      </c>
      <c r="L427" s="29" t="s">
        <v>381</v>
      </c>
      <c r="M427" s="29" t="s">
        <v>382</v>
      </c>
      <c r="N427" s="29">
        <v>8.4910999999999994</v>
      </c>
      <c r="O427" s="29">
        <v>213.06584359999999</v>
      </c>
      <c r="P427" s="29">
        <v>213.06584359999999</v>
      </c>
      <c r="Q427" s="31">
        <v>3.3</v>
      </c>
      <c r="R427" s="29" t="s">
        <v>28</v>
      </c>
      <c r="S427" s="29" t="s">
        <v>1874</v>
      </c>
      <c r="T427" s="29">
        <v>52</v>
      </c>
      <c r="U427" s="29">
        <v>44</v>
      </c>
      <c r="V427" s="29" t="s">
        <v>392</v>
      </c>
      <c r="W427" s="29">
        <v>301</v>
      </c>
      <c r="X427" s="29"/>
      <c r="Y427" s="29" t="s">
        <v>385</v>
      </c>
      <c r="Z427" s="29">
        <v>52060</v>
      </c>
    </row>
    <row r="428" spans="1:26" x14ac:dyDescent="0.2">
      <c r="A428" s="29">
        <v>2020</v>
      </c>
      <c r="B428" s="29" t="s">
        <v>1875</v>
      </c>
      <c r="C428" s="29" t="s">
        <v>378</v>
      </c>
      <c r="D428" s="29" t="s">
        <v>1876</v>
      </c>
      <c r="E428" s="29" t="s">
        <v>3409</v>
      </c>
      <c r="F428" s="29" t="s">
        <v>3410</v>
      </c>
      <c r="G428" s="29">
        <v>246201016</v>
      </c>
      <c r="H428" s="29" t="s">
        <v>1877</v>
      </c>
      <c r="I428" s="29" t="s">
        <v>499</v>
      </c>
      <c r="J428" s="29" t="s">
        <v>145</v>
      </c>
      <c r="K428" s="30">
        <v>44082</v>
      </c>
      <c r="L428" s="29" t="s">
        <v>381</v>
      </c>
      <c r="M428" s="29" t="s">
        <v>382</v>
      </c>
      <c r="N428" s="29">
        <v>26.814</v>
      </c>
      <c r="O428" s="29">
        <v>672.83950619999996</v>
      </c>
      <c r="P428" s="29">
        <v>672.83950619999996</v>
      </c>
      <c r="Q428" s="32">
        <v>10.6</v>
      </c>
      <c r="R428" s="29" t="s">
        <v>28</v>
      </c>
      <c r="S428" s="29" t="s">
        <v>1426</v>
      </c>
      <c r="T428" s="29">
        <v>62</v>
      </c>
      <c r="U428" s="29">
        <v>32</v>
      </c>
      <c r="V428" s="29" t="s">
        <v>384</v>
      </c>
      <c r="W428" s="29">
        <v>266</v>
      </c>
      <c r="X428" s="29"/>
      <c r="Y428" s="29" t="s">
        <v>385</v>
      </c>
      <c r="Z428" s="29">
        <v>62674</v>
      </c>
    </row>
    <row r="429" spans="1:26" x14ac:dyDescent="0.2">
      <c r="A429" s="29">
        <v>2020</v>
      </c>
      <c r="B429" s="29" t="s">
        <v>1878</v>
      </c>
      <c r="C429" s="29" t="s">
        <v>387</v>
      </c>
      <c r="D429" s="29" t="s">
        <v>1879</v>
      </c>
      <c r="E429" s="29" t="s">
        <v>3411</v>
      </c>
      <c r="F429" s="29" t="s">
        <v>3412</v>
      </c>
      <c r="G429" s="29">
        <v>200036150</v>
      </c>
      <c r="H429" s="29" t="s">
        <v>1880</v>
      </c>
      <c r="I429" s="29" t="s">
        <v>1310</v>
      </c>
      <c r="J429" s="29" t="s">
        <v>221</v>
      </c>
      <c r="K429" s="30">
        <v>44085</v>
      </c>
      <c r="L429" s="29" t="s">
        <v>28</v>
      </c>
      <c r="M429" s="29" t="s">
        <v>390</v>
      </c>
      <c r="N429" s="29">
        <v>26.814</v>
      </c>
      <c r="O429" s="29">
        <v>672.83950619999996</v>
      </c>
      <c r="P429" s="29">
        <v>672.83950619999996</v>
      </c>
      <c r="Q429" s="32">
        <v>10.6</v>
      </c>
      <c r="R429" s="29" t="s">
        <v>28</v>
      </c>
      <c r="S429" s="29" t="s">
        <v>1881</v>
      </c>
      <c r="T429" s="29">
        <v>70</v>
      </c>
      <c r="U429" s="29">
        <v>27</v>
      </c>
      <c r="V429" s="29" t="s">
        <v>384</v>
      </c>
      <c r="W429" s="29">
        <v>218</v>
      </c>
      <c r="X429" s="29"/>
      <c r="Y429" s="29" t="s">
        <v>385</v>
      </c>
      <c r="Z429" s="29">
        <v>70035</v>
      </c>
    </row>
    <row r="430" spans="1:26" x14ac:dyDescent="0.2">
      <c r="A430" s="29">
        <v>2020</v>
      </c>
      <c r="B430" s="29" t="s">
        <v>1882</v>
      </c>
      <c r="C430" s="29" t="s">
        <v>442</v>
      </c>
      <c r="D430" s="29" t="s">
        <v>1883</v>
      </c>
      <c r="E430" s="29" t="s">
        <v>3413</v>
      </c>
      <c r="F430" s="29" t="s">
        <v>3414</v>
      </c>
      <c r="G430" s="29">
        <v>243100518</v>
      </c>
      <c r="H430" s="29" t="s">
        <v>1884</v>
      </c>
      <c r="I430" s="29" t="s">
        <v>130</v>
      </c>
      <c r="J430" s="29" t="s">
        <v>120</v>
      </c>
      <c r="K430" s="30">
        <v>44098</v>
      </c>
      <c r="L430" s="29" t="s">
        <v>381</v>
      </c>
      <c r="M430" s="29" t="s">
        <v>382</v>
      </c>
      <c r="N430" s="29">
        <v>84.464100000000002</v>
      </c>
      <c r="O430" s="29">
        <v>2119.4444440000002</v>
      </c>
      <c r="P430" s="29">
        <v>2119.4444440000002</v>
      </c>
      <c r="Q430" s="33">
        <v>33.299999999999997</v>
      </c>
      <c r="R430" s="29" t="s">
        <v>123</v>
      </c>
      <c r="S430" s="29" t="s">
        <v>1885</v>
      </c>
      <c r="T430" s="29">
        <v>31</v>
      </c>
      <c r="U430" s="29">
        <v>76</v>
      </c>
      <c r="V430" s="29" t="s">
        <v>384</v>
      </c>
      <c r="W430" s="29">
        <v>152</v>
      </c>
      <c r="X430" s="29"/>
      <c r="Y430" s="29" t="s">
        <v>385</v>
      </c>
      <c r="Z430" s="29">
        <v>31555</v>
      </c>
    </row>
    <row r="431" spans="1:26" x14ac:dyDescent="0.2">
      <c r="A431" s="29">
        <v>2020</v>
      </c>
      <c r="B431" s="29" t="s">
        <v>1886</v>
      </c>
      <c r="C431" s="29" t="s">
        <v>378</v>
      </c>
      <c r="D431" s="29" t="s">
        <v>1887</v>
      </c>
      <c r="E431" s="29" t="s">
        <v>3415</v>
      </c>
      <c r="F431" s="29" t="s">
        <v>3416</v>
      </c>
      <c r="G431" s="29">
        <v>200068799</v>
      </c>
      <c r="H431" s="29" t="s">
        <v>1888</v>
      </c>
      <c r="I431" s="29" t="s">
        <v>564</v>
      </c>
      <c r="J431" s="29" t="s">
        <v>37</v>
      </c>
      <c r="K431" s="30">
        <v>44103</v>
      </c>
      <c r="L431" s="29" t="s">
        <v>381</v>
      </c>
      <c r="M431" s="29" t="s">
        <v>382</v>
      </c>
      <c r="N431" s="29">
        <v>22.70252</v>
      </c>
      <c r="O431" s="29">
        <v>569.67078189999995</v>
      </c>
      <c r="P431" s="29">
        <v>569.67078189999995</v>
      </c>
      <c r="Q431" s="31">
        <v>9</v>
      </c>
      <c r="R431" s="29" t="s">
        <v>28</v>
      </c>
      <c r="S431" s="29" t="s">
        <v>1889</v>
      </c>
      <c r="T431" s="29">
        <v>14</v>
      </c>
      <c r="U431" s="29">
        <v>28</v>
      </c>
      <c r="V431" s="29" t="s">
        <v>392</v>
      </c>
      <c r="W431" s="29">
        <v>45</v>
      </c>
      <c r="X431" s="29"/>
      <c r="Y431" s="29" t="s">
        <v>385</v>
      </c>
      <c r="Z431" s="29">
        <v>14762</v>
      </c>
    </row>
    <row r="432" spans="1:26" x14ac:dyDescent="0.2">
      <c r="A432" s="29">
        <v>2020</v>
      </c>
      <c r="B432" s="29" t="s">
        <v>1890</v>
      </c>
      <c r="C432" s="29" t="s">
        <v>387</v>
      </c>
      <c r="D432" s="29" t="s">
        <v>1891</v>
      </c>
      <c r="E432" s="29" t="s">
        <v>3417</v>
      </c>
      <c r="F432" s="29" t="s">
        <v>3418</v>
      </c>
      <c r="G432" s="29">
        <v>200044253</v>
      </c>
      <c r="H432" s="29" t="s">
        <v>1892</v>
      </c>
      <c r="I432" s="29" t="s">
        <v>1379</v>
      </c>
      <c r="J432" s="29" t="s">
        <v>78</v>
      </c>
      <c r="K432" s="30">
        <v>44132</v>
      </c>
      <c r="L432" s="29" t="s">
        <v>381</v>
      </c>
      <c r="M432" s="29" t="s">
        <v>382</v>
      </c>
      <c r="N432" s="29">
        <v>14.300800000000001</v>
      </c>
      <c r="O432" s="29">
        <v>358.84773660000002</v>
      </c>
      <c r="P432" s="29">
        <v>358.84773660000002</v>
      </c>
      <c r="Q432" s="31">
        <v>5.6</v>
      </c>
      <c r="R432" s="29" t="s">
        <v>28</v>
      </c>
      <c r="S432" s="29" t="s">
        <v>1893</v>
      </c>
      <c r="T432" s="29">
        <v>52</v>
      </c>
      <c r="U432" s="29">
        <v>44</v>
      </c>
      <c r="V432" s="29" t="s">
        <v>384</v>
      </c>
      <c r="W432" s="29">
        <v>216</v>
      </c>
      <c r="X432" s="29"/>
      <c r="Y432" s="29" t="s">
        <v>385</v>
      </c>
      <c r="Z432" s="29">
        <v>52212</v>
      </c>
    </row>
    <row r="433" spans="1:26" x14ac:dyDescent="0.2">
      <c r="A433" s="29">
        <v>2020</v>
      </c>
      <c r="B433" s="29" t="s">
        <v>1894</v>
      </c>
      <c r="C433" s="29" t="s">
        <v>378</v>
      </c>
      <c r="D433" s="29" t="s">
        <v>1895</v>
      </c>
      <c r="E433" s="29" t="s">
        <v>3419</v>
      </c>
      <c r="F433" s="29" t="s">
        <v>3420</v>
      </c>
      <c r="G433" s="29">
        <v>245900758</v>
      </c>
      <c r="H433" s="29" t="s">
        <v>1896</v>
      </c>
      <c r="I433" s="29" t="s">
        <v>456</v>
      </c>
      <c r="J433" s="29" t="s">
        <v>145</v>
      </c>
      <c r="K433" s="30">
        <v>44144</v>
      </c>
      <c r="L433" s="29" t="s">
        <v>381</v>
      </c>
      <c r="M433" s="29" t="s">
        <v>382</v>
      </c>
      <c r="N433" s="29">
        <v>14.7477</v>
      </c>
      <c r="O433" s="29">
        <v>370.06172839999999</v>
      </c>
      <c r="P433" s="29">
        <v>370.06172839999999</v>
      </c>
      <c r="Q433" s="31">
        <v>5.8</v>
      </c>
      <c r="R433" s="29" t="s">
        <v>28</v>
      </c>
      <c r="S433" s="29" t="s">
        <v>1897</v>
      </c>
      <c r="T433" s="29">
        <v>59</v>
      </c>
      <c r="U433" s="29">
        <v>32</v>
      </c>
      <c r="V433" s="29" t="s">
        <v>384</v>
      </c>
      <c r="W433" s="29">
        <v>254</v>
      </c>
      <c r="X433" s="29"/>
      <c r="Y433" s="29" t="s">
        <v>385</v>
      </c>
      <c r="Z433" s="29">
        <v>59212</v>
      </c>
    </row>
    <row r="434" spans="1:26" x14ac:dyDescent="0.2">
      <c r="A434" s="29">
        <v>2020</v>
      </c>
      <c r="B434" s="29" t="s">
        <v>1898</v>
      </c>
      <c r="C434" s="29" t="s">
        <v>453</v>
      </c>
      <c r="D434" s="29" t="s">
        <v>1899</v>
      </c>
      <c r="E434" s="29" t="s">
        <v>3421</v>
      </c>
      <c r="F434" s="29" t="s">
        <v>3422</v>
      </c>
      <c r="G434" s="29">
        <v>200027183</v>
      </c>
      <c r="H434" s="29" t="s">
        <v>1900</v>
      </c>
      <c r="I434" s="29" t="s">
        <v>1901</v>
      </c>
      <c r="J434" s="29" t="s">
        <v>120</v>
      </c>
      <c r="K434" s="30">
        <v>44144</v>
      </c>
      <c r="L434" s="29" t="s">
        <v>381</v>
      </c>
      <c r="M434" s="29" t="s">
        <v>382</v>
      </c>
      <c r="N434" s="29">
        <v>45.047519999999999</v>
      </c>
      <c r="O434" s="29">
        <v>1130.3703700000001</v>
      </c>
      <c r="P434" s="29">
        <v>1130.3703700000001</v>
      </c>
      <c r="Q434" s="32">
        <v>17.8</v>
      </c>
      <c r="R434" s="29" t="s">
        <v>123</v>
      </c>
      <c r="S434" s="29" t="s">
        <v>1902</v>
      </c>
      <c r="T434" s="29">
        <v>66</v>
      </c>
      <c r="U434" s="29">
        <v>76</v>
      </c>
      <c r="V434" s="29" t="s">
        <v>392</v>
      </c>
      <c r="W434" s="29">
        <v>4</v>
      </c>
      <c r="X434" s="29"/>
      <c r="Y434" s="29" t="s">
        <v>385</v>
      </c>
      <c r="Z434" s="29">
        <v>66136</v>
      </c>
    </row>
    <row r="435" spans="1:26" x14ac:dyDescent="0.2">
      <c r="A435" s="29">
        <v>2020</v>
      </c>
      <c r="B435" s="29" t="s">
        <v>1903</v>
      </c>
      <c r="C435" s="29" t="s">
        <v>378</v>
      </c>
      <c r="D435" s="29" t="s">
        <v>1904</v>
      </c>
      <c r="E435" s="29" t="s">
        <v>3423</v>
      </c>
      <c r="F435" s="29" t="s">
        <v>3424</v>
      </c>
      <c r="G435" s="29">
        <v>200000800</v>
      </c>
      <c r="H435" s="29" t="s">
        <v>1905</v>
      </c>
      <c r="I435" s="29" t="s">
        <v>488</v>
      </c>
      <c r="J435" s="29" t="s">
        <v>24</v>
      </c>
      <c r="K435" s="30">
        <v>44152</v>
      </c>
      <c r="L435" s="29" t="s">
        <v>381</v>
      </c>
      <c r="M435" s="29" t="s">
        <v>382</v>
      </c>
      <c r="N435" s="29">
        <v>17.876000000000001</v>
      </c>
      <c r="O435" s="29">
        <v>448.55967079999999</v>
      </c>
      <c r="P435" s="29">
        <v>448.55967079999999</v>
      </c>
      <c r="Q435" s="31">
        <v>7</v>
      </c>
      <c r="R435" s="29" t="s">
        <v>28</v>
      </c>
      <c r="S435" s="29" t="s">
        <v>1906</v>
      </c>
      <c r="T435" s="29">
        <v>41</v>
      </c>
      <c r="U435" s="29">
        <v>24</v>
      </c>
      <c r="V435" s="29" t="s">
        <v>384</v>
      </c>
      <c r="W435" s="29">
        <v>165</v>
      </c>
      <c r="X435" s="29"/>
      <c r="Y435" s="29" t="s">
        <v>385</v>
      </c>
      <c r="Z435" s="29">
        <v>41106</v>
      </c>
    </row>
    <row r="436" spans="1:26" x14ac:dyDescent="0.2">
      <c r="A436" s="29">
        <v>2020</v>
      </c>
      <c r="B436" s="29" t="s">
        <v>1907</v>
      </c>
      <c r="C436" s="29" t="s">
        <v>387</v>
      </c>
      <c r="D436" s="29" t="s">
        <v>1908</v>
      </c>
      <c r="E436" s="29" t="s">
        <v>3425</v>
      </c>
      <c r="F436" s="29" t="s">
        <v>3426</v>
      </c>
      <c r="G436" s="29">
        <v>200071983</v>
      </c>
      <c r="H436" s="29" t="s">
        <v>939</v>
      </c>
      <c r="I436" s="29" t="s">
        <v>147</v>
      </c>
      <c r="J436" s="29" t="s">
        <v>145</v>
      </c>
      <c r="K436" s="30">
        <v>44159</v>
      </c>
      <c r="L436" s="29" t="s">
        <v>381</v>
      </c>
      <c r="M436" s="29" t="s">
        <v>382</v>
      </c>
      <c r="N436" s="29">
        <v>18.7698</v>
      </c>
      <c r="O436" s="29">
        <v>470.98765429999997</v>
      </c>
      <c r="P436" s="29">
        <v>470.98765429999997</v>
      </c>
      <c r="Q436" s="31">
        <v>7.4</v>
      </c>
      <c r="R436" s="29" t="s">
        <v>28</v>
      </c>
      <c r="S436" s="29" t="s">
        <v>940</v>
      </c>
      <c r="T436" s="29">
        <v>2</v>
      </c>
      <c r="U436" s="29">
        <v>32</v>
      </c>
      <c r="V436" s="29" t="s">
        <v>392</v>
      </c>
      <c r="W436" s="29">
        <v>287</v>
      </c>
      <c r="X436" s="29"/>
      <c r="Y436" s="29" t="s">
        <v>385</v>
      </c>
      <c r="Z436" s="29">
        <v>2422</v>
      </c>
    </row>
    <row r="437" spans="1:26" x14ac:dyDescent="0.2">
      <c r="A437" s="29">
        <v>2020</v>
      </c>
      <c r="B437" s="29" t="s">
        <v>1909</v>
      </c>
      <c r="C437" s="29" t="s">
        <v>378</v>
      </c>
      <c r="D437" s="29" t="s">
        <v>1368</v>
      </c>
      <c r="E437" s="29" t="s">
        <v>3101</v>
      </c>
      <c r="F437" s="29" t="s">
        <v>3102</v>
      </c>
      <c r="G437" s="29">
        <v>243500774</v>
      </c>
      <c r="H437" s="29" t="s">
        <v>1369</v>
      </c>
      <c r="I437" s="29" t="s">
        <v>70</v>
      </c>
      <c r="J437" s="29" t="s">
        <v>68</v>
      </c>
      <c r="K437" s="30">
        <v>44159</v>
      </c>
      <c r="L437" s="29" t="s">
        <v>381</v>
      </c>
      <c r="M437" s="29" t="s">
        <v>382</v>
      </c>
      <c r="N437" s="29">
        <v>9.8317999999999994</v>
      </c>
      <c r="O437" s="29">
        <v>246.70781890000001</v>
      </c>
      <c r="P437" s="29">
        <v>246.70781890000001</v>
      </c>
      <c r="Q437" s="31">
        <v>3.9</v>
      </c>
      <c r="R437" s="29" t="s">
        <v>28</v>
      </c>
      <c r="S437" s="29" t="s">
        <v>613</v>
      </c>
      <c r="T437" s="29">
        <v>35</v>
      </c>
      <c r="U437" s="29">
        <v>53</v>
      </c>
      <c r="V437" s="29" t="s">
        <v>384</v>
      </c>
      <c r="W437" s="29">
        <v>720</v>
      </c>
      <c r="X437" s="29"/>
      <c r="Y437" s="29" t="s">
        <v>385</v>
      </c>
      <c r="Z437" s="29">
        <v>35152</v>
      </c>
    </row>
    <row r="438" spans="1:26" x14ac:dyDescent="0.2">
      <c r="A438" s="29">
        <v>2020</v>
      </c>
      <c r="B438" s="29" t="s">
        <v>1910</v>
      </c>
      <c r="C438" s="29" t="s">
        <v>378</v>
      </c>
      <c r="D438" s="29" t="s">
        <v>1911</v>
      </c>
      <c r="E438" s="29" t="s">
        <v>3427</v>
      </c>
      <c r="F438" s="29" t="s">
        <v>3428</v>
      </c>
      <c r="G438" s="29">
        <v>200072452</v>
      </c>
      <c r="H438" s="29" t="s">
        <v>851</v>
      </c>
      <c r="I438" s="29" t="s">
        <v>70</v>
      </c>
      <c r="J438" s="29" t="s">
        <v>68</v>
      </c>
      <c r="K438" s="30">
        <v>44166</v>
      </c>
      <c r="L438" s="29" t="s">
        <v>381</v>
      </c>
      <c r="M438" s="29" t="s">
        <v>382</v>
      </c>
      <c r="N438" s="29">
        <v>22.344999999999999</v>
      </c>
      <c r="O438" s="29">
        <v>560.6995885</v>
      </c>
      <c r="P438" s="29">
        <v>560.6995885</v>
      </c>
      <c r="Q438" s="31">
        <v>8.8000000000000007</v>
      </c>
      <c r="R438" s="29" t="s">
        <v>28</v>
      </c>
      <c r="S438" s="29" t="s">
        <v>640</v>
      </c>
      <c r="T438" s="29">
        <v>35</v>
      </c>
      <c r="U438" s="29">
        <v>53</v>
      </c>
      <c r="V438" s="29" t="s">
        <v>384</v>
      </c>
      <c r="W438" s="29">
        <v>51</v>
      </c>
      <c r="X438" s="29"/>
      <c r="Y438" s="29" t="s">
        <v>385</v>
      </c>
      <c r="Z438" s="29">
        <v>35324</v>
      </c>
    </row>
    <row r="439" spans="1:26" x14ac:dyDescent="0.2">
      <c r="A439" s="29">
        <v>2020</v>
      </c>
      <c r="B439" s="29" t="s">
        <v>1912</v>
      </c>
      <c r="C439" s="29" t="s">
        <v>378</v>
      </c>
      <c r="D439" s="29" t="s">
        <v>1913</v>
      </c>
      <c r="E439" s="29" t="s">
        <v>3429</v>
      </c>
      <c r="F439" s="29" t="s">
        <v>3430</v>
      </c>
      <c r="G439" s="29">
        <v>200067684</v>
      </c>
      <c r="H439" s="29" t="s">
        <v>1914</v>
      </c>
      <c r="I439" s="29" t="s">
        <v>307</v>
      </c>
      <c r="J439" s="29" t="s">
        <v>78</v>
      </c>
      <c r="K439" s="30">
        <v>44166</v>
      </c>
      <c r="L439" s="29" t="s">
        <v>28</v>
      </c>
      <c r="M439" s="29" t="s">
        <v>390</v>
      </c>
      <c r="N439" s="29">
        <v>44.69</v>
      </c>
      <c r="O439" s="29">
        <v>1121.399177</v>
      </c>
      <c r="P439" s="29">
        <v>1121.399177</v>
      </c>
      <c r="Q439" s="32">
        <v>17.600000000000001</v>
      </c>
      <c r="R439" s="29" t="s">
        <v>28</v>
      </c>
      <c r="S439" s="29" t="s">
        <v>1915</v>
      </c>
      <c r="T439" s="29">
        <v>51</v>
      </c>
      <c r="U439" s="29">
        <v>44</v>
      </c>
      <c r="V439" s="29" t="s">
        <v>384</v>
      </c>
      <c r="W439" s="29">
        <v>23</v>
      </c>
      <c r="X439" s="29"/>
      <c r="Y439" s="29" t="s">
        <v>385</v>
      </c>
      <c r="Z439" s="29">
        <v>51430</v>
      </c>
    </row>
    <row r="440" spans="1:26" x14ac:dyDescent="0.2">
      <c r="A440" s="29">
        <v>2020</v>
      </c>
      <c r="B440" s="29" t="s">
        <v>1916</v>
      </c>
      <c r="C440" s="29" t="s">
        <v>387</v>
      </c>
      <c r="D440" s="29" t="s">
        <v>1917</v>
      </c>
      <c r="E440" s="29" t="s">
        <v>3431</v>
      </c>
      <c r="F440" s="29" t="s">
        <v>3432</v>
      </c>
      <c r="G440" s="29">
        <v>200069250</v>
      </c>
      <c r="H440" s="29" t="s">
        <v>768</v>
      </c>
      <c r="I440" s="29" t="s">
        <v>257</v>
      </c>
      <c r="J440" s="29" t="s">
        <v>78</v>
      </c>
      <c r="K440" s="30">
        <v>44180</v>
      </c>
      <c r="L440" s="29" t="s">
        <v>381</v>
      </c>
      <c r="M440" s="29" t="s">
        <v>382</v>
      </c>
      <c r="N440" s="29">
        <v>14.300800000000001</v>
      </c>
      <c r="O440" s="29">
        <v>358.84773660000002</v>
      </c>
      <c r="P440" s="29">
        <v>358.84773660000002</v>
      </c>
      <c r="Q440" s="31">
        <v>5.6</v>
      </c>
      <c r="R440" s="29" t="s">
        <v>28</v>
      </c>
      <c r="S440" s="29" t="s">
        <v>557</v>
      </c>
      <c r="T440" s="29">
        <v>10</v>
      </c>
      <c r="U440" s="29">
        <v>44</v>
      </c>
      <c r="V440" s="29" t="s">
        <v>384</v>
      </c>
      <c r="W440" s="29">
        <v>220</v>
      </c>
      <c r="X440" s="29"/>
      <c r="Y440" s="29" t="s">
        <v>385</v>
      </c>
      <c r="Z440" s="29">
        <v>10340</v>
      </c>
    </row>
    <row r="441" spans="1:26" x14ac:dyDescent="0.2">
      <c r="A441" s="29">
        <v>2020</v>
      </c>
      <c r="B441" s="29" t="s">
        <v>1918</v>
      </c>
      <c r="C441" s="29" t="s">
        <v>387</v>
      </c>
      <c r="D441" s="29" t="s">
        <v>1919</v>
      </c>
      <c r="E441" s="29" t="s">
        <v>3433</v>
      </c>
      <c r="F441" s="29" t="s">
        <v>3434</v>
      </c>
      <c r="G441" s="29">
        <v>246700959</v>
      </c>
      <c r="H441" s="29" t="s">
        <v>1920</v>
      </c>
      <c r="I441" s="29" t="s">
        <v>663</v>
      </c>
      <c r="J441" s="29" t="s">
        <v>78</v>
      </c>
      <c r="K441" s="30">
        <v>44180</v>
      </c>
      <c r="L441" s="29" t="s">
        <v>381</v>
      </c>
      <c r="M441" s="29" t="s">
        <v>382</v>
      </c>
      <c r="N441" s="29">
        <v>8.0442</v>
      </c>
      <c r="O441" s="29">
        <v>201.85185190000001</v>
      </c>
      <c r="P441" s="29">
        <v>201.85185190000001</v>
      </c>
      <c r="Q441" s="31">
        <v>3.2</v>
      </c>
      <c r="R441" s="29" t="s">
        <v>28</v>
      </c>
      <c r="S441" s="29" t="s">
        <v>1921</v>
      </c>
      <c r="T441" s="29">
        <v>67</v>
      </c>
      <c r="U441" s="29">
        <v>44</v>
      </c>
      <c r="V441" s="29" t="s">
        <v>392</v>
      </c>
      <c r="W441" s="29">
        <v>496</v>
      </c>
      <c r="X441" s="29"/>
      <c r="Y441" s="29" t="s">
        <v>385</v>
      </c>
      <c r="Z441" s="29">
        <v>67530</v>
      </c>
    </row>
    <row r="442" spans="1:26" x14ac:dyDescent="0.2">
      <c r="A442" s="29">
        <v>2020</v>
      </c>
      <c r="B442" s="29" t="s">
        <v>1922</v>
      </c>
      <c r="C442" s="29" t="s">
        <v>387</v>
      </c>
      <c r="D442" s="29" t="s">
        <v>1923</v>
      </c>
      <c r="E442" s="29" t="s">
        <v>3435</v>
      </c>
      <c r="F442" s="29" t="s">
        <v>3436</v>
      </c>
      <c r="G442" s="29">
        <v>244500203</v>
      </c>
      <c r="H442" s="29" t="s">
        <v>1924</v>
      </c>
      <c r="I442" s="29" t="s">
        <v>293</v>
      </c>
      <c r="J442" s="29" t="s">
        <v>24</v>
      </c>
      <c r="K442" s="30">
        <v>44182</v>
      </c>
      <c r="L442" s="29" t="s">
        <v>381</v>
      </c>
      <c r="M442" s="29" t="s">
        <v>382</v>
      </c>
      <c r="N442" s="29">
        <v>22.344999999999999</v>
      </c>
      <c r="O442" s="29">
        <v>560.6995885</v>
      </c>
      <c r="P442" s="29">
        <v>560.6995885</v>
      </c>
      <c r="Q442" s="31">
        <v>8.8000000000000007</v>
      </c>
      <c r="R442" s="29" t="s">
        <v>28</v>
      </c>
      <c r="S442" s="29" t="s">
        <v>1925</v>
      </c>
      <c r="T442" s="29">
        <v>45</v>
      </c>
      <c r="U442" s="29">
        <v>24</v>
      </c>
      <c r="V442" s="29" t="s">
        <v>384</v>
      </c>
      <c r="W442" s="29">
        <v>53</v>
      </c>
      <c r="X442" s="29"/>
      <c r="Y442" s="29" t="s">
        <v>385</v>
      </c>
      <c r="Z442" s="29">
        <v>45247</v>
      </c>
    </row>
    <row r="443" spans="1:26" x14ac:dyDescent="0.2">
      <c r="A443" s="29">
        <v>2020</v>
      </c>
      <c r="B443" s="29" t="s">
        <v>1926</v>
      </c>
      <c r="C443" s="29" t="s">
        <v>378</v>
      </c>
      <c r="D443" s="29" t="s">
        <v>1927</v>
      </c>
      <c r="E443" s="29" t="s">
        <v>3437</v>
      </c>
      <c r="F443" s="29" t="s">
        <v>3438</v>
      </c>
      <c r="G443" s="29">
        <v>245300223</v>
      </c>
      <c r="H443" s="29" t="s">
        <v>1928</v>
      </c>
      <c r="I443" s="29" t="s">
        <v>61</v>
      </c>
      <c r="J443" s="29" t="s">
        <v>51</v>
      </c>
      <c r="K443" s="30">
        <v>43872</v>
      </c>
      <c r="L443" s="29" t="s">
        <v>381</v>
      </c>
      <c r="M443" s="29" t="s">
        <v>382</v>
      </c>
      <c r="N443" s="29">
        <v>11.172499999999999</v>
      </c>
      <c r="O443" s="29">
        <v>280.34979420000002</v>
      </c>
      <c r="P443" s="29">
        <v>280.34979420000002</v>
      </c>
      <c r="Q443" s="31">
        <v>4.4000000000000004</v>
      </c>
      <c r="R443" s="29" t="s">
        <v>28</v>
      </c>
      <c r="S443" s="29" t="s">
        <v>1929</v>
      </c>
      <c r="T443" s="29">
        <v>53</v>
      </c>
      <c r="U443" s="29">
        <v>52</v>
      </c>
      <c r="V443" s="29" t="s">
        <v>392</v>
      </c>
      <c r="W443" s="29">
        <v>141</v>
      </c>
      <c r="X443" s="29"/>
      <c r="Y443" s="29" t="s">
        <v>385</v>
      </c>
      <c r="Z443" s="29">
        <v>53152</v>
      </c>
    </row>
    <row r="444" spans="1:26" x14ac:dyDescent="0.2">
      <c r="A444" s="29">
        <v>2020</v>
      </c>
      <c r="B444" s="29" t="s">
        <v>1930</v>
      </c>
      <c r="C444" s="29" t="s">
        <v>378</v>
      </c>
      <c r="D444" s="29" t="s">
        <v>1931</v>
      </c>
      <c r="E444" s="29" t="s">
        <v>3439</v>
      </c>
      <c r="F444" s="29" t="s">
        <v>3440</v>
      </c>
      <c r="G444" s="29">
        <v>200041614</v>
      </c>
      <c r="H444" s="29" t="s">
        <v>1932</v>
      </c>
      <c r="I444" s="29" t="s">
        <v>604</v>
      </c>
      <c r="J444" s="29" t="s">
        <v>137</v>
      </c>
      <c r="K444" s="30">
        <v>43964</v>
      </c>
      <c r="L444" s="29" t="s">
        <v>381</v>
      </c>
      <c r="M444" s="29" t="s">
        <v>382</v>
      </c>
      <c r="N444" s="29">
        <v>19.127320000000001</v>
      </c>
      <c r="O444" s="29">
        <v>479.95884769999998</v>
      </c>
      <c r="P444" s="29">
        <v>479.95884769999998</v>
      </c>
      <c r="Q444" s="31">
        <v>7.5</v>
      </c>
      <c r="R444" s="29" t="s">
        <v>28</v>
      </c>
      <c r="S444" s="29" t="s">
        <v>1933</v>
      </c>
      <c r="T444" s="29">
        <v>17</v>
      </c>
      <c r="U444" s="29">
        <v>75</v>
      </c>
      <c r="V444" s="29" t="s">
        <v>384</v>
      </c>
      <c r="W444" s="29">
        <v>29</v>
      </c>
      <c r="X444" s="29"/>
      <c r="Y444" s="29" t="s">
        <v>385</v>
      </c>
      <c r="Z444" s="29">
        <v>17434</v>
      </c>
    </row>
    <row r="445" spans="1:26" x14ac:dyDescent="0.2">
      <c r="A445" s="29">
        <v>2020</v>
      </c>
      <c r="B445" s="29" t="s">
        <v>1934</v>
      </c>
      <c r="C445" s="29" t="s">
        <v>387</v>
      </c>
      <c r="D445" s="29" t="s">
        <v>1935</v>
      </c>
      <c r="E445" s="29" t="s">
        <v>3441</v>
      </c>
      <c r="F445" s="29" t="s">
        <v>3442</v>
      </c>
      <c r="G445" s="29">
        <v>241800507</v>
      </c>
      <c r="H445" s="29" t="s">
        <v>1036</v>
      </c>
      <c r="I445" s="29" t="s">
        <v>190</v>
      </c>
      <c r="J445" s="29" t="s">
        <v>24</v>
      </c>
      <c r="K445" s="30">
        <v>43999</v>
      </c>
      <c r="L445" s="29" t="s">
        <v>381</v>
      </c>
      <c r="M445" s="29" t="s">
        <v>382</v>
      </c>
      <c r="N445" s="29">
        <v>16.982199999999999</v>
      </c>
      <c r="O445" s="29">
        <v>426.13168719999999</v>
      </c>
      <c r="P445" s="29">
        <v>426.13168719999999</v>
      </c>
      <c r="Q445" s="31">
        <v>6.7</v>
      </c>
      <c r="R445" s="29" t="s">
        <v>28</v>
      </c>
      <c r="S445" s="29" t="s">
        <v>1037</v>
      </c>
      <c r="T445" s="29">
        <v>18</v>
      </c>
      <c r="U445" s="29">
        <v>24</v>
      </c>
      <c r="V445" s="29" t="s">
        <v>384</v>
      </c>
      <c r="W445" s="29">
        <v>175</v>
      </c>
      <c r="X445" s="29"/>
      <c r="Y445" s="29" t="s">
        <v>385</v>
      </c>
      <c r="Z445" s="29">
        <v>18267</v>
      </c>
    </row>
    <row r="446" spans="1:26" x14ac:dyDescent="0.2">
      <c r="A446" s="29">
        <v>2020</v>
      </c>
      <c r="B446" s="29" t="s">
        <v>1936</v>
      </c>
      <c r="C446" s="29" t="s">
        <v>387</v>
      </c>
      <c r="D446" s="29" t="s">
        <v>1937</v>
      </c>
      <c r="E446" s="29" t="s">
        <v>3443</v>
      </c>
      <c r="F446" s="29" t="s">
        <v>3444</v>
      </c>
      <c r="G446" s="29">
        <v>200035814</v>
      </c>
      <c r="H446" s="29" t="s">
        <v>1938</v>
      </c>
      <c r="I446" s="29" t="s">
        <v>39</v>
      </c>
      <c r="J446" s="29" t="s">
        <v>37</v>
      </c>
      <c r="K446" s="30">
        <v>44012</v>
      </c>
      <c r="L446" s="29" t="s">
        <v>381</v>
      </c>
      <c r="M446" s="29" t="s">
        <v>382</v>
      </c>
      <c r="N446" s="29">
        <v>16.535299999999999</v>
      </c>
      <c r="O446" s="29">
        <v>414.91769549999998</v>
      </c>
      <c r="P446" s="29">
        <v>414.91769549999998</v>
      </c>
      <c r="Q446" s="31">
        <v>6.5</v>
      </c>
      <c r="R446" s="29" t="s">
        <v>28</v>
      </c>
      <c r="S446" s="29" t="s">
        <v>1939</v>
      </c>
      <c r="T446" s="29">
        <v>61</v>
      </c>
      <c r="U446" s="29">
        <v>28</v>
      </c>
      <c r="V446" s="29" t="s">
        <v>392</v>
      </c>
      <c r="W446" s="29">
        <v>181</v>
      </c>
      <c r="X446" s="29"/>
      <c r="Y446" s="29" t="s">
        <v>385</v>
      </c>
      <c r="Z446" s="29">
        <v>61007</v>
      </c>
    </row>
    <row r="447" spans="1:26" x14ac:dyDescent="0.2">
      <c r="A447" s="29">
        <v>2020</v>
      </c>
      <c r="B447" s="29" t="s">
        <v>1940</v>
      </c>
      <c r="C447" s="29" t="s">
        <v>387</v>
      </c>
      <c r="D447" s="29" t="s">
        <v>1941</v>
      </c>
      <c r="E447" s="29" t="s">
        <v>3445</v>
      </c>
      <c r="F447" s="29" t="s">
        <v>3446</v>
      </c>
      <c r="G447" s="29">
        <v>243500139</v>
      </c>
      <c r="H447" s="29" t="s">
        <v>612</v>
      </c>
      <c r="I447" s="29" t="s">
        <v>70</v>
      </c>
      <c r="J447" s="29" t="s">
        <v>68</v>
      </c>
      <c r="K447" s="30">
        <v>44047</v>
      </c>
      <c r="L447" s="29" t="s">
        <v>381</v>
      </c>
      <c r="M447" s="29" t="s">
        <v>382</v>
      </c>
      <c r="N447" s="29">
        <v>9.8317999999999994</v>
      </c>
      <c r="O447" s="29">
        <v>246.70781890000001</v>
      </c>
      <c r="P447" s="29">
        <v>246.70781890000001</v>
      </c>
      <c r="Q447" s="31">
        <v>3.9</v>
      </c>
      <c r="R447" s="29" t="s">
        <v>28</v>
      </c>
      <c r="S447" s="29" t="s">
        <v>1343</v>
      </c>
      <c r="T447" s="29">
        <v>35</v>
      </c>
      <c r="U447" s="29">
        <v>53</v>
      </c>
      <c r="V447" s="29" t="s">
        <v>392</v>
      </c>
      <c r="W447" s="29">
        <v>455</v>
      </c>
      <c r="X447" s="29"/>
      <c r="Y447" s="29" t="s">
        <v>385</v>
      </c>
      <c r="Z447" s="29">
        <v>35080</v>
      </c>
    </row>
    <row r="448" spans="1:26" x14ac:dyDescent="0.2">
      <c r="A448" s="29">
        <v>2020</v>
      </c>
      <c r="B448" s="29" t="s">
        <v>1942</v>
      </c>
      <c r="C448" s="29" t="s">
        <v>387</v>
      </c>
      <c r="D448" s="29" t="s">
        <v>1943</v>
      </c>
      <c r="E448" s="29" t="s">
        <v>3447</v>
      </c>
      <c r="F448" s="29" t="s">
        <v>3448</v>
      </c>
      <c r="G448" s="29">
        <v>200043495</v>
      </c>
      <c r="H448" s="29" t="s">
        <v>964</v>
      </c>
      <c r="I448" s="29" t="s">
        <v>147</v>
      </c>
      <c r="J448" s="29" t="s">
        <v>145</v>
      </c>
      <c r="K448" s="30">
        <v>44077</v>
      </c>
      <c r="L448" s="29" t="s">
        <v>381</v>
      </c>
      <c r="M448" s="29" t="s">
        <v>382</v>
      </c>
      <c r="N448" s="29">
        <v>23.238800000000001</v>
      </c>
      <c r="O448" s="29">
        <v>583.12757199999999</v>
      </c>
      <c r="P448" s="29">
        <v>583.12757199999999</v>
      </c>
      <c r="Q448" s="31">
        <v>9.1999999999999993</v>
      </c>
      <c r="R448" s="29" t="s">
        <v>28</v>
      </c>
      <c r="S448" s="29" t="s">
        <v>965</v>
      </c>
      <c r="T448" s="29">
        <v>2</v>
      </c>
      <c r="U448" s="29">
        <v>32</v>
      </c>
      <c r="V448" s="29" t="s">
        <v>392</v>
      </c>
      <c r="W448" s="29">
        <v>212</v>
      </c>
      <c r="X448" s="29"/>
      <c r="Y448" s="29" t="s">
        <v>385</v>
      </c>
      <c r="Z448" s="29">
        <v>2821</v>
      </c>
    </row>
    <row r="449" spans="1:26" x14ac:dyDescent="0.2">
      <c r="A449" s="29">
        <v>2020</v>
      </c>
      <c r="B449" s="29" t="s">
        <v>1944</v>
      </c>
      <c r="C449" s="29" t="s">
        <v>387</v>
      </c>
      <c r="D449" s="29" t="s">
        <v>1736</v>
      </c>
      <c r="E449" s="29" t="s">
        <v>3325</v>
      </c>
      <c r="F449" s="29" t="s">
        <v>3326</v>
      </c>
      <c r="G449" s="29">
        <v>200067460</v>
      </c>
      <c r="H449" s="29" t="s">
        <v>1737</v>
      </c>
      <c r="I449" s="29" t="s">
        <v>162</v>
      </c>
      <c r="J449" s="29" t="s">
        <v>68</v>
      </c>
      <c r="K449" s="30">
        <v>44096</v>
      </c>
      <c r="L449" s="29" t="s">
        <v>381</v>
      </c>
      <c r="M449" s="29" t="s">
        <v>382</v>
      </c>
      <c r="N449" s="29">
        <v>10.7256</v>
      </c>
      <c r="O449" s="29">
        <v>269.13580250000001</v>
      </c>
      <c r="P449" s="29">
        <v>269.13580250000001</v>
      </c>
      <c r="Q449" s="31">
        <v>4.2</v>
      </c>
      <c r="R449" s="29" t="s">
        <v>28</v>
      </c>
      <c r="S449" s="29" t="s">
        <v>1738</v>
      </c>
      <c r="T449" s="29">
        <v>22</v>
      </c>
      <c r="U449" s="29">
        <v>53</v>
      </c>
      <c r="V449" s="29" t="s">
        <v>384</v>
      </c>
      <c r="W449" s="29">
        <v>62</v>
      </c>
      <c r="X449" s="29"/>
      <c r="Y449" s="29" t="s">
        <v>385</v>
      </c>
      <c r="Z449" s="29">
        <v>22136</v>
      </c>
    </row>
    <row r="450" spans="1:26" x14ac:dyDescent="0.2">
      <c r="A450" s="29">
        <v>2020</v>
      </c>
      <c r="B450" s="29" t="s">
        <v>1945</v>
      </c>
      <c r="C450" s="29" t="s">
        <v>387</v>
      </c>
      <c r="D450" s="29" t="s">
        <v>1946</v>
      </c>
      <c r="E450" s="29" t="s">
        <v>3449</v>
      </c>
      <c r="F450" s="29" t="s">
        <v>3450</v>
      </c>
      <c r="G450" s="29">
        <v>200071769</v>
      </c>
      <c r="H450" s="29" t="s">
        <v>1947</v>
      </c>
      <c r="I450" s="29" t="s">
        <v>147</v>
      </c>
      <c r="J450" s="29" t="s">
        <v>145</v>
      </c>
      <c r="K450" s="30">
        <v>44103</v>
      </c>
      <c r="L450" s="29" t="s">
        <v>381</v>
      </c>
      <c r="M450" s="29" t="s">
        <v>382</v>
      </c>
      <c r="N450" s="29">
        <v>16.0884</v>
      </c>
      <c r="O450" s="29">
        <v>403.70370370000001</v>
      </c>
      <c r="P450" s="29">
        <v>403.70370370000001</v>
      </c>
      <c r="Q450" s="31">
        <v>6.3</v>
      </c>
      <c r="R450" s="29" t="s">
        <v>28</v>
      </c>
      <c r="S450" s="29" t="s">
        <v>1948</v>
      </c>
      <c r="T450" s="29">
        <v>2</v>
      </c>
      <c r="U450" s="29">
        <v>32</v>
      </c>
      <c r="V450" s="29" t="s">
        <v>392</v>
      </c>
      <c r="W450" s="29">
        <v>206</v>
      </c>
      <c r="X450" s="29"/>
      <c r="Y450" s="29" t="s">
        <v>385</v>
      </c>
      <c r="Z450" s="29">
        <v>2107</v>
      </c>
    </row>
    <row r="451" spans="1:26" x14ac:dyDescent="0.2">
      <c r="A451" s="29">
        <v>2020</v>
      </c>
      <c r="B451" s="29" t="s">
        <v>1949</v>
      </c>
      <c r="C451" s="29" t="s">
        <v>387</v>
      </c>
      <c r="D451" s="29" t="s">
        <v>867</v>
      </c>
      <c r="E451" s="29" t="s">
        <v>2815</v>
      </c>
      <c r="F451" s="29" t="s">
        <v>2816</v>
      </c>
      <c r="G451" s="29">
        <v>246000871</v>
      </c>
      <c r="H451" s="29" t="s">
        <v>868</v>
      </c>
      <c r="I451" s="29" t="s">
        <v>493</v>
      </c>
      <c r="J451" s="29" t="s">
        <v>145</v>
      </c>
      <c r="K451" s="30">
        <v>44111</v>
      </c>
      <c r="L451" s="29" t="s">
        <v>381</v>
      </c>
      <c r="M451" s="29" t="s">
        <v>382</v>
      </c>
      <c r="N451" s="29">
        <v>13.407</v>
      </c>
      <c r="O451" s="29">
        <v>336.41975309999998</v>
      </c>
      <c r="P451" s="29">
        <v>336.41975309999998</v>
      </c>
      <c r="Q451" s="31">
        <v>5.3</v>
      </c>
      <c r="R451" s="29" t="s">
        <v>28</v>
      </c>
      <c r="S451" s="29" t="s">
        <v>742</v>
      </c>
      <c r="T451" s="29">
        <v>60</v>
      </c>
      <c r="U451" s="29">
        <v>32</v>
      </c>
      <c r="V451" s="29" t="s">
        <v>392</v>
      </c>
      <c r="W451" s="29">
        <v>249</v>
      </c>
      <c r="X451" s="29"/>
      <c r="Y451" s="29" t="s">
        <v>385</v>
      </c>
      <c r="Z451" s="29">
        <v>60358</v>
      </c>
    </row>
    <row r="452" spans="1:26" x14ac:dyDescent="0.2">
      <c r="A452" s="29">
        <v>2020</v>
      </c>
      <c r="B452" s="29" t="s">
        <v>1950</v>
      </c>
      <c r="C452" s="29" t="s">
        <v>378</v>
      </c>
      <c r="D452" s="29" t="s">
        <v>1951</v>
      </c>
      <c r="E452" s="29" t="s">
        <v>3451</v>
      </c>
      <c r="F452" s="29" t="s">
        <v>3452</v>
      </c>
      <c r="G452" s="29">
        <v>200067874</v>
      </c>
      <c r="H452" s="29" t="s">
        <v>1952</v>
      </c>
      <c r="I452" s="29" t="s">
        <v>663</v>
      </c>
      <c r="J452" s="29" t="s">
        <v>78</v>
      </c>
      <c r="K452" s="30">
        <v>44117</v>
      </c>
      <c r="L452" s="29" t="s">
        <v>381</v>
      </c>
      <c r="M452" s="29" t="s">
        <v>382</v>
      </c>
      <c r="N452" s="29">
        <v>28.154699999999998</v>
      </c>
      <c r="O452" s="29">
        <v>706.48148149999997</v>
      </c>
      <c r="P452" s="29">
        <v>706.48148149999997</v>
      </c>
      <c r="Q452" s="32">
        <v>11.1</v>
      </c>
      <c r="R452" s="29" t="s">
        <v>28</v>
      </c>
      <c r="S452" s="29" t="s">
        <v>1953</v>
      </c>
      <c r="T452" s="29">
        <v>67</v>
      </c>
      <c r="U452" s="29">
        <v>44</v>
      </c>
      <c r="V452" s="29" t="s">
        <v>384</v>
      </c>
      <c r="W452" s="29">
        <v>198</v>
      </c>
      <c r="X452" s="29"/>
      <c r="Y452" s="29" t="s">
        <v>385</v>
      </c>
      <c r="Z452" s="29">
        <v>67546</v>
      </c>
    </row>
    <row r="453" spans="1:26" x14ac:dyDescent="0.2">
      <c r="A453" s="29">
        <v>2020</v>
      </c>
      <c r="B453" s="29" t="s">
        <v>1954</v>
      </c>
      <c r="C453" s="29" t="s">
        <v>387</v>
      </c>
      <c r="D453" s="29" t="s">
        <v>1955</v>
      </c>
      <c r="E453" s="29" t="s">
        <v>3453</v>
      </c>
      <c r="F453" s="29" t="s">
        <v>3454</v>
      </c>
      <c r="G453" s="29">
        <v>200067973</v>
      </c>
      <c r="H453" s="29" t="s">
        <v>1956</v>
      </c>
      <c r="I453" s="29" t="s">
        <v>493</v>
      </c>
      <c r="J453" s="29" t="s">
        <v>145</v>
      </c>
      <c r="K453" s="30">
        <v>44133</v>
      </c>
      <c r="L453" s="29" t="s">
        <v>381</v>
      </c>
      <c r="M453" s="29" t="s">
        <v>382</v>
      </c>
      <c r="N453" s="29">
        <v>16.0884</v>
      </c>
      <c r="O453" s="29">
        <v>403.70370370000001</v>
      </c>
      <c r="P453" s="29">
        <v>403.70370370000001</v>
      </c>
      <c r="Q453" s="31">
        <v>6.3</v>
      </c>
      <c r="R453" s="29" t="s">
        <v>28</v>
      </c>
      <c r="S453" s="29" t="s">
        <v>505</v>
      </c>
      <c r="T453" s="29">
        <v>60</v>
      </c>
      <c r="U453" s="29">
        <v>32</v>
      </c>
      <c r="V453" s="29" t="s">
        <v>392</v>
      </c>
      <c r="W453" s="29">
        <v>253</v>
      </c>
      <c r="X453" s="29"/>
      <c r="Y453" s="29" t="s">
        <v>385</v>
      </c>
      <c r="Z453" s="29">
        <v>60450</v>
      </c>
    </row>
    <row r="454" spans="1:26" x14ac:dyDescent="0.2">
      <c r="A454" s="29">
        <v>2020</v>
      </c>
      <c r="B454" s="29" t="s">
        <v>1957</v>
      </c>
      <c r="C454" s="29" t="s">
        <v>442</v>
      </c>
      <c r="D454" s="29" t="s">
        <v>1958</v>
      </c>
      <c r="E454" s="29" t="s">
        <v>3455</v>
      </c>
      <c r="F454" s="29" t="s">
        <v>3456</v>
      </c>
      <c r="G454" s="29">
        <v>200055655</v>
      </c>
      <c r="H454" s="29" t="s">
        <v>924</v>
      </c>
      <c r="I454" s="29" t="s">
        <v>1959</v>
      </c>
      <c r="J454" s="29" t="s">
        <v>89</v>
      </c>
      <c r="K454" s="30">
        <v>44138</v>
      </c>
      <c r="L454" s="29" t="s">
        <v>381</v>
      </c>
      <c r="M454" s="29" t="s">
        <v>382</v>
      </c>
      <c r="N454" s="29">
        <v>12.513199999999999</v>
      </c>
      <c r="O454" s="29">
        <v>313.99176949999998</v>
      </c>
      <c r="P454" s="29">
        <v>313.99176949999998</v>
      </c>
      <c r="Q454" s="31">
        <v>4.9000000000000004</v>
      </c>
      <c r="R454" s="29" t="s">
        <v>28</v>
      </c>
      <c r="S454" s="29" t="s">
        <v>505</v>
      </c>
      <c r="T454" s="29">
        <v>95</v>
      </c>
      <c r="U454" s="29">
        <v>11</v>
      </c>
      <c r="V454" s="29" t="s">
        <v>392</v>
      </c>
      <c r="W454" s="29">
        <v>544</v>
      </c>
      <c r="X454" s="29"/>
      <c r="Y454" s="29" t="s">
        <v>385</v>
      </c>
      <c r="Z454" s="29">
        <v>95088</v>
      </c>
    </row>
    <row r="455" spans="1:26" x14ac:dyDescent="0.2">
      <c r="A455" s="29">
        <v>2020</v>
      </c>
      <c r="B455" s="29" t="s">
        <v>1960</v>
      </c>
      <c r="C455" s="29" t="s">
        <v>387</v>
      </c>
      <c r="D455" s="29" t="s">
        <v>1961</v>
      </c>
      <c r="E455" s="29" t="s">
        <v>3457</v>
      </c>
      <c r="F455" s="29" t="s">
        <v>3458</v>
      </c>
      <c r="G455" s="29">
        <v>200070324</v>
      </c>
      <c r="H455" s="29" t="s">
        <v>1962</v>
      </c>
      <c r="I455" s="29" t="s">
        <v>673</v>
      </c>
      <c r="J455" s="29" t="s">
        <v>78</v>
      </c>
      <c r="K455" s="30">
        <v>44139</v>
      </c>
      <c r="L455" s="29" t="s">
        <v>28</v>
      </c>
      <c r="M455" s="29" t="s">
        <v>390</v>
      </c>
      <c r="N455" s="29">
        <v>30.389199999999999</v>
      </c>
      <c r="O455" s="29">
        <v>762.55144029999997</v>
      </c>
      <c r="P455" s="29">
        <v>762.55144029999997</v>
      </c>
      <c r="Q455" s="32">
        <v>12</v>
      </c>
      <c r="R455" s="29" t="s">
        <v>28</v>
      </c>
      <c r="S455" s="29" t="s">
        <v>1963</v>
      </c>
      <c r="T455" s="29">
        <v>54</v>
      </c>
      <c r="U455" s="29">
        <v>44</v>
      </c>
      <c r="V455" s="29" t="s">
        <v>384</v>
      </c>
      <c r="W455" s="29">
        <v>208</v>
      </c>
      <c r="X455" s="29"/>
      <c r="Y455" s="29" t="s">
        <v>385</v>
      </c>
      <c r="Z455" s="29">
        <v>54038</v>
      </c>
    </row>
    <row r="456" spans="1:26" x14ac:dyDescent="0.2">
      <c r="A456" s="29">
        <v>2020</v>
      </c>
      <c r="B456" s="29" t="s">
        <v>1964</v>
      </c>
      <c r="C456" s="29" t="s">
        <v>387</v>
      </c>
      <c r="D456" s="29" t="s">
        <v>1965</v>
      </c>
      <c r="E456" s="29" t="s">
        <v>3459</v>
      </c>
      <c r="F456" s="29" t="s">
        <v>3460</v>
      </c>
      <c r="G456" s="29">
        <v>200066835</v>
      </c>
      <c r="H456" s="29" t="s">
        <v>1966</v>
      </c>
      <c r="I456" s="29" t="s">
        <v>307</v>
      </c>
      <c r="J456" s="29" t="s">
        <v>78</v>
      </c>
      <c r="K456" s="30">
        <v>44166</v>
      </c>
      <c r="L456" s="29" t="s">
        <v>28</v>
      </c>
      <c r="M456" s="29" t="s">
        <v>390</v>
      </c>
      <c r="N456" s="29">
        <v>37.5396</v>
      </c>
      <c r="O456" s="29">
        <v>941.97530859999995</v>
      </c>
      <c r="P456" s="29">
        <v>941.97530859999995</v>
      </c>
      <c r="Q456" s="32">
        <v>14.8</v>
      </c>
      <c r="R456" s="29" t="s">
        <v>28</v>
      </c>
      <c r="S456" s="29" t="s">
        <v>1967</v>
      </c>
      <c r="T456" s="29">
        <v>51</v>
      </c>
      <c r="U456" s="29">
        <v>44</v>
      </c>
      <c r="V456" s="29" t="s">
        <v>384</v>
      </c>
      <c r="W456" s="29">
        <v>199</v>
      </c>
      <c r="X456" s="29"/>
      <c r="Y456" s="29" t="s">
        <v>385</v>
      </c>
      <c r="Z456" s="29">
        <v>51524</v>
      </c>
    </row>
    <row r="457" spans="1:26" x14ac:dyDescent="0.2">
      <c r="A457" s="29">
        <v>2020</v>
      </c>
      <c r="B457" s="29" t="s">
        <v>1968</v>
      </c>
      <c r="C457" s="29" t="s">
        <v>596</v>
      </c>
      <c r="D457" s="29" t="s">
        <v>1969</v>
      </c>
      <c r="E457" s="29" t="s">
        <v>3461</v>
      </c>
      <c r="F457" s="29" t="s">
        <v>3462</v>
      </c>
      <c r="G457" s="29">
        <v>200035103</v>
      </c>
      <c r="H457" s="29" t="s">
        <v>432</v>
      </c>
      <c r="I457" s="29" t="s">
        <v>39</v>
      </c>
      <c r="J457" s="29" t="s">
        <v>37</v>
      </c>
      <c r="K457" s="30">
        <v>43844</v>
      </c>
      <c r="L457" s="29" t="s">
        <v>381</v>
      </c>
      <c r="M457" s="29" t="s">
        <v>382</v>
      </c>
      <c r="N457" s="29">
        <v>15.641500000000001</v>
      </c>
      <c r="O457" s="29">
        <v>392.48971189999997</v>
      </c>
      <c r="P457" s="29">
        <v>392.48971189999997</v>
      </c>
      <c r="Q457" s="31">
        <v>6.2</v>
      </c>
      <c r="R457" s="29" t="s">
        <v>28</v>
      </c>
      <c r="S457" s="29" t="s">
        <v>433</v>
      </c>
      <c r="T457" s="29">
        <v>61</v>
      </c>
      <c r="U457" s="29">
        <v>28</v>
      </c>
      <c r="V457" s="29" t="s">
        <v>392</v>
      </c>
      <c r="W457" s="29">
        <v>189</v>
      </c>
      <c r="X457" s="29"/>
      <c r="Y457" s="29" t="s">
        <v>385</v>
      </c>
      <c r="Z457" s="29">
        <v>61499</v>
      </c>
    </row>
    <row r="458" spans="1:26" x14ac:dyDescent="0.2">
      <c r="A458" s="29">
        <v>2020</v>
      </c>
      <c r="B458" s="29" t="s">
        <v>1970</v>
      </c>
      <c r="C458" s="29" t="s">
        <v>387</v>
      </c>
      <c r="D458" s="29" t="s">
        <v>1971</v>
      </c>
      <c r="E458" s="29" t="s">
        <v>3463</v>
      </c>
      <c r="F458" s="29" t="s">
        <v>3464</v>
      </c>
      <c r="G458" s="29">
        <v>200033090</v>
      </c>
      <c r="H458" s="29" t="s">
        <v>1001</v>
      </c>
      <c r="I458" s="29" t="s">
        <v>91</v>
      </c>
      <c r="J458" s="29" t="s">
        <v>89</v>
      </c>
      <c r="K458" s="30">
        <v>43857</v>
      </c>
      <c r="L458" s="29" t="s">
        <v>381</v>
      </c>
      <c r="M458" s="29" t="s">
        <v>382</v>
      </c>
      <c r="N458" s="29">
        <v>12.513199999999999</v>
      </c>
      <c r="O458" s="29">
        <v>313.99176949999998</v>
      </c>
      <c r="P458" s="29">
        <v>313.99176949999998</v>
      </c>
      <c r="Q458" s="31">
        <v>4.9000000000000004</v>
      </c>
      <c r="R458" s="29" t="s">
        <v>28</v>
      </c>
      <c r="S458" s="29" t="s">
        <v>505</v>
      </c>
      <c r="T458" s="29">
        <v>77</v>
      </c>
      <c r="U458" s="29">
        <v>11</v>
      </c>
      <c r="V458" s="29" t="s">
        <v>392</v>
      </c>
      <c r="W458" s="29">
        <v>222</v>
      </c>
      <c r="X458" s="29"/>
      <c r="Y458" s="29" t="s">
        <v>385</v>
      </c>
      <c r="Z458" s="29">
        <v>77292</v>
      </c>
    </row>
    <row r="459" spans="1:26" x14ac:dyDescent="0.2">
      <c r="A459" s="29">
        <v>2020</v>
      </c>
      <c r="B459" s="29" t="s">
        <v>1972</v>
      </c>
      <c r="C459" s="29" t="s">
        <v>378</v>
      </c>
      <c r="D459" s="29" t="s">
        <v>1973</v>
      </c>
      <c r="E459" s="29" t="s">
        <v>3465</v>
      </c>
      <c r="F459" s="29" t="s">
        <v>3466</v>
      </c>
      <c r="G459" s="29">
        <v>243500139</v>
      </c>
      <c r="H459" s="29" t="s">
        <v>612</v>
      </c>
      <c r="I459" s="29" t="s">
        <v>70</v>
      </c>
      <c r="J459" s="29" t="s">
        <v>68</v>
      </c>
      <c r="K459" s="30">
        <v>43858</v>
      </c>
      <c r="L459" s="29" t="s">
        <v>381</v>
      </c>
      <c r="M459" s="29" t="s">
        <v>382</v>
      </c>
      <c r="N459" s="29">
        <v>11.172499999999999</v>
      </c>
      <c r="O459" s="29">
        <v>280.34979420000002</v>
      </c>
      <c r="P459" s="29">
        <v>280.34979420000002</v>
      </c>
      <c r="Q459" s="31">
        <v>4.4000000000000004</v>
      </c>
      <c r="R459" s="29" t="s">
        <v>28</v>
      </c>
      <c r="S459" s="29" t="s">
        <v>1497</v>
      </c>
      <c r="T459" s="29">
        <v>35</v>
      </c>
      <c r="U459" s="29">
        <v>53</v>
      </c>
      <c r="V459" s="29" t="s">
        <v>384</v>
      </c>
      <c r="W459" s="29">
        <v>256</v>
      </c>
      <c r="X459" s="29"/>
      <c r="Y459" s="29" t="s">
        <v>385</v>
      </c>
      <c r="Z459" s="29">
        <v>35206</v>
      </c>
    </row>
    <row r="460" spans="1:26" x14ac:dyDescent="0.2">
      <c r="A460" s="29">
        <v>2020</v>
      </c>
      <c r="B460" s="29" t="s">
        <v>1974</v>
      </c>
      <c r="C460" s="29" t="s">
        <v>453</v>
      </c>
      <c r="D460" s="29" t="s">
        <v>163</v>
      </c>
      <c r="E460" s="29" t="s">
        <v>3467</v>
      </c>
      <c r="F460" s="29" t="s">
        <v>3468</v>
      </c>
      <c r="G460" s="29">
        <v>200069391</v>
      </c>
      <c r="H460" s="29" t="s">
        <v>1975</v>
      </c>
      <c r="I460" s="29" t="s">
        <v>162</v>
      </c>
      <c r="J460" s="29" t="s">
        <v>68</v>
      </c>
      <c r="K460" s="30">
        <v>43886</v>
      </c>
      <c r="L460" s="29" t="s">
        <v>381</v>
      </c>
      <c r="M460" s="29" t="s">
        <v>382</v>
      </c>
      <c r="N460" s="29">
        <v>71.504000000000005</v>
      </c>
      <c r="O460" s="29">
        <v>1794.238683</v>
      </c>
      <c r="P460" s="29">
        <v>1794.238683</v>
      </c>
      <c r="Q460" s="33">
        <v>28.2</v>
      </c>
      <c r="R460" s="29" t="s">
        <v>28</v>
      </c>
      <c r="S460" s="29" t="s">
        <v>1976</v>
      </c>
      <c r="T460" s="29">
        <v>22</v>
      </c>
      <c r="U460" s="29">
        <v>53</v>
      </c>
      <c r="V460" s="29" t="s">
        <v>384</v>
      </c>
      <c r="W460" s="29">
        <v>61</v>
      </c>
      <c r="X460" s="29"/>
      <c r="Y460" s="29" t="s">
        <v>385</v>
      </c>
      <c r="Z460" s="29">
        <v>22093</v>
      </c>
    </row>
    <row r="461" spans="1:26" x14ac:dyDescent="0.2">
      <c r="A461" s="29">
        <v>2020</v>
      </c>
      <c r="B461" s="29" t="s">
        <v>1977</v>
      </c>
      <c r="C461" s="29" t="s">
        <v>387</v>
      </c>
      <c r="D461" s="29" t="s">
        <v>263</v>
      </c>
      <c r="E461" s="29" t="s">
        <v>3021</v>
      </c>
      <c r="F461" s="29" t="s">
        <v>3022</v>
      </c>
      <c r="G461" s="29">
        <v>200068450</v>
      </c>
      <c r="H461" s="29" t="s">
        <v>1227</v>
      </c>
      <c r="I461" s="29" t="s">
        <v>39</v>
      </c>
      <c r="J461" s="29" t="s">
        <v>37</v>
      </c>
      <c r="K461" s="30">
        <v>43894</v>
      </c>
      <c r="L461" s="29" t="s">
        <v>381</v>
      </c>
      <c r="M461" s="29" t="s">
        <v>382</v>
      </c>
      <c r="N461" s="29">
        <v>28.601600000000001</v>
      </c>
      <c r="O461" s="29">
        <v>717.6954733</v>
      </c>
      <c r="P461" s="29">
        <v>717.6954733</v>
      </c>
      <c r="Q461" s="32">
        <v>11.3</v>
      </c>
      <c r="R461" s="29" t="s">
        <v>28</v>
      </c>
      <c r="S461" s="29" t="s">
        <v>1579</v>
      </c>
      <c r="T461" s="29">
        <v>61</v>
      </c>
      <c r="U461" s="29">
        <v>28</v>
      </c>
      <c r="V461" s="29" t="s">
        <v>384</v>
      </c>
      <c r="W461" s="29">
        <v>190</v>
      </c>
      <c r="X461" s="29"/>
      <c r="Y461" s="29" t="s">
        <v>385</v>
      </c>
      <c r="Z461" s="29">
        <v>61006</v>
      </c>
    </row>
    <row r="462" spans="1:26" x14ac:dyDescent="0.2">
      <c r="A462" s="29">
        <v>2020</v>
      </c>
      <c r="B462" s="29" t="s">
        <v>1978</v>
      </c>
      <c r="C462" s="29" t="s">
        <v>387</v>
      </c>
      <c r="D462" s="29" t="s">
        <v>1979</v>
      </c>
      <c r="E462" s="29" t="s">
        <v>3469</v>
      </c>
      <c r="F462" s="29" t="s">
        <v>3470</v>
      </c>
      <c r="G462" s="29">
        <v>200043990</v>
      </c>
      <c r="H462" s="29" t="s">
        <v>1980</v>
      </c>
      <c r="I462" s="29" t="s">
        <v>70</v>
      </c>
      <c r="J462" s="29" t="s">
        <v>68</v>
      </c>
      <c r="K462" s="30">
        <v>43900</v>
      </c>
      <c r="L462" s="29" t="s">
        <v>381</v>
      </c>
      <c r="M462" s="29" t="s">
        <v>382</v>
      </c>
      <c r="N462" s="29">
        <v>5.3628</v>
      </c>
      <c r="O462" s="29">
        <v>134.56790119999999</v>
      </c>
      <c r="P462" s="29">
        <v>134.56790119999999</v>
      </c>
      <c r="Q462" s="31">
        <v>2.1</v>
      </c>
      <c r="R462" s="29" t="s">
        <v>28</v>
      </c>
      <c r="S462" s="29" t="s">
        <v>1981</v>
      </c>
      <c r="T462" s="29">
        <v>35</v>
      </c>
      <c r="U462" s="29">
        <v>53</v>
      </c>
      <c r="V462" s="29" t="s">
        <v>392</v>
      </c>
      <c r="W462" s="29">
        <v>324</v>
      </c>
      <c r="X462" s="29"/>
      <c r="Y462" s="29" t="s">
        <v>385</v>
      </c>
      <c r="Z462" s="29">
        <v>35126</v>
      </c>
    </row>
    <row r="463" spans="1:26" x14ac:dyDescent="0.2">
      <c r="A463" s="29">
        <v>2020</v>
      </c>
      <c r="B463" s="29" t="s">
        <v>1982</v>
      </c>
      <c r="C463" s="29" t="s">
        <v>387</v>
      </c>
      <c r="D463" s="29" t="s">
        <v>1983</v>
      </c>
      <c r="E463" s="29" t="s">
        <v>3471</v>
      </c>
      <c r="F463" s="29" t="s">
        <v>3472</v>
      </c>
      <c r="G463" s="29">
        <v>240800847</v>
      </c>
      <c r="H463" s="29" t="s">
        <v>771</v>
      </c>
      <c r="I463" s="29" t="s">
        <v>80</v>
      </c>
      <c r="J463" s="29" t="s">
        <v>78</v>
      </c>
      <c r="K463" s="30">
        <v>43941</v>
      </c>
      <c r="L463" s="29" t="s">
        <v>381</v>
      </c>
      <c r="M463" s="29" t="s">
        <v>382</v>
      </c>
      <c r="N463" s="29">
        <v>21.004300000000001</v>
      </c>
      <c r="O463" s="29">
        <v>527.05761319999999</v>
      </c>
      <c r="P463" s="29">
        <v>527.05761319999999</v>
      </c>
      <c r="Q463" s="31">
        <v>8.3000000000000007</v>
      </c>
      <c r="R463" s="29" t="s">
        <v>28</v>
      </c>
      <c r="S463" s="29" t="s">
        <v>462</v>
      </c>
      <c r="T463" s="29">
        <v>8</v>
      </c>
      <c r="U463" s="29">
        <v>44</v>
      </c>
      <c r="V463" s="29" t="s">
        <v>384</v>
      </c>
      <c r="W463" s="29">
        <v>273</v>
      </c>
      <c r="X463" s="29"/>
      <c r="Y463" s="29" t="s">
        <v>385</v>
      </c>
      <c r="Z463" s="29">
        <v>8357</v>
      </c>
    </row>
    <row r="464" spans="1:26" x14ac:dyDescent="0.2">
      <c r="A464" s="29">
        <v>2020</v>
      </c>
      <c r="B464" s="29" t="s">
        <v>1984</v>
      </c>
      <c r="C464" s="29" t="s">
        <v>378</v>
      </c>
      <c r="D464" s="29" t="s">
        <v>1985</v>
      </c>
      <c r="E464" s="29" t="s">
        <v>3473</v>
      </c>
      <c r="F464" s="29" t="s">
        <v>3474</v>
      </c>
      <c r="G464" s="29">
        <v>200069763</v>
      </c>
      <c r="H464" s="29" t="s">
        <v>1986</v>
      </c>
      <c r="I464" s="29" t="s">
        <v>526</v>
      </c>
      <c r="J464" s="29" t="s">
        <v>137</v>
      </c>
      <c r="K464" s="30">
        <v>43950</v>
      </c>
      <c r="L464" s="29" t="s">
        <v>381</v>
      </c>
      <c r="M464" s="29" t="s">
        <v>382</v>
      </c>
      <c r="N464" s="29">
        <v>16.535299999999999</v>
      </c>
      <c r="O464" s="29">
        <v>414.91769549999998</v>
      </c>
      <c r="P464" s="29">
        <v>414.91769549999998</v>
      </c>
      <c r="Q464" s="31">
        <v>6.5</v>
      </c>
      <c r="R464" s="29" t="s">
        <v>28</v>
      </c>
      <c r="S464" s="29" t="s">
        <v>1987</v>
      </c>
      <c r="T464" s="29">
        <v>86</v>
      </c>
      <c r="U464" s="29">
        <v>75</v>
      </c>
      <c r="V464" s="29" t="s">
        <v>392</v>
      </c>
      <c r="W464" s="29">
        <v>162</v>
      </c>
      <c r="X464" s="29"/>
      <c r="Y464" s="29" t="s">
        <v>385</v>
      </c>
      <c r="Z464" s="29">
        <v>86300</v>
      </c>
    </row>
    <row r="465" spans="1:26" x14ac:dyDescent="0.2">
      <c r="A465" s="29">
        <v>2020</v>
      </c>
      <c r="B465" s="29" t="s">
        <v>1988</v>
      </c>
      <c r="C465" s="29" t="s">
        <v>387</v>
      </c>
      <c r="D465" s="29" t="s">
        <v>1989</v>
      </c>
      <c r="E465" s="29" t="s">
        <v>3475</v>
      </c>
      <c r="F465" s="29" t="s">
        <v>3476</v>
      </c>
      <c r="G465" s="29">
        <v>200035814</v>
      </c>
      <c r="H465" s="29" t="s">
        <v>1938</v>
      </c>
      <c r="I465" s="29" t="s">
        <v>39</v>
      </c>
      <c r="J465" s="29" t="s">
        <v>37</v>
      </c>
      <c r="K465" s="30">
        <v>43970</v>
      </c>
      <c r="L465" s="29" t="s">
        <v>381</v>
      </c>
      <c r="M465" s="29" t="s">
        <v>382</v>
      </c>
      <c r="N465" s="29">
        <v>8.9380000000000006</v>
      </c>
      <c r="O465" s="29">
        <v>224.2798354</v>
      </c>
      <c r="P465" s="29">
        <v>224.2798354</v>
      </c>
      <c r="Q465" s="31">
        <v>3.5</v>
      </c>
      <c r="R465" s="29" t="s">
        <v>28</v>
      </c>
      <c r="S465" s="29" t="s">
        <v>1990</v>
      </c>
      <c r="T465" s="29">
        <v>61</v>
      </c>
      <c r="U465" s="29">
        <v>28</v>
      </c>
      <c r="V465" s="29" t="s">
        <v>392</v>
      </c>
      <c r="W465" s="29">
        <v>416</v>
      </c>
      <c r="X465" s="29"/>
      <c r="Y465" s="29" t="s">
        <v>385</v>
      </c>
      <c r="Z465" s="29">
        <v>61078</v>
      </c>
    </row>
    <row r="466" spans="1:26" x14ac:dyDescent="0.2">
      <c r="A466" s="29">
        <v>2020</v>
      </c>
      <c r="B466" s="29" t="s">
        <v>1991</v>
      </c>
      <c r="C466" s="29" t="s">
        <v>453</v>
      </c>
      <c r="D466" s="29" t="s">
        <v>1992</v>
      </c>
      <c r="E466" s="29" t="s">
        <v>3477</v>
      </c>
      <c r="F466" s="29" t="s">
        <v>3478</v>
      </c>
      <c r="G466" s="29">
        <v>200069037</v>
      </c>
      <c r="H466" s="29" t="s">
        <v>1993</v>
      </c>
      <c r="I466" s="29" t="s">
        <v>499</v>
      </c>
      <c r="J466" s="29" t="s">
        <v>145</v>
      </c>
      <c r="K466" s="30">
        <v>44004</v>
      </c>
      <c r="L466" s="29" t="s">
        <v>381</v>
      </c>
      <c r="M466" s="29" t="s">
        <v>382</v>
      </c>
      <c r="N466" s="29">
        <v>10.7256</v>
      </c>
      <c r="O466" s="29">
        <v>269.13580250000001</v>
      </c>
      <c r="P466" s="29">
        <v>269.13580250000001</v>
      </c>
      <c r="Q466" s="31">
        <v>4.2</v>
      </c>
      <c r="R466" s="29" t="s">
        <v>28</v>
      </c>
      <c r="S466" s="29" t="s">
        <v>1426</v>
      </c>
      <c r="T466" s="29">
        <v>62</v>
      </c>
      <c r="U466" s="29">
        <v>32</v>
      </c>
      <c r="V466" s="29" t="s">
        <v>384</v>
      </c>
      <c r="W466" s="29">
        <v>450</v>
      </c>
      <c r="X466" s="29"/>
      <c r="Y466" s="29" t="s">
        <v>385</v>
      </c>
      <c r="Z466" s="29">
        <v>62040</v>
      </c>
    </row>
    <row r="467" spans="1:26" x14ac:dyDescent="0.2">
      <c r="A467" s="29">
        <v>2020</v>
      </c>
      <c r="B467" s="29" t="s">
        <v>1994</v>
      </c>
      <c r="C467" s="29" t="s">
        <v>387</v>
      </c>
      <c r="D467" s="29" t="s">
        <v>1995</v>
      </c>
      <c r="E467" s="29" t="s">
        <v>3479</v>
      </c>
      <c r="F467" s="29" t="s">
        <v>3480</v>
      </c>
      <c r="G467" s="29">
        <v>200044048</v>
      </c>
      <c r="H467" s="29" t="s">
        <v>1996</v>
      </c>
      <c r="I467" s="29" t="s">
        <v>499</v>
      </c>
      <c r="J467" s="29" t="s">
        <v>145</v>
      </c>
      <c r="K467" s="30">
        <v>44040</v>
      </c>
      <c r="L467" s="29" t="s">
        <v>381</v>
      </c>
      <c r="M467" s="29" t="s">
        <v>382</v>
      </c>
      <c r="N467" s="29">
        <v>13.407</v>
      </c>
      <c r="O467" s="29">
        <v>336.41975309999998</v>
      </c>
      <c r="P467" s="29">
        <v>336.41975309999998</v>
      </c>
      <c r="Q467" s="31">
        <v>5.3</v>
      </c>
      <c r="R467" s="29" t="s">
        <v>28</v>
      </c>
      <c r="S467" s="29" t="s">
        <v>1997</v>
      </c>
      <c r="T467" s="29">
        <v>62</v>
      </c>
      <c r="U467" s="29">
        <v>32</v>
      </c>
      <c r="V467" s="29" t="s">
        <v>384</v>
      </c>
      <c r="W467" s="29">
        <v>296</v>
      </c>
      <c r="X467" s="29"/>
      <c r="Y467" s="29" t="s">
        <v>385</v>
      </c>
      <c r="Z467" s="29">
        <v>62383</v>
      </c>
    </row>
    <row r="468" spans="1:26" x14ac:dyDescent="0.2">
      <c r="A468" s="29">
        <v>2020</v>
      </c>
      <c r="B468" s="29" t="s">
        <v>1998</v>
      </c>
      <c r="C468" s="29" t="s">
        <v>387</v>
      </c>
      <c r="D468" s="29" t="s">
        <v>945</v>
      </c>
      <c r="E468" s="29" t="s">
        <v>2857</v>
      </c>
      <c r="F468" s="29" t="s">
        <v>2858</v>
      </c>
      <c r="G468" s="29">
        <v>200071751</v>
      </c>
      <c r="H468" s="29" t="s">
        <v>946</v>
      </c>
      <c r="I468" s="29" t="s">
        <v>947</v>
      </c>
      <c r="J468" s="29" t="s">
        <v>211</v>
      </c>
      <c r="K468" s="30">
        <v>44041</v>
      </c>
      <c r="L468" s="29" t="s">
        <v>381</v>
      </c>
      <c r="M468" s="29" t="s">
        <v>382</v>
      </c>
      <c r="N468" s="29">
        <v>8.9380000000000006</v>
      </c>
      <c r="O468" s="29">
        <v>224.2798354</v>
      </c>
      <c r="P468" s="29">
        <v>224.2798354</v>
      </c>
      <c r="Q468" s="31">
        <v>3.5</v>
      </c>
      <c r="R468" s="29" t="s">
        <v>28</v>
      </c>
      <c r="S468" s="29" t="s">
        <v>948</v>
      </c>
      <c r="T468" s="29">
        <v>1</v>
      </c>
      <c r="U468" s="29">
        <v>84</v>
      </c>
      <c r="V468" s="29" t="s">
        <v>384</v>
      </c>
      <c r="W468" s="29">
        <v>406</v>
      </c>
      <c r="X468" s="29"/>
      <c r="Y468" s="29" t="s">
        <v>385</v>
      </c>
      <c r="Z468" s="29">
        <v>1147</v>
      </c>
    </row>
    <row r="469" spans="1:26" x14ac:dyDescent="0.2">
      <c r="A469" s="29">
        <v>2020</v>
      </c>
      <c r="B469" s="29" t="s">
        <v>1999</v>
      </c>
      <c r="C469" s="29" t="s">
        <v>387</v>
      </c>
      <c r="D469" s="29" t="s">
        <v>2000</v>
      </c>
      <c r="E469" s="29" t="s">
        <v>3481</v>
      </c>
      <c r="F469" s="29" t="s">
        <v>3482</v>
      </c>
      <c r="G469" s="29">
        <v>244400552</v>
      </c>
      <c r="H469" s="29" t="s">
        <v>796</v>
      </c>
      <c r="I469" s="29" t="s">
        <v>175</v>
      </c>
      <c r="J469" s="29" t="s">
        <v>51</v>
      </c>
      <c r="K469" s="30">
        <v>44068</v>
      </c>
      <c r="L469" s="29" t="s">
        <v>381</v>
      </c>
      <c r="M469" s="29" t="s">
        <v>382</v>
      </c>
      <c r="N469" s="29">
        <v>7.1504000000000003</v>
      </c>
      <c r="O469" s="29">
        <v>179.42386830000001</v>
      </c>
      <c r="P469" s="29">
        <v>179.42386830000001</v>
      </c>
      <c r="Q469" s="31">
        <v>2.8</v>
      </c>
      <c r="R469" s="29" t="s">
        <v>28</v>
      </c>
      <c r="S469" s="29" t="s">
        <v>2001</v>
      </c>
      <c r="T469" s="29">
        <v>44</v>
      </c>
      <c r="U469" s="29">
        <v>52</v>
      </c>
      <c r="V469" s="29" t="s">
        <v>384</v>
      </c>
      <c r="W469" s="29">
        <v>360</v>
      </c>
      <c r="X469" s="29"/>
      <c r="Y469" s="29" t="s">
        <v>385</v>
      </c>
      <c r="Z469" s="29">
        <v>44180</v>
      </c>
    </row>
    <row r="470" spans="1:26" x14ac:dyDescent="0.2">
      <c r="A470" s="29">
        <v>2020</v>
      </c>
      <c r="B470" s="29" t="s">
        <v>2002</v>
      </c>
      <c r="C470" s="29" t="s">
        <v>387</v>
      </c>
      <c r="D470" s="29" t="s">
        <v>2003</v>
      </c>
      <c r="E470" s="29" t="s">
        <v>3483</v>
      </c>
      <c r="F470" s="29" t="s">
        <v>3484</v>
      </c>
      <c r="G470" s="29">
        <v>200067957</v>
      </c>
      <c r="H470" s="29" t="s">
        <v>709</v>
      </c>
      <c r="I470" s="29" t="s">
        <v>599</v>
      </c>
      <c r="J470" s="29" t="s">
        <v>78</v>
      </c>
      <c r="K470" s="30">
        <v>44090</v>
      </c>
      <c r="L470" s="29" t="s">
        <v>381</v>
      </c>
      <c r="M470" s="29" t="s">
        <v>382</v>
      </c>
      <c r="N470" s="29">
        <v>26.814</v>
      </c>
      <c r="O470" s="29">
        <v>672.83950619999996</v>
      </c>
      <c r="P470" s="29">
        <v>672.83950619999996</v>
      </c>
      <c r="Q470" s="32">
        <v>10.6</v>
      </c>
      <c r="R470" s="29" t="s">
        <v>28</v>
      </c>
      <c r="S470" s="29" t="s">
        <v>710</v>
      </c>
      <c r="T470" s="29">
        <v>57</v>
      </c>
      <c r="U470" s="29">
        <v>44</v>
      </c>
      <c r="V470" s="29" t="s">
        <v>392</v>
      </c>
      <c r="W470" s="29">
        <v>493</v>
      </c>
      <c r="X470" s="29"/>
      <c r="Y470" s="29" t="s">
        <v>385</v>
      </c>
      <c r="Z470" s="29">
        <v>57736</v>
      </c>
    </row>
    <row r="471" spans="1:26" x14ac:dyDescent="0.2">
      <c r="A471" s="29">
        <v>2020</v>
      </c>
      <c r="B471" s="29" t="s">
        <v>2004</v>
      </c>
      <c r="C471" s="29" t="s">
        <v>387</v>
      </c>
      <c r="D471" s="29" t="s">
        <v>2005</v>
      </c>
      <c r="E471" s="29" t="s">
        <v>3485</v>
      </c>
      <c r="F471" s="29" t="s">
        <v>3486</v>
      </c>
      <c r="G471" s="29">
        <v>240200469</v>
      </c>
      <c r="H471" s="29" t="s">
        <v>2006</v>
      </c>
      <c r="I471" s="29" t="s">
        <v>147</v>
      </c>
      <c r="J471" s="29" t="s">
        <v>145</v>
      </c>
      <c r="K471" s="30">
        <v>44123</v>
      </c>
      <c r="L471" s="29" t="s">
        <v>381</v>
      </c>
      <c r="M471" s="29" t="s">
        <v>382</v>
      </c>
      <c r="N471" s="29">
        <v>16.0884</v>
      </c>
      <c r="O471" s="29">
        <v>403.70370370000001</v>
      </c>
      <c r="P471" s="29">
        <v>403.70370370000001</v>
      </c>
      <c r="Q471" s="31">
        <v>6.3</v>
      </c>
      <c r="R471" s="29" t="s">
        <v>28</v>
      </c>
      <c r="S471" s="29" t="s">
        <v>965</v>
      </c>
      <c r="T471" s="29">
        <v>2</v>
      </c>
      <c r="U471" s="29">
        <v>32</v>
      </c>
      <c r="V471" s="29" t="s">
        <v>392</v>
      </c>
      <c r="W471" s="29">
        <v>238</v>
      </c>
      <c r="X471" s="29"/>
      <c r="Y471" s="29" t="s">
        <v>385</v>
      </c>
      <c r="Z471" s="29">
        <v>2156</v>
      </c>
    </row>
    <row r="472" spans="1:26" x14ac:dyDescent="0.2">
      <c r="A472" s="29">
        <v>2020</v>
      </c>
      <c r="B472" s="29" t="s">
        <v>2007</v>
      </c>
      <c r="C472" s="29" t="s">
        <v>387</v>
      </c>
      <c r="D472" s="29" t="s">
        <v>2008</v>
      </c>
      <c r="E472" s="29" t="s">
        <v>3487</v>
      </c>
      <c r="F472" s="29" t="s">
        <v>3488</v>
      </c>
      <c r="G472" s="29">
        <v>248500589</v>
      </c>
      <c r="H472" s="29" t="s">
        <v>2009</v>
      </c>
      <c r="I472" s="29" t="s">
        <v>53</v>
      </c>
      <c r="J472" s="29" t="s">
        <v>51</v>
      </c>
      <c r="K472" s="30">
        <v>44124</v>
      </c>
      <c r="L472" s="29" t="s">
        <v>381</v>
      </c>
      <c r="M472" s="29" t="s">
        <v>382</v>
      </c>
      <c r="N472" s="29">
        <v>6.7035</v>
      </c>
      <c r="O472" s="29">
        <v>168.20987650000001</v>
      </c>
      <c r="P472" s="29">
        <v>168.20987650000001</v>
      </c>
      <c r="Q472" s="31">
        <v>2.6</v>
      </c>
      <c r="R472" s="29" t="s">
        <v>28</v>
      </c>
      <c r="S472" s="29" t="s">
        <v>1179</v>
      </c>
      <c r="T472" s="29">
        <v>85</v>
      </c>
      <c r="U472" s="29">
        <v>52</v>
      </c>
      <c r="V472" s="29" t="s">
        <v>392</v>
      </c>
      <c r="W472" s="29">
        <v>434</v>
      </c>
      <c r="X472" s="29"/>
      <c r="Y472" s="29" t="s">
        <v>385</v>
      </c>
      <c r="Z472" s="29">
        <v>85081</v>
      </c>
    </row>
    <row r="473" spans="1:26" x14ac:dyDescent="0.2">
      <c r="A473" s="29">
        <v>2020</v>
      </c>
      <c r="B473" s="29" t="s">
        <v>2010</v>
      </c>
      <c r="C473" s="29" t="s">
        <v>378</v>
      </c>
      <c r="D473" s="29" t="s">
        <v>2011</v>
      </c>
      <c r="E473" s="29" t="s">
        <v>3489</v>
      </c>
      <c r="F473" s="29" t="s">
        <v>3490</v>
      </c>
      <c r="G473" s="29">
        <v>200069755</v>
      </c>
      <c r="H473" s="29" t="s">
        <v>2012</v>
      </c>
      <c r="I473" s="29" t="s">
        <v>139</v>
      </c>
      <c r="J473" s="29" t="s">
        <v>137</v>
      </c>
      <c r="K473" s="30">
        <v>44159</v>
      </c>
      <c r="L473" s="29" t="s">
        <v>381</v>
      </c>
      <c r="M473" s="29" t="s">
        <v>382</v>
      </c>
      <c r="N473" s="29">
        <v>18.14414</v>
      </c>
      <c r="O473" s="29">
        <v>455.28806580000003</v>
      </c>
      <c r="P473" s="29">
        <v>455.28806580000003</v>
      </c>
      <c r="Q473" s="31">
        <v>7.2</v>
      </c>
      <c r="R473" s="29" t="s">
        <v>28</v>
      </c>
      <c r="S473" s="29" t="s">
        <v>2013</v>
      </c>
      <c r="T473" s="29">
        <v>79</v>
      </c>
      <c r="U473" s="29">
        <v>75</v>
      </c>
      <c r="V473" s="29" t="s">
        <v>392</v>
      </c>
      <c r="W473" s="29">
        <v>13</v>
      </c>
      <c r="X473" s="29"/>
      <c r="Y473" s="29" t="s">
        <v>385</v>
      </c>
      <c r="Z473" s="29">
        <v>79174</v>
      </c>
    </row>
    <row r="474" spans="1:26" x14ac:dyDescent="0.2">
      <c r="A474" s="29">
        <v>2020</v>
      </c>
      <c r="B474" s="29" t="s">
        <v>2014</v>
      </c>
      <c r="C474" s="29" t="s">
        <v>387</v>
      </c>
      <c r="D474" s="29" t="s">
        <v>2015</v>
      </c>
      <c r="E474" s="29" t="s">
        <v>3491</v>
      </c>
      <c r="F474" s="29" t="s">
        <v>3492</v>
      </c>
      <c r="G474" s="29">
        <v>200066975</v>
      </c>
      <c r="H474" s="29" t="s">
        <v>1796</v>
      </c>
      <c r="I474" s="29" t="s">
        <v>493</v>
      </c>
      <c r="J474" s="29" t="s">
        <v>145</v>
      </c>
      <c r="K474" s="30">
        <v>44181</v>
      </c>
      <c r="L474" s="29" t="s">
        <v>381</v>
      </c>
      <c r="M474" s="29" t="s">
        <v>382</v>
      </c>
      <c r="N474" s="29">
        <v>18.7698</v>
      </c>
      <c r="O474" s="29">
        <v>470.98765429999997</v>
      </c>
      <c r="P474" s="29">
        <v>470.98765429999997</v>
      </c>
      <c r="Q474" s="31">
        <v>7.4</v>
      </c>
      <c r="R474" s="29" t="s">
        <v>28</v>
      </c>
      <c r="S474" s="29" t="s">
        <v>742</v>
      </c>
      <c r="T474" s="29">
        <v>60</v>
      </c>
      <c r="U474" s="29">
        <v>32</v>
      </c>
      <c r="V474" s="29" t="s">
        <v>392</v>
      </c>
      <c r="W474" s="29">
        <v>337</v>
      </c>
      <c r="X474" s="29"/>
      <c r="Y474" s="29" t="s">
        <v>385</v>
      </c>
      <c r="Z474" s="29">
        <v>60525</v>
      </c>
    </row>
    <row r="475" spans="1:26" x14ac:dyDescent="0.2">
      <c r="A475" s="29">
        <v>2020</v>
      </c>
      <c r="B475" s="29" t="s">
        <v>2016</v>
      </c>
      <c r="C475" s="29" t="s">
        <v>596</v>
      </c>
      <c r="D475" s="29" t="s">
        <v>2017</v>
      </c>
      <c r="E475" s="29" t="s">
        <v>3493</v>
      </c>
      <c r="F475" s="29" t="s">
        <v>3494</v>
      </c>
      <c r="G475" s="29">
        <v>200072643</v>
      </c>
      <c r="H475" s="29" t="s">
        <v>2018</v>
      </c>
      <c r="I475" s="29" t="s">
        <v>130</v>
      </c>
      <c r="J475" s="29" t="s">
        <v>120</v>
      </c>
      <c r="K475" s="30">
        <v>43846</v>
      </c>
      <c r="L475" s="29" t="s">
        <v>381</v>
      </c>
      <c r="M475" s="29" t="s">
        <v>382</v>
      </c>
      <c r="N475" s="29">
        <v>16.982199999999999</v>
      </c>
      <c r="O475" s="29">
        <v>426.13168719999999</v>
      </c>
      <c r="P475" s="29">
        <v>426.13168719999999</v>
      </c>
      <c r="Q475" s="31">
        <v>6.7</v>
      </c>
      <c r="R475" s="29" t="s">
        <v>123</v>
      </c>
      <c r="S475" s="29" t="s">
        <v>2019</v>
      </c>
      <c r="T475" s="29">
        <v>31</v>
      </c>
      <c r="U475" s="29">
        <v>76</v>
      </c>
      <c r="V475" s="29" t="s">
        <v>392</v>
      </c>
      <c r="W475" s="29">
        <v>299</v>
      </c>
      <c r="X475" s="29"/>
      <c r="Y475" s="29" t="s">
        <v>385</v>
      </c>
      <c r="Z475" s="29">
        <v>31300</v>
      </c>
    </row>
    <row r="476" spans="1:26" x14ac:dyDescent="0.2">
      <c r="A476" s="29">
        <v>2020</v>
      </c>
      <c r="B476" s="29" t="s">
        <v>2020</v>
      </c>
      <c r="C476" s="29" t="s">
        <v>453</v>
      </c>
      <c r="D476" s="29" t="s">
        <v>2021</v>
      </c>
      <c r="E476" s="29" t="s">
        <v>3495</v>
      </c>
      <c r="F476" s="29" t="s">
        <v>3496</v>
      </c>
      <c r="G476" s="29">
        <v>200040624</v>
      </c>
      <c r="H476" s="29" t="s">
        <v>2022</v>
      </c>
      <c r="I476" s="29" t="s">
        <v>1045</v>
      </c>
      <c r="J476" s="29" t="s">
        <v>1046</v>
      </c>
      <c r="K476" s="30">
        <v>43852</v>
      </c>
      <c r="L476" s="29" t="s">
        <v>381</v>
      </c>
      <c r="M476" s="29" t="s">
        <v>382</v>
      </c>
      <c r="N476" s="29">
        <v>12.513199999999999</v>
      </c>
      <c r="O476" s="29">
        <v>313.99176949999998</v>
      </c>
      <c r="P476" s="29">
        <v>313.99176949999998</v>
      </c>
      <c r="Q476" s="31">
        <v>4.9000000000000004</v>
      </c>
      <c r="R476" s="29" t="s">
        <v>28</v>
      </c>
      <c r="S476" s="29" t="s">
        <v>2023</v>
      </c>
      <c r="T476" s="29">
        <v>84</v>
      </c>
      <c r="U476" s="29">
        <v>93</v>
      </c>
      <c r="V476" s="29" t="s">
        <v>392</v>
      </c>
      <c r="W476" s="29">
        <v>257</v>
      </c>
      <c r="X476" s="29"/>
      <c r="Y476" s="29" t="s">
        <v>385</v>
      </c>
      <c r="Z476" s="29">
        <v>84003</v>
      </c>
    </row>
    <row r="477" spans="1:26" x14ac:dyDescent="0.2">
      <c r="A477" s="29">
        <v>2020</v>
      </c>
      <c r="B477" s="29" t="s">
        <v>2024</v>
      </c>
      <c r="C477" s="29" t="s">
        <v>387</v>
      </c>
      <c r="D477" s="29" t="s">
        <v>2025</v>
      </c>
      <c r="E477" s="29" t="s">
        <v>3497</v>
      </c>
      <c r="F477" s="29" t="s">
        <v>3498</v>
      </c>
      <c r="G477" s="29">
        <v>200067031</v>
      </c>
      <c r="H477" s="29" t="s">
        <v>2026</v>
      </c>
      <c r="I477" s="29" t="s">
        <v>242</v>
      </c>
      <c r="J477" s="29" t="s">
        <v>37</v>
      </c>
      <c r="K477" s="30">
        <v>43866</v>
      </c>
      <c r="L477" s="29" t="s">
        <v>381</v>
      </c>
      <c r="M477" s="29" t="s">
        <v>382</v>
      </c>
      <c r="N477" s="29">
        <v>7.1504000000000003</v>
      </c>
      <c r="O477" s="29">
        <v>179.42386830000001</v>
      </c>
      <c r="P477" s="29">
        <v>179.42386830000001</v>
      </c>
      <c r="Q477" s="31">
        <v>2.8</v>
      </c>
      <c r="R477" s="29" t="s">
        <v>28</v>
      </c>
      <c r="S477" s="29" t="s">
        <v>471</v>
      </c>
      <c r="T477" s="29">
        <v>50</v>
      </c>
      <c r="U477" s="29">
        <v>28</v>
      </c>
      <c r="V477" s="29" t="s">
        <v>384</v>
      </c>
      <c r="W477" s="29">
        <v>320</v>
      </c>
      <c r="X477" s="29"/>
      <c r="Y477" s="29" t="s">
        <v>385</v>
      </c>
      <c r="Z477" s="29">
        <v>50265</v>
      </c>
    </row>
    <row r="478" spans="1:26" x14ac:dyDescent="0.2">
      <c r="A478" s="29">
        <v>2020</v>
      </c>
      <c r="B478" s="29" t="s">
        <v>2027</v>
      </c>
      <c r="C478" s="29" t="s">
        <v>378</v>
      </c>
      <c r="D478" s="29" t="s">
        <v>2028</v>
      </c>
      <c r="E478" s="29" t="s">
        <v>3499</v>
      </c>
      <c r="F478" s="29" t="s">
        <v>3500</v>
      </c>
      <c r="G478" s="29">
        <v>245400759</v>
      </c>
      <c r="H478" s="29" t="s">
        <v>2029</v>
      </c>
      <c r="I478" s="29" t="s">
        <v>673</v>
      </c>
      <c r="J478" s="29" t="s">
        <v>78</v>
      </c>
      <c r="K478" s="30">
        <v>43874</v>
      </c>
      <c r="L478" s="29" t="s">
        <v>381</v>
      </c>
      <c r="M478" s="29" t="s">
        <v>382</v>
      </c>
      <c r="N478" s="29">
        <v>26.814</v>
      </c>
      <c r="O478" s="29">
        <v>672.83950619999996</v>
      </c>
      <c r="P478" s="29">
        <v>672.83950619999996</v>
      </c>
      <c r="Q478" s="32">
        <v>10.6</v>
      </c>
      <c r="R478" s="29" t="s">
        <v>28</v>
      </c>
      <c r="S478" s="29" t="s">
        <v>674</v>
      </c>
      <c r="T478" s="29">
        <v>54</v>
      </c>
      <c r="U478" s="29">
        <v>44</v>
      </c>
      <c r="V478" s="29" t="s">
        <v>384</v>
      </c>
      <c r="W478" s="29">
        <v>67</v>
      </c>
      <c r="X478" s="29"/>
      <c r="Y478" s="29" t="s">
        <v>385</v>
      </c>
      <c r="Z478" s="29">
        <v>54176</v>
      </c>
    </row>
    <row r="479" spans="1:26" x14ac:dyDescent="0.2">
      <c r="A479" s="29">
        <v>2020</v>
      </c>
      <c r="B479" s="29" t="s">
        <v>2030</v>
      </c>
      <c r="C479" s="29" t="s">
        <v>378</v>
      </c>
      <c r="D479" s="29" t="s">
        <v>2031</v>
      </c>
      <c r="E479" s="29" t="s">
        <v>3501</v>
      </c>
      <c r="F479" s="29" t="s">
        <v>3502</v>
      </c>
      <c r="G479" s="29">
        <v>200070720</v>
      </c>
      <c r="H479" s="29" t="s">
        <v>2032</v>
      </c>
      <c r="I479" s="29" t="s">
        <v>538</v>
      </c>
      <c r="J479" s="29" t="s">
        <v>137</v>
      </c>
      <c r="K479" s="30">
        <v>43886</v>
      </c>
      <c r="L479" s="29" t="s">
        <v>539</v>
      </c>
      <c r="M479" s="29" t="s">
        <v>382</v>
      </c>
      <c r="N479" s="29">
        <v>33.338740000000001</v>
      </c>
      <c r="O479" s="29">
        <v>836.56378600000005</v>
      </c>
      <c r="P479" s="29">
        <v>836.56378600000005</v>
      </c>
      <c r="Q479" s="32">
        <v>13.1</v>
      </c>
      <c r="R479" s="29" t="s">
        <v>123</v>
      </c>
      <c r="S479" s="29" t="s">
        <v>541</v>
      </c>
      <c r="T479" s="29">
        <v>33</v>
      </c>
      <c r="U479" s="29">
        <v>75</v>
      </c>
      <c r="V479" s="29" t="s">
        <v>384</v>
      </c>
      <c r="W479" s="29">
        <v>508</v>
      </c>
      <c r="X479" s="29"/>
      <c r="Y479" s="29" t="s">
        <v>385</v>
      </c>
      <c r="Z479" s="29">
        <v>33203</v>
      </c>
    </row>
    <row r="480" spans="1:26" x14ac:dyDescent="0.2">
      <c r="A480" s="29">
        <v>2020</v>
      </c>
      <c r="B480" s="29" t="s">
        <v>2033</v>
      </c>
      <c r="C480" s="29" t="s">
        <v>387</v>
      </c>
      <c r="D480" s="29" t="s">
        <v>2034</v>
      </c>
      <c r="E480" s="29" t="s">
        <v>3503</v>
      </c>
      <c r="F480" s="29" t="s">
        <v>3504</v>
      </c>
      <c r="G480" s="29">
        <v>200069664</v>
      </c>
      <c r="H480" s="29" t="s">
        <v>2035</v>
      </c>
      <c r="I480" s="29" t="s">
        <v>1379</v>
      </c>
      <c r="J480" s="29" t="s">
        <v>78</v>
      </c>
      <c r="K480" s="30">
        <v>43888</v>
      </c>
      <c r="L480" s="29" t="s">
        <v>28</v>
      </c>
      <c r="M480" s="29" t="s">
        <v>390</v>
      </c>
      <c r="N480" s="29">
        <v>35.752000000000002</v>
      </c>
      <c r="O480" s="29">
        <v>897.11934159999998</v>
      </c>
      <c r="P480" s="29">
        <v>897.11934159999998</v>
      </c>
      <c r="Q480" s="32">
        <v>14.1</v>
      </c>
      <c r="R480" s="29" t="s">
        <v>28</v>
      </c>
      <c r="S480" s="29" t="s">
        <v>2036</v>
      </c>
      <c r="T480" s="29">
        <v>52</v>
      </c>
      <c r="U480" s="29">
        <v>44</v>
      </c>
      <c r="V480" s="29" t="s">
        <v>384</v>
      </c>
      <c r="W480" s="29">
        <v>333</v>
      </c>
      <c r="X480" s="29"/>
      <c r="Y480" s="29" t="s">
        <v>385</v>
      </c>
      <c r="Z480" s="29">
        <v>52476</v>
      </c>
    </row>
    <row r="481" spans="1:26" x14ac:dyDescent="0.2">
      <c r="A481" s="29">
        <v>2020</v>
      </c>
      <c r="B481" s="29" t="s">
        <v>2037</v>
      </c>
      <c r="C481" s="29" t="s">
        <v>378</v>
      </c>
      <c r="D481" s="29" t="s">
        <v>2038</v>
      </c>
      <c r="E481" s="29" t="s">
        <v>3505</v>
      </c>
      <c r="F481" s="29" t="s">
        <v>3506</v>
      </c>
      <c r="G481" s="29">
        <v>246700488</v>
      </c>
      <c r="H481" s="29" t="s">
        <v>2039</v>
      </c>
      <c r="I481" s="29" t="s">
        <v>663</v>
      </c>
      <c r="J481" s="29" t="s">
        <v>78</v>
      </c>
      <c r="K481" s="30">
        <v>43955</v>
      </c>
      <c r="L481" s="29" t="s">
        <v>784</v>
      </c>
      <c r="M481" s="29" t="s">
        <v>382</v>
      </c>
      <c r="N481" s="29">
        <v>25.026399999999999</v>
      </c>
      <c r="O481" s="29">
        <v>627.98353910000003</v>
      </c>
      <c r="P481" s="29">
        <v>627.98353910000003</v>
      </c>
      <c r="Q481" s="31">
        <v>9.9</v>
      </c>
      <c r="R481" s="29" t="s">
        <v>28</v>
      </c>
      <c r="S481" s="29" t="s">
        <v>785</v>
      </c>
      <c r="T481" s="29">
        <v>67</v>
      </c>
      <c r="U481" s="29">
        <v>44</v>
      </c>
      <c r="V481" s="29" t="s">
        <v>384</v>
      </c>
      <c r="W481" s="29">
        <v>137</v>
      </c>
      <c r="X481" s="29"/>
      <c r="Y481" s="29" t="s">
        <v>385</v>
      </c>
      <c r="Z481" s="29">
        <v>67350</v>
      </c>
    </row>
    <row r="482" spans="1:26" x14ac:dyDescent="0.2">
      <c r="A482" s="29">
        <v>2020</v>
      </c>
      <c r="B482" s="29" t="s">
        <v>2040</v>
      </c>
      <c r="C482" s="29" t="s">
        <v>387</v>
      </c>
      <c r="D482" s="29" t="s">
        <v>2041</v>
      </c>
      <c r="E482" s="29" t="s">
        <v>3507</v>
      </c>
      <c r="F482" s="29" t="s">
        <v>3508</v>
      </c>
      <c r="G482" s="29">
        <v>246000566</v>
      </c>
      <c r="H482" s="29" t="s">
        <v>1780</v>
      </c>
      <c r="I482" s="29" t="s">
        <v>493</v>
      </c>
      <c r="J482" s="29" t="s">
        <v>145</v>
      </c>
      <c r="K482" s="30">
        <v>43986</v>
      </c>
      <c r="L482" s="29" t="s">
        <v>381</v>
      </c>
      <c r="M482" s="29" t="s">
        <v>382</v>
      </c>
      <c r="N482" s="29">
        <v>13.407</v>
      </c>
      <c r="O482" s="29">
        <v>336.41975309999998</v>
      </c>
      <c r="P482" s="29">
        <v>336.41975309999998</v>
      </c>
      <c r="Q482" s="31">
        <v>5.3</v>
      </c>
      <c r="R482" s="29" t="s">
        <v>28</v>
      </c>
      <c r="S482" s="29" t="s">
        <v>742</v>
      </c>
      <c r="T482" s="29">
        <v>60</v>
      </c>
      <c r="U482" s="29">
        <v>32</v>
      </c>
      <c r="V482" s="29" t="s">
        <v>392</v>
      </c>
      <c r="W482" s="29">
        <v>143</v>
      </c>
      <c r="X482" s="29"/>
      <c r="Y482" s="29" t="s">
        <v>385</v>
      </c>
      <c r="Z482" s="29">
        <v>60495</v>
      </c>
    </row>
    <row r="483" spans="1:26" x14ac:dyDescent="0.2">
      <c r="A483" s="29">
        <v>2020</v>
      </c>
      <c r="B483" s="29" t="s">
        <v>2042</v>
      </c>
      <c r="C483" s="29" t="s">
        <v>378</v>
      </c>
      <c r="D483" s="29" t="s">
        <v>2043</v>
      </c>
      <c r="E483" s="29" t="s">
        <v>3509</v>
      </c>
      <c r="F483" s="29" t="s">
        <v>3510</v>
      </c>
      <c r="G483" s="29">
        <v>200041960</v>
      </c>
      <c r="H483" s="29" t="s">
        <v>2044</v>
      </c>
      <c r="I483" s="29" t="s">
        <v>456</v>
      </c>
      <c r="J483" s="29" t="s">
        <v>145</v>
      </c>
      <c r="K483" s="30">
        <v>44034</v>
      </c>
      <c r="L483" s="29" t="s">
        <v>381</v>
      </c>
      <c r="M483" s="29" t="s">
        <v>382</v>
      </c>
      <c r="N483" s="29">
        <v>8.9380000000000006</v>
      </c>
      <c r="O483" s="29">
        <v>224.2798354</v>
      </c>
      <c r="P483" s="29">
        <v>224.2798354</v>
      </c>
      <c r="Q483" s="31">
        <v>3.5</v>
      </c>
      <c r="R483" s="29" t="s">
        <v>28</v>
      </c>
      <c r="S483" s="29" t="s">
        <v>855</v>
      </c>
      <c r="T483" s="29">
        <v>59</v>
      </c>
      <c r="U483" s="29">
        <v>32</v>
      </c>
      <c r="V483" s="29" t="s">
        <v>384</v>
      </c>
      <c r="W483" s="29">
        <v>230</v>
      </c>
      <c r="X483" s="29"/>
      <c r="Y483" s="29" t="s">
        <v>385</v>
      </c>
      <c r="Z483" s="29">
        <v>59449</v>
      </c>
    </row>
    <row r="484" spans="1:26" x14ac:dyDescent="0.2">
      <c r="A484" s="29">
        <v>2020</v>
      </c>
      <c r="B484" s="29" t="s">
        <v>2045</v>
      </c>
      <c r="C484" s="29" t="s">
        <v>387</v>
      </c>
      <c r="D484" s="29" t="s">
        <v>2046</v>
      </c>
      <c r="E484" s="29" t="s">
        <v>3511</v>
      </c>
      <c r="F484" s="29" t="s">
        <v>3512</v>
      </c>
      <c r="G484" s="29">
        <v>200068864</v>
      </c>
      <c r="H484" s="29" t="s">
        <v>2047</v>
      </c>
      <c r="I484" s="29" t="s">
        <v>663</v>
      </c>
      <c r="J484" s="29" t="s">
        <v>78</v>
      </c>
      <c r="K484" s="30">
        <v>44037</v>
      </c>
      <c r="L484" s="29" t="s">
        <v>784</v>
      </c>
      <c r="M484" s="29" t="s">
        <v>382</v>
      </c>
      <c r="N484" s="29">
        <v>25.026399999999999</v>
      </c>
      <c r="O484" s="29">
        <v>627.98353910000003</v>
      </c>
      <c r="P484" s="29">
        <v>627.98353910000003</v>
      </c>
      <c r="Q484" s="31">
        <v>9.9</v>
      </c>
      <c r="R484" s="29" t="s">
        <v>28</v>
      </c>
      <c r="S484" s="29" t="s">
        <v>785</v>
      </c>
      <c r="T484" s="29">
        <v>67</v>
      </c>
      <c r="U484" s="29">
        <v>44</v>
      </c>
      <c r="V484" s="29" t="s">
        <v>392</v>
      </c>
      <c r="W484" s="29">
        <v>269</v>
      </c>
      <c r="X484" s="29"/>
      <c r="Y484" s="29" t="s">
        <v>385</v>
      </c>
      <c r="Z484" s="29">
        <v>67282</v>
      </c>
    </row>
    <row r="485" spans="1:26" x14ac:dyDescent="0.2">
      <c r="A485" s="29">
        <v>2020</v>
      </c>
      <c r="B485" s="29" t="s">
        <v>2048</v>
      </c>
      <c r="C485" s="29" t="s">
        <v>387</v>
      </c>
      <c r="D485" s="29" t="s">
        <v>2049</v>
      </c>
      <c r="E485" s="29" t="s">
        <v>3513</v>
      </c>
      <c r="F485" s="29" t="s">
        <v>3514</v>
      </c>
      <c r="G485" s="29">
        <v>200038990</v>
      </c>
      <c r="H485" s="29" t="s">
        <v>917</v>
      </c>
      <c r="I485" s="29" t="s">
        <v>70</v>
      </c>
      <c r="J485" s="29" t="s">
        <v>68</v>
      </c>
      <c r="K485" s="30">
        <v>44082</v>
      </c>
      <c r="L485" s="29" t="s">
        <v>381</v>
      </c>
      <c r="M485" s="29" t="s">
        <v>382</v>
      </c>
      <c r="N485" s="29">
        <v>7.1504000000000003</v>
      </c>
      <c r="O485" s="29">
        <v>179.42386830000001</v>
      </c>
      <c r="P485" s="29">
        <v>179.42386830000001</v>
      </c>
      <c r="Q485" s="31">
        <v>2.8</v>
      </c>
      <c r="R485" s="29" t="s">
        <v>28</v>
      </c>
      <c r="S485" s="29" t="s">
        <v>2050</v>
      </c>
      <c r="T485" s="29">
        <v>35</v>
      </c>
      <c r="U485" s="29">
        <v>53</v>
      </c>
      <c r="V485" s="29" t="s">
        <v>384</v>
      </c>
      <c r="W485" s="29">
        <v>322</v>
      </c>
      <c r="X485" s="29"/>
      <c r="Y485" s="29" t="s">
        <v>385</v>
      </c>
      <c r="Z485" s="29">
        <v>35027</v>
      </c>
    </row>
    <row r="486" spans="1:26" x14ac:dyDescent="0.2">
      <c r="A486" s="29">
        <v>2020</v>
      </c>
      <c r="B486" s="29" t="s">
        <v>2051</v>
      </c>
      <c r="C486" s="29" t="s">
        <v>387</v>
      </c>
      <c r="D486" s="29" t="s">
        <v>2052</v>
      </c>
      <c r="E486" s="29" t="s">
        <v>3515</v>
      </c>
      <c r="F486" s="29" t="s">
        <v>3516</v>
      </c>
      <c r="G486" s="29">
        <v>245501184</v>
      </c>
      <c r="H486" s="29" t="s">
        <v>2053</v>
      </c>
      <c r="I486" s="29" t="s">
        <v>859</v>
      </c>
      <c r="J486" s="29" t="s">
        <v>78</v>
      </c>
      <c r="K486" s="30">
        <v>44088</v>
      </c>
      <c r="L486" s="29" t="s">
        <v>28</v>
      </c>
      <c r="M486" s="29" t="s">
        <v>390</v>
      </c>
      <c r="N486" s="29">
        <v>67.034999999999997</v>
      </c>
      <c r="O486" s="29">
        <v>1682.098765</v>
      </c>
      <c r="P486" s="29">
        <v>1682.098765</v>
      </c>
      <c r="Q486" s="33">
        <v>26.4</v>
      </c>
      <c r="R486" s="29" t="s">
        <v>28</v>
      </c>
      <c r="S486" s="29" t="s">
        <v>2054</v>
      </c>
      <c r="T486" s="29">
        <v>55</v>
      </c>
      <c r="U486" s="29">
        <v>44</v>
      </c>
      <c r="V486" s="29" t="s">
        <v>392</v>
      </c>
      <c r="W486" s="29">
        <v>251</v>
      </c>
      <c r="X486" s="29"/>
      <c r="Y486" s="29" t="s">
        <v>385</v>
      </c>
      <c r="Z486" s="29">
        <v>55125</v>
      </c>
    </row>
    <row r="487" spans="1:26" x14ac:dyDescent="0.2">
      <c r="A487" s="29">
        <v>2020</v>
      </c>
      <c r="B487" s="29" t="s">
        <v>2055</v>
      </c>
      <c r="C487" s="29" t="s">
        <v>378</v>
      </c>
      <c r="D487" s="29" t="s">
        <v>2056</v>
      </c>
      <c r="E487" s="29" t="s">
        <v>3517</v>
      </c>
      <c r="F487" s="29" t="s">
        <v>3518</v>
      </c>
      <c r="G487" s="29">
        <v>200071587</v>
      </c>
      <c r="H487" s="29" t="s">
        <v>2057</v>
      </c>
      <c r="I487" s="29" t="s">
        <v>99</v>
      </c>
      <c r="J487" s="29" t="s">
        <v>24</v>
      </c>
      <c r="K487" s="30">
        <v>44103</v>
      </c>
      <c r="L487" s="29" t="s">
        <v>381</v>
      </c>
      <c r="M487" s="29" t="s">
        <v>382</v>
      </c>
      <c r="N487" s="29">
        <v>9.8317999999999994</v>
      </c>
      <c r="O487" s="29">
        <v>246.70781890000001</v>
      </c>
      <c r="P487" s="29">
        <v>246.70781890000001</v>
      </c>
      <c r="Q487" s="31">
        <v>3.9</v>
      </c>
      <c r="R487" s="29" t="s">
        <v>28</v>
      </c>
      <c r="S487" s="29" t="s">
        <v>2058</v>
      </c>
      <c r="T487" s="29">
        <v>37</v>
      </c>
      <c r="U487" s="29">
        <v>24</v>
      </c>
      <c r="V487" s="29" t="s">
        <v>384</v>
      </c>
      <c r="W487" s="29">
        <v>517</v>
      </c>
      <c r="X487" s="29"/>
      <c r="Y487" s="29" t="s">
        <v>385</v>
      </c>
      <c r="Z487" s="29">
        <v>37136</v>
      </c>
    </row>
    <row r="488" spans="1:26" x14ac:dyDescent="0.2">
      <c r="A488" s="29">
        <v>2020</v>
      </c>
      <c r="B488" s="29" t="s">
        <v>2059</v>
      </c>
      <c r="C488" s="29" t="s">
        <v>387</v>
      </c>
      <c r="D488" s="29" t="s">
        <v>2060</v>
      </c>
      <c r="E488" s="29" t="s">
        <v>3519</v>
      </c>
      <c r="F488" s="29" t="s">
        <v>3520</v>
      </c>
      <c r="G488" s="29">
        <v>200066850</v>
      </c>
      <c r="H488" s="29" t="s">
        <v>2061</v>
      </c>
      <c r="I488" s="29" t="s">
        <v>307</v>
      </c>
      <c r="J488" s="29" t="s">
        <v>78</v>
      </c>
      <c r="K488" s="30">
        <v>44110</v>
      </c>
      <c r="L488" s="29" t="s">
        <v>381</v>
      </c>
      <c r="M488" s="29" t="s">
        <v>382</v>
      </c>
      <c r="N488" s="29">
        <v>20.64678</v>
      </c>
      <c r="O488" s="29">
        <v>518.08641980000004</v>
      </c>
      <c r="P488" s="29">
        <v>518.08641980000004</v>
      </c>
      <c r="Q488" s="31">
        <v>8.1</v>
      </c>
      <c r="R488" s="29" t="s">
        <v>28</v>
      </c>
      <c r="S488" s="29" t="s">
        <v>2062</v>
      </c>
      <c r="T488" s="29">
        <v>51</v>
      </c>
      <c r="U488" s="29">
        <v>44</v>
      </c>
      <c r="V488" s="29" t="s">
        <v>392</v>
      </c>
      <c r="W488" s="29">
        <v>275</v>
      </c>
      <c r="X488" s="29"/>
      <c r="Y488" s="29" t="s">
        <v>385</v>
      </c>
      <c r="Z488" s="29">
        <v>51345</v>
      </c>
    </row>
    <row r="489" spans="1:26" x14ac:dyDescent="0.2">
      <c r="A489" s="29">
        <v>2020</v>
      </c>
      <c r="B489" s="29" t="s">
        <v>2063</v>
      </c>
      <c r="C489" s="29" t="s">
        <v>387</v>
      </c>
      <c r="D489" s="29" t="s">
        <v>2064</v>
      </c>
      <c r="E489" s="29" t="s">
        <v>3521</v>
      </c>
      <c r="F489" s="29" t="s">
        <v>3522</v>
      </c>
      <c r="G489" s="29">
        <v>200023778</v>
      </c>
      <c r="H489" s="29" t="s">
        <v>2065</v>
      </c>
      <c r="I489" s="29" t="s">
        <v>53</v>
      </c>
      <c r="J489" s="29" t="s">
        <v>51</v>
      </c>
      <c r="K489" s="30">
        <v>44117</v>
      </c>
      <c r="L489" s="29" t="s">
        <v>381</v>
      </c>
      <c r="M489" s="29" t="s">
        <v>382</v>
      </c>
      <c r="N489" s="29">
        <v>19.037939999999999</v>
      </c>
      <c r="O489" s="29">
        <v>477.71604939999997</v>
      </c>
      <c r="P489" s="29">
        <v>477.71604939999997</v>
      </c>
      <c r="Q489" s="31">
        <v>7.5</v>
      </c>
      <c r="R489" s="29" t="s">
        <v>28</v>
      </c>
      <c r="S489" s="29" t="s">
        <v>2066</v>
      </c>
      <c r="T489" s="29">
        <v>85</v>
      </c>
      <c r="U489" s="29">
        <v>52</v>
      </c>
      <c r="V489" s="29" t="s">
        <v>392</v>
      </c>
      <c r="W489" s="29">
        <v>784</v>
      </c>
      <c r="X489" s="29"/>
      <c r="Y489" s="29" t="s">
        <v>385</v>
      </c>
      <c r="Z489" s="29">
        <v>85070</v>
      </c>
    </row>
    <row r="490" spans="1:26" x14ac:dyDescent="0.2">
      <c r="A490" s="29">
        <v>2020</v>
      </c>
      <c r="B490" s="29" t="s">
        <v>2067</v>
      </c>
      <c r="C490" s="29" t="s">
        <v>387</v>
      </c>
      <c r="D490" s="29" t="s">
        <v>2068</v>
      </c>
      <c r="E490" s="29" t="s">
        <v>3523</v>
      </c>
      <c r="F490" s="29" t="s">
        <v>3524</v>
      </c>
      <c r="G490" s="29">
        <v>200033579</v>
      </c>
      <c r="H490" s="29" t="s">
        <v>2069</v>
      </c>
      <c r="I490" s="29" t="s">
        <v>499</v>
      </c>
      <c r="J490" s="29" t="s">
        <v>145</v>
      </c>
      <c r="K490" s="30">
        <v>44119</v>
      </c>
      <c r="L490" s="29" t="s">
        <v>381</v>
      </c>
      <c r="M490" s="29" t="s">
        <v>382</v>
      </c>
      <c r="N490" s="29">
        <v>17.876000000000001</v>
      </c>
      <c r="O490" s="29">
        <v>448.55967079999999</v>
      </c>
      <c r="P490" s="29">
        <v>448.55967079999999</v>
      </c>
      <c r="Q490" s="31">
        <v>7</v>
      </c>
      <c r="R490" s="29" t="s">
        <v>28</v>
      </c>
      <c r="S490" s="29" t="s">
        <v>2070</v>
      </c>
      <c r="T490" s="29">
        <v>62</v>
      </c>
      <c r="U490" s="29">
        <v>32</v>
      </c>
      <c r="V490" s="29" t="s">
        <v>392</v>
      </c>
      <c r="W490" s="29">
        <v>282</v>
      </c>
      <c r="X490" s="29"/>
      <c r="Y490" s="29" t="s">
        <v>385</v>
      </c>
      <c r="Z490" s="29">
        <v>62582</v>
      </c>
    </row>
    <row r="491" spans="1:26" x14ac:dyDescent="0.2">
      <c r="A491" s="29">
        <v>2020</v>
      </c>
      <c r="B491" s="29" t="s">
        <v>2071</v>
      </c>
      <c r="C491" s="29" t="s">
        <v>387</v>
      </c>
      <c r="D491" s="29" t="s">
        <v>2049</v>
      </c>
      <c r="E491" s="29" t="s">
        <v>3513</v>
      </c>
      <c r="F491" s="29" t="s">
        <v>3514</v>
      </c>
      <c r="G491" s="29">
        <v>200038990</v>
      </c>
      <c r="H491" s="29" t="s">
        <v>917</v>
      </c>
      <c r="I491" s="29" t="s">
        <v>70</v>
      </c>
      <c r="J491" s="29" t="s">
        <v>68</v>
      </c>
      <c r="K491" s="30">
        <v>44131</v>
      </c>
      <c r="L491" s="29" t="s">
        <v>381</v>
      </c>
      <c r="M491" s="29" t="s">
        <v>382</v>
      </c>
      <c r="N491" s="29">
        <v>4.9158999999999997</v>
      </c>
      <c r="O491" s="29">
        <v>123.3539095</v>
      </c>
      <c r="P491" s="29">
        <v>123.3539095</v>
      </c>
      <c r="Q491" s="31">
        <v>1.9</v>
      </c>
      <c r="R491" s="29" t="s">
        <v>28</v>
      </c>
      <c r="S491" s="29" t="s">
        <v>2050</v>
      </c>
      <c r="T491" s="29">
        <v>35</v>
      </c>
      <c r="U491" s="29">
        <v>53</v>
      </c>
      <c r="V491" s="29" t="s">
        <v>392</v>
      </c>
      <c r="W491" s="29">
        <v>422</v>
      </c>
      <c r="X491" s="29"/>
      <c r="Y491" s="29" t="s">
        <v>385</v>
      </c>
      <c r="Z491" s="29">
        <v>35027</v>
      </c>
    </row>
    <row r="492" spans="1:26" x14ac:dyDescent="0.2">
      <c r="A492" s="29">
        <v>2020</v>
      </c>
      <c r="B492" s="29" t="s">
        <v>2072</v>
      </c>
      <c r="C492" s="29" t="s">
        <v>387</v>
      </c>
      <c r="D492" s="29" t="s">
        <v>2073</v>
      </c>
      <c r="E492" s="29" t="s">
        <v>3525</v>
      </c>
      <c r="F492" s="29" t="s">
        <v>3526</v>
      </c>
      <c r="G492" s="29">
        <v>200068781</v>
      </c>
      <c r="H492" s="29" t="s">
        <v>732</v>
      </c>
      <c r="I492" s="29" t="s">
        <v>733</v>
      </c>
      <c r="J492" s="29" t="s">
        <v>211</v>
      </c>
      <c r="K492" s="30">
        <v>44132</v>
      </c>
      <c r="L492" s="29" t="s">
        <v>381</v>
      </c>
      <c r="M492" s="29" t="s">
        <v>382</v>
      </c>
      <c r="N492" s="29">
        <v>8.9380000000000006</v>
      </c>
      <c r="O492" s="29">
        <v>224.2798354</v>
      </c>
      <c r="P492" s="29">
        <v>224.2798354</v>
      </c>
      <c r="Q492" s="31">
        <v>3.5</v>
      </c>
      <c r="R492" s="29" t="s">
        <v>28</v>
      </c>
      <c r="S492" s="29" t="s">
        <v>1091</v>
      </c>
      <c r="T492" s="29">
        <v>26</v>
      </c>
      <c r="U492" s="29">
        <v>84</v>
      </c>
      <c r="V492" s="29" t="s">
        <v>392</v>
      </c>
      <c r="W492" s="29">
        <v>345</v>
      </c>
      <c r="X492" s="29"/>
      <c r="Y492" s="29" t="s">
        <v>385</v>
      </c>
      <c r="Z492" s="29">
        <v>26124</v>
      </c>
    </row>
    <row r="493" spans="1:26" x14ac:dyDescent="0.2">
      <c r="A493" s="29">
        <v>2020</v>
      </c>
      <c r="B493" s="29" t="s">
        <v>2074</v>
      </c>
      <c r="C493" s="29" t="s">
        <v>387</v>
      </c>
      <c r="D493" s="29" t="s">
        <v>2075</v>
      </c>
      <c r="E493" s="29" t="s">
        <v>3527</v>
      </c>
      <c r="F493" s="29" t="s">
        <v>3528</v>
      </c>
      <c r="G493" s="29">
        <v>200035111</v>
      </c>
      <c r="H493" s="29" t="s">
        <v>2076</v>
      </c>
      <c r="I493" s="29" t="s">
        <v>39</v>
      </c>
      <c r="J493" s="29" t="s">
        <v>37</v>
      </c>
      <c r="K493" s="30">
        <v>44148</v>
      </c>
      <c r="L493" s="29" t="s">
        <v>28</v>
      </c>
      <c r="M493" s="29" t="s">
        <v>390</v>
      </c>
      <c r="N493" s="29">
        <v>10.7256</v>
      </c>
      <c r="O493" s="29">
        <v>269.13580250000001</v>
      </c>
      <c r="P493" s="29">
        <v>269.13580250000001</v>
      </c>
      <c r="Q493" s="31">
        <v>4.2</v>
      </c>
      <c r="R493" s="29" t="s">
        <v>28</v>
      </c>
      <c r="S493" s="29" t="s">
        <v>2077</v>
      </c>
      <c r="T493" s="29">
        <v>61</v>
      </c>
      <c r="U493" s="29">
        <v>28</v>
      </c>
      <c r="V493" s="29" t="s">
        <v>384</v>
      </c>
      <c r="W493" s="29">
        <v>359</v>
      </c>
      <c r="X493" s="29"/>
      <c r="Y493" s="29" t="s">
        <v>385</v>
      </c>
      <c r="Z493" s="29">
        <v>61240</v>
      </c>
    </row>
    <row r="494" spans="1:26" x14ac:dyDescent="0.2">
      <c r="A494" s="29">
        <v>2020</v>
      </c>
      <c r="B494" s="29" t="s">
        <v>2078</v>
      </c>
      <c r="C494" s="29" t="s">
        <v>387</v>
      </c>
      <c r="D494" s="29" t="s">
        <v>2079</v>
      </c>
      <c r="E494" s="29" t="s">
        <v>3529</v>
      </c>
      <c r="F494" s="29" t="s">
        <v>3530</v>
      </c>
      <c r="G494" s="29">
        <v>242900314</v>
      </c>
      <c r="H494" s="29" t="s">
        <v>2080</v>
      </c>
      <c r="I494" s="29" t="s">
        <v>878</v>
      </c>
      <c r="J494" s="29" t="s">
        <v>68</v>
      </c>
      <c r="K494" s="30">
        <v>44165</v>
      </c>
      <c r="L494" s="29" t="s">
        <v>381</v>
      </c>
      <c r="M494" s="29" t="s">
        <v>382</v>
      </c>
      <c r="N494" s="29">
        <v>11.172499999999999</v>
      </c>
      <c r="O494" s="29">
        <v>280.34979420000002</v>
      </c>
      <c r="P494" s="29">
        <v>280.34979420000002</v>
      </c>
      <c r="Q494" s="31">
        <v>4.4000000000000004</v>
      </c>
      <c r="R494" s="29" t="s">
        <v>28</v>
      </c>
      <c r="S494" s="29" t="s">
        <v>879</v>
      </c>
      <c r="T494" s="29">
        <v>29</v>
      </c>
      <c r="U494" s="29">
        <v>53</v>
      </c>
      <c r="V494" s="29" t="s">
        <v>384</v>
      </c>
      <c r="W494" s="29">
        <v>580</v>
      </c>
      <c r="X494" s="29"/>
      <c r="Y494" s="29" t="s">
        <v>385</v>
      </c>
      <c r="Z494" s="29">
        <v>29069</v>
      </c>
    </row>
    <row r="495" spans="1:26" x14ac:dyDescent="0.2">
      <c r="A495" s="29">
        <v>2020</v>
      </c>
      <c r="B495" s="29" t="s">
        <v>2081</v>
      </c>
      <c r="C495" s="29" t="s">
        <v>387</v>
      </c>
      <c r="D495" s="29" t="s">
        <v>2082</v>
      </c>
      <c r="E495" s="29" t="s">
        <v>3531</v>
      </c>
      <c r="F495" s="29" t="s">
        <v>3532</v>
      </c>
      <c r="G495" s="29">
        <v>200066801</v>
      </c>
      <c r="H495" s="29" t="s">
        <v>2083</v>
      </c>
      <c r="I495" s="29" t="s">
        <v>564</v>
      </c>
      <c r="J495" s="29" t="s">
        <v>37</v>
      </c>
      <c r="K495" s="30">
        <v>44564</v>
      </c>
      <c r="L495" s="29" t="s">
        <v>381</v>
      </c>
      <c r="M495" s="29" t="s">
        <v>382</v>
      </c>
      <c r="N495" s="29">
        <v>35.752000000000002</v>
      </c>
      <c r="O495" s="29">
        <v>897.11934159999998</v>
      </c>
      <c r="P495" s="29">
        <v>897.11934159999998</v>
      </c>
      <c r="Q495" s="32">
        <v>14.1</v>
      </c>
      <c r="R495" s="29" t="s">
        <v>28</v>
      </c>
      <c r="S495" s="29" t="s">
        <v>2084</v>
      </c>
      <c r="T495" s="29">
        <v>14</v>
      </c>
      <c r="U495" s="29">
        <v>28</v>
      </c>
      <c r="V495" s="29" t="s">
        <v>384</v>
      </c>
      <c r="W495" s="29">
        <v>315</v>
      </c>
      <c r="X495" s="29"/>
      <c r="Y495" s="29" t="s">
        <v>385</v>
      </c>
      <c r="Z495" s="29">
        <v>14342</v>
      </c>
    </row>
    <row r="496" spans="1:26" x14ac:dyDescent="0.2">
      <c r="A496" s="29">
        <v>2019</v>
      </c>
      <c r="B496" s="29" t="s">
        <v>2085</v>
      </c>
      <c r="C496" s="29" t="s">
        <v>453</v>
      </c>
      <c r="D496" s="29" t="s">
        <v>2086</v>
      </c>
      <c r="E496" s="29" t="s">
        <v>3533</v>
      </c>
      <c r="F496" s="29" t="s">
        <v>3534</v>
      </c>
      <c r="G496" s="29">
        <v>245614433</v>
      </c>
      <c r="H496" s="29" t="s">
        <v>582</v>
      </c>
      <c r="I496" s="29" t="s">
        <v>250</v>
      </c>
      <c r="J496" s="29" t="s">
        <v>68</v>
      </c>
      <c r="K496" s="30">
        <v>43475</v>
      </c>
      <c r="L496" s="29" t="s">
        <v>381</v>
      </c>
      <c r="M496" s="29" t="s">
        <v>382</v>
      </c>
      <c r="N496" s="29">
        <v>19.663599999999999</v>
      </c>
      <c r="O496" s="29">
        <v>493.41563789999998</v>
      </c>
      <c r="P496" s="29">
        <v>493.41563789999998</v>
      </c>
      <c r="Q496" s="31">
        <v>7.8</v>
      </c>
      <c r="R496" s="29" t="s">
        <v>28</v>
      </c>
      <c r="S496" s="29" t="s">
        <v>765</v>
      </c>
      <c r="T496" s="29">
        <v>56</v>
      </c>
      <c r="U496" s="29">
        <v>53</v>
      </c>
      <c r="V496" s="29" t="s">
        <v>384</v>
      </c>
      <c r="W496" s="29">
        <v>171</v>
      </c>
      <c r="X496" s="29"/>
      <c r="Y496" s="29" t="s">
        <v>385</v>
      </c>
      <c r="Z496" s="29">
        <v>56213</v>
      </c>
    </row>
    <row r="497" spans="1:26" x14ac:dyDescent="0.2">
      <c r="A497" s="29">
        <v>2019</v>
      </c>
      <c r="B497" s="29" t="s">
        <v>2087</v>
      </c>
      <c r="C497" s="29" t="s">
        <v>387</v>
      </c>
      <c r="D497" s="29" t="s">
        <v>2088</v>
      </c>
      <c r="E497" s="29" t="s">
        <v>3535</v>
      </c>
      <c r="F497" s="29" t="s">
        <v>3536</v>
      </c>
      <c r="G497" s="29">
        <v>200068989</v>
      </c>
      <c r="H497" s="29" t="s">
        <v>1104</v>
      </c>
      <c r="I497" s="29" t="s">
        <v>162</v>
      </c>
      <c r="J497" s="29" t="s">
        <v>68</v>
      </c>
      <c r="K497" s="30">
        <v>43481</v>
      </c>
      <c r="L497" s="29" t="s">
        <v>2089</v>
      </c>
      <c r="M497" s="29" t="s">
        <v>382</v>
      </c>
      <c r="N497" s="29">
        <v>7.9548199999999998</v>
      </c>
      <c r="O497" s="29">
        <v>199.60905349999999</v>
      </c>
      <c r="P497" s="29">
        <v>199.60905349999999</v>
      </c>
      <c r="Q497" s="31">
        <v>3.1</v>
      </c>
      <c r="R497" s="29" t="s">
        <v>28</v>
      </c>
      <c r="S497" s="29" t="s">
        <v>2090</v>
      </c>
      <c r="T497" s="29">
        <v>22</v>
      </c>
      <c r="U497" s="29">
        <v>53</v>
      </c>
      <c r="V497" s="29" t="s">
        <v>392</v>
      </c>
      <c r="W497" s="29">
        <v>201</v>
      </c>
      <c r="X497" s="29"/>
      <c r="Y497" s="29" t="s">
        <v>385</v>
      </c>
      <c r="Z497" s="29">
        <v>22197</v>
      </c>
    </row>
    <row r="498" spans="1:26" x14ac:dyDescent="0.2">
      <c r="A498" s="29">
        <v>2019</v>
      </c>
      <c r="B498" s="29" t="s">
        <v>2091</v>
      </c>
      <c r="C498" s="29" t="s">
        <v>387</v>
      </c>
      <c r="D498" s="29" t="s">
        <v>954</v>
      </c>
      <c r="E498" s="29" t="s">
        <v>2861</v>
      </c>
      <c r="F498" s="29" t="s">
        <v>2862</v>
      </c>
      <c r="G498" s="29">
        <v>247700701</v>
      </c>
      <c r="H498" s="29" t="s">
        <v>955</v>
      </c>
      <c r="I498" s="29" t="s">
        <v>91</v>
      </c>
      <c r="J498" s="29" t="s">
        <v>89</v>
      </c>
      <c r="K498" s="30">
        <v>43501</v>
      </c>
      <c r="L498" s="29" t="s">
        <v>28</v>
      </c>
      <c r="M498" s="29" t="s">
        <v>390</v>
      </c>
      <c r="N498" s="29">
        <v>27.260899999999999</v>
      </c>
      <c r="O498" s="29">
        <v>684.05349790000002</v>
      </c>
      <c r="P498" s="29">
        <v>684.05349790000002</v>
      </c>
      <c r="Q498" s="32">
        <v>10.7</v>
      </c>
      <c r="R498" s="29" t="s">
        <v>28</v>
      </c>
      <c r="S498" s="29" t="s">
        <v>2092</v>
      </c>
      <c r="T498" s="29">
        <v>77</v>
      </c>
      <c r="U498" s="29">
        <v>11</v>
      </c>
      <c r="V498" s="29" t="s">
        <v>384</v>
      </c>
      <c r="W498" s="29">
        <v>177</v>
      </c>
      <c r="X498" s="29"/>
      <c r="Y498" s="29" t="s">
        <v>385</v>
      </c>
      <c r="Z498" s="29">
        <v>77327</v>
      </c>
    </row>
    <row r="499" spans="1:26" x14ac:dyDescent="0.2">
      <c r="A499" s="29">
        <v>2019</v>
      </c>
      <c r="B499" s="29" t="s">
        <v>2093</v>
      </c>
      <c r="C499" s="29" t="s">
        <v>378</v>
      </c>
      <c r="D499" s="29" t="s">
        <v>2094</v>
      </c>
      <c r="E499" s="29" t="s">
        <v>3537</v>
      </c>
      <c r="F499" s="29" t="s">
        <v>3538</v>
      </c>
      <c r="G499" s="29">
        <v>200040038</v>
      </c>
      <c r="H499" s="29" t="s">
        <v>586</v>
      </c>
      <c r="I499" s="29" t="s">
        <v>587</v>
      </c>
      <c r="J499" s="29" t="s">
        <v>221</v>
      </c>
      <c r="K499" s="30">
        <v>43508</v>
      </c>
      <c r="L499" s="29" t="s">
        <v>381</v>
      </c>
      <c r="M499" s="29" t="s">
        <v>382</v>
      </c>
      <c r="N499" s="29">
        <v>17.876000000000001</v>
      </c>
      <c r="O499" s="29">
        <v>448.55967079999999</v>
      </c>
      <c r="P499" s="29">
        <v>448.55967079999999</v>
      </c>
      <c r="Q499" s="31">
        <v>7</v>
      </c>
      <c r="R499" s="29" t="s">
        <v>28</v>
      </c>
      <c r="S499" s="29" t="s">
        <v>2095</v>
      </c>
      <c r="T499" s="29">
        <v>71</v>
      </c>
      <c r="U499" s="29">
        <v>27</v>
      </c>
      <c r="V499" s="29" t="s">
        <v>392</v>
      </c>
      <c r="W499" s="29">
        <v>134</v>
      </c>
      <c r="X499" s="29"/>
      <c r="Y499" s="29" t="s">
        <v>385</v>
      </c>
      <c r="Z499" s="29">
        <v>71131</v>
      </c>
    </row>
    <row r="500" spans="1:26" x14ac:dyDescent="0.2">
      <c r="A500" s="29">
        <v>2019</v>
      </c>
      <c r="B500" s="29" t="s">
        <v>2096</v>
      </c>
      <c r="C500" s="29" t="s">
        <v>387</v>
      </c>
      <c r="D500" s="29" t="s">
        <v>2097</v>
      </c>
      <c r="E500" s="29" t="s">
        <v>3539</v>
      </c>
      <c r="F500" s="29" t="s">
        <v>3540</v>
      </c>
      <c r="G500" s="29">
        <v>200067874</v>
      </c>
      <c r="H500" s="29" t="s">
        <v>1952</v>
      </c>
      <c r="I500" s="29" t="s">
        <v>663</v>
      </c>
      <c r="J500" s="29" t="s">
        <v>78</v>
      </c>
      <c r="K500" s="30">
        <v>43654</v>
      </c>
      <c r="L500" s="29" t="s">
        <v>784</v>
      </c>
      <c r="M500" s="29" t="s">
        <v>382</v>
      </c>
      <c r="N500" s="29">
        <v>8.9380000000000006</v>
      </c>
      <c r="O500" s="29">
        <v>224.2798354</v>
      </c>
      <c r="P500" s="29">
        <v>224.2798354</v>
      </c>
      <c r="Q500" s="31">
        <v>3.5</v>
      </c>
      <c r="R500" s="29" t="s">
        <v>28</v>
      </c>
      <c r="S500" s="29" t="s">
        <v>785</v>
      </c>
      <c r="T500" s="29">
        <v>67</v>
      </c>
      <c r="U500" s="29">
        <v>44</v>
      </c>
      <c r="V500" s="29" t="s">
        <v>384</v>
      </c>
      <c r="W500" s="29">
        <v>271</v>
      </c>
      <c r="X500" s="29"/>
      <c r="Y500" s="29" t="s">
        <v>385</v>
      </c>
      <c r="Z500" s="29">
        <v>67510</v>
      </c>
    </row>
    <row r="501" spans="1:26" x14ac:dyDescent="0.2">
      <c r="A501" s="29">
        <v>2019</v>
      </c>
      <c r="B501" s="29" t="s">
        <v>2098</v>
      </c>
      <c r="C501" s="29" t="s">
        <v>378</v>
      </c>
      <c r="D501" s="29" t="s">
        <v>2099</v>
      </c>
      <c r="E501" s="29" t="s">
        <v>3541</v>
      </c>
      <c r="F501" s="29" t="s">
        <v>3542</v>
      </c>
      <c r="G501" s="29">
        <v>200069821</v>
      </c>
      <c r="H501" s="29" t="s">
        <v>1460</v>
      </c>
      <c r="I501" s="29" t="s">
        <v>679</v>
      </c>
      <c r="J501" s="29" t="s">
        <v>37</v>
      </c>
      <c r="K501" s="30">
        <v>43664</v>
      </c>
      <c r="L501" s="29" t="s">
        <v>381</v>
      </c>
      <c r="M501" s="29" t="s">
        <v>382</v>
      </c>
      <c r="N501" s="29">
        <v>20.110499999999998</v>
      </c>
      <c r="O501" s="29">
        <v>504.62962959999999</v>
      </c>
      <c r="P501" s="29">
        <v>504.62962959999999</v>
      </c>
      <c r="Q501" s="31">
        <v>7.9</v>
      </c>
      <c r="R501" s="29" t="s">
        <v>28</v>
      </c>
      <c r="S501" s="29" t="s">
        <v>1461</v>
      </c>
      <c r="T501" s="29">
        <v>76</v>
      </c>
      <c r="U501" s="29">
        <v>28</v>
      </c>
      <c r="V501" s="29" t="s">
        <v>384</v>
      </c>
      <c r="W501" s="29">
        <v>43</v>
      </c>
      <c r="X501" s="29"/>
      <c r="Y501" s="29" t="s">
        <v>385</v>
      </c>
      <c r="Z501" s="29">
        <v>76600</v>
      </c>
    </row>
    <row r="502" spans="1:26" x14ac:dyDescent="0.2">
      <c r="A502" s="29">
        <v>2019</v>
      </c>
      <c r="B502" s="29" t="s">
        <v>2100</v>
      </c>
      <c r="C502" s="29" t="s">
        <v>378</v>
      </c>
      <c r="D502" s="29" t="s">
        <v>2101</v>
      </c>
      <c r="E502" s="29" t="s">
        <v>3543</v>
      </c>
      <c r="F502" s="29" t="s">
        <v>3544</v>
      </c>
      <c r="G502" s="29">
        <v>244000865</v>
      </c>
      <c r="H502" s="29" t="s">
        <v>2102</v>
      </c>
      <c r="I502" s="29" t="s">
        <v>761</v>
      </c>
      <c r="J502" s="29" t="s">
        <v>137</v>
      </c>
      <c r="K502" s="30">
        <v>43676</v>
      </c>
      <c r="L502" s="29" t="s">
        <v>381</v>
      </c>
      <c r="M502" s="29" t="s">
        <v>382</v>
      </c>
      <c r="N502" s="29">
        <v>118.4285</v>
      </c>
      <c r="O502" s="29">
        <v>2971.7078190000002</v>
      </c>
      <c r="P502" s="29">
        <v>2971.7078190000002</v>
      </c>
      <c r="Q502" s="34">
        <v>46.7</v>
      </c>
      <c r="R502" s="29" t="s">
        <v>123</v>
      </c>
      <c r="S502" s="29" t="s">
        <v>2103</v>
      </c>
      <c r="T502" s="29">
        <v>40</v>
      </c>
      <c r="U502" s="29">
        <v>75</v>
      </c>
      <c r="V502" s="29" t="s">
        <v>384</v>
      </c>
      <c r="W502" s="29">
        <v>7</v>
      </c>
      <c r="X502" s="29"/>
      <c r="Y502" s="29" t="s">
        <v>385</v>
      </c>
      <c r="Z502" s="29">
        <v>40036</v>
      </c>
    </row>
    <row r="503" spans="1:26" x14ac:dyDescent="0.2">
      <c r="A503" s="29">
        <v>2019</v>
      </c>
      <c r="B503" s="29" t="s">
        <v>2104</v>
      </c>
      <c r="C503" s="29" t="s">
        <v>387</v>
      </c>
      <c r="D503" s="29" t="s">
        <v>2105</v>
      </c>
      <c r="E503" s="29" t="s">
        <v>3545</v>
      </c>
      <c r="F503" s="29" t="s">
        <v>3546</v>
      </c>
      <c r="G503" s="29">
        <v>200072130</v>
      </c>
      <c r="H503" s="29" t="s">
        <v>984</v>
      </c>
      <c r="I503" s="29" t="s">
        <v>91</v>
      </c>
      <c r="J503" s="29" t="s">
        <v>89</v>
      </c>
      <c r="K503" s="30">
        <v>43699</v>
      </c>
      <c r="L503" s="29" t="s">
        <v>381</v>
      </c>
      <c r="M503" s="29" t="s">
        <v>382</v>
      </c>
      <c r="N503" s="29">
        <v>12.513199999999999</v>
      </c>
      <c r="O503" s="29">
        <v>313.99176949999998</v>
      </c>
      <c r="P503" s="29">
        <v>313.99176949999998</v>
      </c>
      <c r="Q503" s="31">
        <v>4.9000000000000004</v>
      </c>
      <c r="R503" s="29" t="s">
        <v>28</v>
      </c>
      <c r="S503" s="29" t="s">
        <v>505</v>
      </c>
      <c r="T503" s="29">
        <v>77</v>
      </c>
      <c r="U503" s="29">
        <v>11</v>
      </c>
      <c r="V503" s="29" t="s">
        <v>392</v>
      </c>
      <c r="W503" s="29">
        <v>91</v>
      </c>
      <c r="X503" s="29"/>
      <c r="Y503" s="29" t="s">
        <v>385</v>
      </c>
      <c r="Z503" s="29">
        <v>77049</v>
      </c>
    </row>
    <row r="504" spans="1:26" x14ac:dyDescent="0.2">
      <c r="A504" s="29">
        <v>2019</v>
      </c>
      <c r="B504" s="29" t="s">
        <v>2106</v>
      </c>
      <c r="C504" s="29" t="s">
        <v>453</v>
      </c>
      <c r="D504" s="29" t="s">
        <v>2107</v>
      </c>
      <c r="E504" s="29" t="s">
        <v>3547</v>
      </c>
      <c r="F504" s="29" t="s">
        <v>3548</v>
      </c>
      <c r="G504" s="29">
        <v>200069755</v>
      </c>
      <c r="H504" s="29" t="s">
        <v>2012</v>
      </c>
      <c r="I504" s="29" t="s">
        <v>139</v>
      </c>
      <c r="J504" s="29" t="s">
        <v>137</v>
      </c>
      <c r="K504" s="30">
        <v>43733</v>
      </c>
      <c r="L504" s="29" t="s">
        <v>381</v>
      </c>
      <c r="M504" s="29" t="s">
        <v>382</v>
      </c>
      <c r="N504" s="29">
        <v>8.9380000000000006</v>
      </c>
      <c r="O504" s="29">
        <v>224.2798354</v>
      </c>
      <c r="P504" s="29">
        <v>224.2798354</v>
      </c>
      <c r="Q504" s="31">
        <v>3.5</v>
      </c>
      <c r="R504" s="29" t="s">
        <v>28</v>
      </c>
      <c r="S504" s="29" t="s">
        <v>2013</v>
      </c>
      <c r="T504" s="29">
        <v>79</v>
      </c>
      <c r="U504" s="29">
        <v>75</v>
      </c>
      <c r="V504" s="29" t="s">
        <v>392</v>
      </c>
      <c r="W504" s="29">
        <v>166</v>
      </c>
      <c r="X504" s="29"/>
      <c r="Y504" s="29" t="s">
        <v>385</v>
      </c>
      <c r="Z504" s="29">
        <v>79061</v>
      </c>
    </row>
    <row r="505" spans="1:26" x14ac:dyDescent="0.2">
      <c r="A505" s="29">
        <v>2019</v>
      </c>
      <c r="B505" s="29" t="s">
        <v>2108</v>
      </c>
      <c r="C505" s="29" t="s">
        <v>442</v>
      </c>
      <c r="D505" s="29" t="s">
        <v>2109</v>
      </c>
      <c r="E505" s="29" t="s">
        <v>3549</v>
      </c>
      <c r="F505" s="29" t="s">
        <v>3550</v>
      </c>
      <c r="G505" s="29">
        <v>200059889</v>
      </c>
      <c r="H505" s="29" t="s">
        <v>1248</v>
      </c>
      <c r="I505" s="29" t="s">
        <v>504</v>
      </c>
      <c r="J505" s="29" t="s">
        <v>89</v>
      </c>
      <c r="K505" s="30">
        <v>43775</v>
      </c>
      <c r="L505" s="29" t="s">
        <v>381</v>
      </c>
      <c r="M505" s="29" t="s">
        <v>382</v>
      </c>
      <c r="N505" s="29">
        <v>5.8097000000000003</v>
      </c>
      <c r="O505" s="29">
        <v>145.781893</v>
      </c>
      <c r="P505" s="29">
        <v>145.781893</v>
      </c>
      <c r="Q505" s="31">
        <v>2.2999999999999998</v>
      </c>
      <c r="R505" s="29" t="s">
        <v>28</v>
      </c>
      <c r="S505" s="29" t="s">
        <v>505</v>
      </c>
      <c r="T505" s="29">
        <v>78</v>
      </c>
      <c r="U505" s="29">
        <v>11</v>
      </c>
      <c r="V505" s="29" t="s">
        <v>384</v>
      </c>
      <c r="W505" s="29">
        <v>87</v>
      </c>
      <c r="X505" s="29"/>
      <c r="Y505" s="29" t="s">
        <v>385</v>
      </c>
      <c r="Z505" s="29">
        <v>78440</v>
      </c>
    </row>
    <row r="506" spans="1:26" x14ac:dyDescent="0.2">
      <c r="A506" s="29">
        <v>2019</v>
      </c>
      <c r="B506" s="29" t="s">
        <v>2110</v>
      </c>
      <c r="C506" s="29" t="s">
        <v>378</v>
      </c>
      <c r="D506" s="29" t="s">
        <v>2111</v>
      </c>
      <c r="E506" s="29" t="s">
        <v>3551</v>
      </c>
      <c r="F506" s="29" t="s">
        <v>3552</v>
      </c>
      <c r="G506" s="29">
        <v>200071892</v>
      </c>
      <c r="H506" s="29" t="s">
        <v>1560</v>
      </c>
      <c r="I506" s="29" t="s">
        <v>147</v>
      </c>
      <c r="J506" s="29" t="s">
        <v>145</v>
      </c>
      <c r="K506" s="30">
        <v>43776</v>
      </c>
      <c r="L506" s="29" t="s">
        <v>381</v>
      </c>
      <c r="M506" s="29" t="s">
        <v>382</v>
      </c>
      <c r="N506" s="29">
        <v>23.238800000000001</v>
      </c>
      <c r="O506" s="29">
        <v>583.12757199999999</v>
      </c>
      <c r="P506" s="29">
        <v>583.12757199999999</v>
      </c>
      <c r="Q506" s="31">
        <v>9.1999999999999993</v>
      </c>
      <c r="R506" s="29" t="s">
        <v>28</v>
      </c>
      <c r="S506" s="29" t="s">
        <v>1561</v>
      </c>
      <c r="T506" s="29">
        <v>2</v>
      </c>
      <c r="U506" s="29">
        <v>32</v>
      </c>
      <c r="V506" s="29" t="s">
        <v>384</v>
      </c>
      <c r="W506" s="29">
        <v>205</v>
      </c>
      <c r="X506" s="29"/>
      <c r="Y506" s="29" t="s">
        <v>385</v>
      </c>
      <c r="Z506" s="29">
        <v>2549</v>
      </c>
    </row>
    <row r="507" spans="1:26" x14ac:dyDescent="0.2">
      <c r="A507" s="29">
        <v>2019</v>
      </c>
      <c r="B507" s="29" t="s">
        <v>2112</v>
      </c>
      <c r="C507" s="29" t="s">
        <v>387</v>
      </c>
      <c r="D507" s="29" t="s">
        <v>2113</v>
      </c>
      <c r="E507" s="29" t="s">
        <v>3553</v>
      </c>
      <c r="F507" s="29" t="s">
        <v>3554</v>
      </c>
      <c r="G507" s="29">
        <v>245701206</v>
      </c>
      <c r="H507" s="29" t="s">
        <v>658</v>
      </c>
      <c r="I507" s="29" t="s">
        <v>599</v>
      </c>
      <c r="J507" s="29" t="s">
        <v>78</v>
      </c>
      <c r="K507" s="30">
        <v>43776</v>
      </c>
      <c r="L507" s="29" t="s">
        <v>28</v>
      </c>
      <c r="M507" s="29" t="s">
        <v>390</v>
      </c>
      <c r="N507" s="29">
        <v>40.220999999999997</v>
      </c>
      <c r="O507" s="29">
        <v>1009.259259</v>
      </c>
      <c r="P507" s="29">
        <v>1009.259259</v>
      </c>
      <c r="Q507" s="32">
        <v>15.9</v>
      </c>
      <c r="R507" s="29" t="s">
        <v>28</v>
      </c>
      <c r="S507" s="29" t="s">
        <v>2114</v>
      </c>
      <c r="T507" s="29">
        <v>57</v>
      </c>
      <c r="U507" s="29">
        <v>44</v>
      </c>
      <c r="V507" s="29" t="s">
        <v>384</v>
      </c>
      <c r="W507" s="29">
        <v>34</v>
      </c>
      <c r="X507" s="29"/>
      <c r="Y507" s="29" t="s">
        <v>385</v>
      </c>
      <c r="Z507" s="29">
        <v>57295</v>
      </c>
    </row>
    <row r="508" spans="1:26" x14ac:dyDescent="0.2">
      <c r="A508" s="29">
        <v>2019</v>
      </c>
      <c r="B508" s="29" t="s">
        <v>2115</v>
      </c>
      <c r="C508" s="29" t="s">
        <v>387</v>
      </c>
      <c r="D508" s="29" t="s">
        <v>2116</v>
      </c>
      <c r="E508" s="29" t="s">
        <v>3555</v>
      </c>
      <c r="F508" s="29" t="s">
        <v>3556</v>
      </c>
      <c r="G508" s="29">
        <v>200071769</v>
      </c>
      <c r="H508" s="29" t="s">
        <v>1947</v>
      </c>
      <c r="I508" s="29" t="s">
        <v>147</v>
      </c>
      <c r="J508" s="29" t="s">
        <v>145</v>
      </c>
      <c r="K508" s="30">
        <v>43804</v>
      </c>
      <c r="L508" s="29" t="s">
        <v>381</v>
      </c>
      <c r="M508" s="29" t="s">
        <v>382</v>
      </c>
      <c r="N508" s="29">
        <v>22.344999999999999</v>
      </c>
      <c r="O508" s="29">
        <v>560.6995885</v>
      </c>
      <c r="P508" s="29">
        <v>560.6995885</v>
      </c>
      <c r="Q508" s="31">
        <v>8.8000000000000007</v>
      </c>
      <c r="R508" s="29" t="s">
        <v>28</v>
      </c>
      <c r="S508" s="29" t="s">
        <v>1948</v>
      </c>
      <c r="T508" s="29">
        <v>2</v>
      </c>
      <c r="U508" s="29">
        <v>32</v>
      </c>
      <c r="V508" s="29" t="s">
        <v>392</v>
      </c>
      <c r="W508" s="29">
        <v>170</v>
      </c>
      <c r="X508" s="29"/>
      <c r="Y508" s="29" t="s">
        <v>385</v>
      </c>
      <c r="Z508" s="29">
        <v>2671</v>
      </c>
    </row>
    <row r="509" spans="1:26" x14ac:dyDescent="0.2">
      <c r="A509" s="29">
        <v>2019</v>
      </c>
      <c r="B509" s="29" t="s">
        <v>2117</v>
      </c>
      <c r="C509" s="29" t="s">
        <v>387</v>
      </c>
      <c r="D509" s="29" t="s">
        <v>2118</v>
      </c>
      <c r="E509" s="29" t="s">
        <v>3557</v>
      </c>
      <c r="F509" s="29" t="s">
        <v>3558</v>
      </c>
      <c r="G509" s="29">
        <v>246100663</v>
      </c>
      <c r="H509" s="29" t="s">
        <v>800</v>
      </c>
      <c r="I509" s="29" t="s">
        <v>336</v>
      </c>
      <c r="J509" s="29" t="s">
        <v>51</v>
      </c>
      <c r="K509" s="30">
        <v>44177</v>
      </c>
      <c r="L509" s="29" t="s">
        <v>381</v>
      </c>
      <c r="M509" s="29" t="s">
        <v>382</v>
      </c>
      <c r="N509" s="29">
        <v>19.663599999999999</v>
      </c>
      <c r="O509" s="29">
        <v>493.41563789999998</v>
      </c>
      <c r="P509" s="29">
        <v>493.41563789999998</v>
      </c>
      <c r="Q509" s="31">
        <v>7.8</v>
      </c>
      <c r="R509" s="29" t="s">
        <v>28</v>
      </c>
      <c r="S509" s="29" t="s">
        <v>433</v>
      </c>
      <c r="T509" s="29">
        <v>72</v>
      </c>
      <c r="U509" s="29">
        <v>52</v>
      </c>
      <c r="V509" s="29" t="s">
        <v>392</v>
      </c>
      <c r="W509" s="29">
        <v>186</v>
      </c>
      <c r="X509" s="29"/>
      <c r="Y509" s="29" t="s">
        <v>385</v>
      </c>
      <c r="Z509" s="29">
        <v>72308</v>
      </c>
    </row>
    <row r="510" spans="1:26" x14ac:dyDescent="0.2">
      <c r="A510" s="29">
        <v>2019</v>
      </c>
      <c r="B510" s="29" t="s">
        <v>2119</v>
      </c>
      <c r="C510" s="29" t="s">
        <v>442</v>
      </c>
      <c r="D510" s="29" t="s">
        <v>2120</v>
      </c>
      <c r="E510" s="29" t="s">
        <v>3559</v>
      </c>
      <c r="F510" s="29" t="s">
        <v>3560</v>
      </c>
      <c r="G510" s="29">
        <v>200054807</v>
      </c>
      <c r="H510" s="29" t="s">
        <v>1282</v>
      </c>
      <c r="I510" s="29" t="s">
        <v>1283</v>
      </c>
      <c r="J510" s="29" t="s">
        <v>1046</v>
      </c>
      <c r="K510" s="30">
        <v>43494</v>
      </c>
      <c r="L510" s="29" t="s">
        <v>381</v>
      </c>
      <c r="M510" s="29" t="s">
        <v>382</v>
      </c>
      <c r="N510" s="29">
        <v>25.920200000000001</v>
      </c>
      <c r="O510" s="29">
        <v>650.41152260000001</v>
      </c>
      <c r="P510" s="29">
        <v>650.41152260000001</v>
      </c>
      <c r="Q510" s="32">
        <v>10.199999999999999</v>
      </c>
      <c r="R510" s="29" t="s">
        <v>28</v>
      </c>
      <c r="S510" s="29" t="s">
        <v>1284</v>
      </c>
      <c r="T510" s="29">
        <v>13</v>
      </c>
      <c r="U510" s="29">
        <v>93</v>
      </c>
      <c r="V510" s="29" t="s">
        <v>392</v>
      </c>
      <c r="W510" s="29">
        <v>104</v>
      </c>
      <c r="X510" s="29"/>
      <c r="Y510" s="29" t="s">
        <v>385</v>
      </c>
      <c r="Z510" s="29">
        <v>13055</v>
      </c>
    </row>
    <row r="511" spans="1:26" x14ac:dyDescent="0.2">
      <c r="A511" s="29">
        <v>2019</v>
      </c>
      <c r="B511" s="29" t="s">
        <v>2121</v>
      </c>
      <c r="C511" s="29" t="s">
        <v>378</v>
      </c>
      <c r="D511" s="29" t="s">
        <v>2122</v>
      </c>
      <c r="E511" s="29" t="s">
        <v>3561</v>
      </c>
      <c r="F511" s="29" t="s">
        <v>3562</v>
      </c>
      <c r="G511" s="29">
        <v>200072882</v>
      </c>
      <c r="H511" s="29" t="s">
        <v>1178</v>
      </c>
      <c r="I511" s="29" t="s">
        <v>53</v>
      </c>
      <c r="J511" s="29" t="s">
        <v>51</v>
      </c>
      <c r="K511" s="30">
        <v>43655</v>
      </c>
      <c r="L511" s="29" t="s">
        <v>381</v>
      </c>
      <c r="M511" s="29" t="s">
        <v>382</v>
      </c>
      <c r="N511" s="29">
        <v>26.814</v>
      </c>
      <c r="O511" s="29">
        <v>672.83950619999996</v>
      </c>
      <c r="P511" s="29">
        <v>672.83950619999996</v>
      </c>
      <c r="Q511" s="32">
        <v>10.6</v>
      </c>
      <c r="R511" s="29" t="s">
        <v>28</v>
      </c>
      <c r="S511" s="29" t="s">
        <v>1179</v>
      </c>
      <c r="T511" s="29">
        <v>85</v>
      </c>
      <c r="U511" s="29">
        <v>52</v>
      </c>
      <c r="V511" s="29" t="s">
        <v>384</v>
      </c>
      <c r="W511" s="29">
        <v>55</v>
      </c>
      <c r="X511" s="29"/>
      <c r="Y511" s="29" t="s">
        <v>385</v>
      </c>
      <c r="Z511" s="29">
        <v>85178</v>
      </c>
    </row>
    <row r="512" spans="1:26" x14ac:dyDescent="0.2">
      <c r="A512" s="29">
        <v>2019</v>
      </c>
      <c r="B512" s="29" t="s">
        <v>2123</v>
      </c>
      <c r="C512" s="29" t="s">
        <v>387</v>
      </c>
      <c r="D512" s="29" t="s">
        <v>2124</v>
      </c>
      <c r="E512" s="29" t="s">
        <v>3563</v>
      </c>
      <c r="F512" s="29" t="s">
        <v>3564</v>
      </c>
      <c r="G512" s="29">
        <v>200085728</v>
      </c>
      <c r="H512" s="29" t="s">
        <v>2125</v>
      </c>
      <c r="I512" s="29" t="s">
        <v>2126</v>
      </c>
      <c r="J512" s="29" t="s">
        <v>211</v>
      </c>
      <c r="K512" s="30">
        <v>43678</v>
      </c>
      <c r="L512" s="29" t="s">
        <v>381</v>
      </c>
      <c r="M512" s="29" t="s">
        <v>382</v>
      </c>
      <c r="N512" s="29">
        <v>7.0610200000000001</v>
      </c>
      <c r="O512" s="29">
        <v>177.18107000000001</v>
      </c>
      <c r="P512" s="29">
        <v>177.18107000000001</v>
      </c>
      <c r="Q512" s="31">
        <v>2.8</v>
      </c>
      <c r="R512" s="29" t="s">
        <v>28</v>
      </c>
      <c r="S512" s="29" t="s">
        <v>2127</v>
      </c>
      <c r="T512" s="29">
        <v>43</v>
      </c>
      <c r="U512" s="29">
        <v>84</v>
      </c>
      <c r="V512" s="29" t="s">
        <v>384</v>
      </c>
      <c r="W512" s="29">
        <v>203</v>
      </c>
      <c r="X512" s="29"/>
      <c r="Y512" s="29" t="s">
        <v>385</v>
      </c>
      <c r="Z512" s="29">
        <v>43207</v>
      </c>
    </row>
    <row r="513" spans="1:26" x14ac:dyDescent="0.2">
      <c r="A513" s="29">
        <v>2019</v>
      </c>
      <c r="B513" s="29" t="s">
        <v>2128</v>
      </c>
      <c r="C513" s="29" t="s">
        <v>453</v>
      </c>
      <c r="D513" s="29" t="s">
        <v>1736</v>
      </c>
      <c r="E513" s="29" t="s">
        <v>3325</v>
      </c>
      <c r="F513" s="29" t="s">
        <v>3326</v>
      </c>
      <c r="G513" s="29">
        <v>200067460</v>
      </c>
      <c r="H513" s="29" t="s">
        <v>1737</v>
      </c>
      <c r="I513" s="29" t="s">
        <v>162</v>
      </c>
      <c r="J513" s="29" t="s">
        <v>68</v>
      </c>
      <c r="K513" s="30">
        <v>43717</v>
      </c>
      <c r="L513" s="29" t="s">
        <v>28</v>
      </c>
      <c r="M513" s="29" t="s">
        <v>390</v>
      </c>
      <c r="N513" s="29">
        <v>62.566000000000003</v>
      </c>
      <c r="O513" s="29">
        <v>1569.958848</v>
      </c>
      <c r="P513" s="29">
        <v>1569.958848</v>
      </c>
      <c r="Q513" s="33">
        <v>24.7</v>
      </c>
      <c r="R513" s="29" t="s">
        <v>28</v>
      </c>
      <c r="S513" s="29" t="s">
        <v>2129</v>
      </c>
      <c r="T513" s="29">
        <v>22</v>
      </c>
      <c r="U513" s="29">
        <v>53</v>
      </c>
      <c r="V513" s="29" t="s">
        <v>384</v>
      </c>
      <c r="W513" s="29">
        <v>47</v>
      </c>
      <c r="X513" s="29"/>
      <c r="Y513" s="29" t="s">
        <v>385</v>
      </c>
      <c r="Z513" s="29">
        <v>22136</v>
      </c>
    </row>
    <row r="514" spans="1:26" x14ac:dyDescent="0.2">
      <c r="A514" s="29">
        <v>2019</v>
      </c>
      <c r="B514" s="29" t="s">
        <v>2130</v>
      </c>
      <c r="C514" s="29" t="s">
        <v>378</v>
      </c>
      <c r="D514" s="29" t="s">
        <v>2131</v>
      </c>
      <c r="E514" s="29" t="s">
        <v>3565</v>
      </c>
      <c r="F514" s="29" t="s">
        <v>3566</v>
      </c>
      <c r="G514" s="29">
        <v>200070233</v>
      </c>
      <c r="H514" s="29" t="s">
        <v>1857</v>
      </c>
      <c r="I514" s="29" t="s">
        <v>53</v>
      </c>
      <c r="J514" s="29" t="s">
        <v>51</v>
      </c>
      <c r="K514" s="30">
        <v>43718</v>
      </c>
      <c r="L514" s="29" t="s">
        <v>381</v>
      </c>
      <c r="M514" s="29" t="s">
        <v>382</v>
      </c>
      <c r="N514" s="29">
        <v>24.311360000000001</v>
      </c>
      <c r="O514" s="29">
        <v>610.04115230000002</v>
      </c>
      <c r="P514" s="29">
        <v>610.04115230000002</v>
      </c>
      <c r="Q514" s="31">
        <v>9.6</v>
      </c>
      <c r="R514" s="29" t="s">
        <v>28</v>
      </c>
      <c r="S514" s="29" t="s">
        <v>2132</v>
      </c>
      <c r="T514" s="29">
        <v>85</v>
      </c>
      <c r="U514" s="29">
        <v>52</v>
      </c>
      <c r="V514" s="29" t="s">
        <v>384</v>
      </c>
      <c r="W514" s="29">
        <v>50</v>
      </c>
      <c r="X514" s="29"/>
      <c r="Y514" s="29" t="s">
        <v>385</v>
      </c>
      <c r="Z514" s="29">
        <v>85146</v>
      </c>
    </row>
    <row r="515" spans="1:26" x14ac:dyDescent="0.2">
      <c r="A515" s="29">
        <v>2019</v>
      </c>
      <c r="B515" s="29" t="s">
        <v>2133</v>
      </c>
      <c r="C515" s="29" t="s">
        <v>387</v>
      </c>
      <c r="D515" s="29" t="s">
        <v>2134</v>
      </c>
      <c r="E515" s="29" t="s">
        <v>3567</v>
      </c>
      <c r="F515" s="29" t="s">
        <v>3568</v>
      </c>
      <c r="G515" s="29">
        <v>200066777</v>
      </c>
      <c r="H515" s="29" t="s">
        <v>2135</v>
      </c>
      <c r="I515" s="29" t="s">
        <v>250</v>
      </c>
      <c r="J515" s="29" t="s">
        <v>68</v>
      </c>
      <c r="K515" s="30">
        <v>43753</v>
      </c>
      <c r="L515" s="29" t="s">
        <v>381</v>
      </c>
      <c r="M515" s="29" t="s">
        <v>382</v>
      </c>
      <c r="N515" s="29">
        <v>7.1504000000000003</v>
      </c>
      <c r="O515" s="29">
        <v>179.42386830000001</v>
      </c>
      <c r="P515" s="29">
        <v>179.42386830000001</v>
      </c>
      <c r="Q515" s="31">
        <v>2.8</v>
      </c>
      <c r="R515" s="29" t="s">
        <v>28</v>
      </c>
      <c r="S515" s="29" t="s">
        <v>2136</v>
      </c>
      <c r="T515" s="29">
        <v>56</v>
      </c>
      <c r="U515" s="29">
        <v>53</v>
      </c>
      <c r="V515" s="29" t="s">
        <v>384</v>
      </c>
      <c r="W515" s="29">
        <v>219</v>
      </c>
      <c r="X515" s="29"/>
      <c r="Y515" s="29" t="s">
        <v>385</v>
      </c>
      <c r="Z515" s="29">
        <v>56165</v>
      </c>
    </row>
    <row r="516" spans="1:26" x14ac:dyDescent="0.2">
      <c r="A516" s="29">
        <v>2019</v>
      </c>
      <c r="B516" s="29" t="s">
        <v>2137</v>
      </c>
      <c r="C516" s="29" t="s">
        <v>387</v>
      </c>
      <c r="D516" s="29" t="s">
        <v>2138</v>
      </c>
      <c r="E516" s="29" t="s">
        <v>3569</v>
      </c>
      <c r="F516" s="29" t="s">
        <v>3570</v>
      </c>
      <c r="G516" s="29">
        <v>200035814</v>
      </c>
      <c r="H516" s="29" t="s">
        <v>1938</v>
      </c>
      <c r="I516" s="29" t="s">
        <v>39</v>
      </c>
      <c r="J516" s="29" t="s">
        <v>37</v>
      </c>
      <c r="K516" s="30">
        <v>43770</v>
      </c>
      <c r="L516" s="29" t="s">
        <v>28</v>
      </c>
      <c r="M516" s="29" t="s">
        <v>390</v>
      </c>
      <c r="N516" s="29">
        <v>53.628</v>
      </c>
      <c r="O516" s="29">
        <v>1345.6790120000001</v>
      </c>
      <c r="P516" s="29">
        <v>1345.6790120000001</v>
      </c>
      <c r="Q516" s="33">
        <v>21.1</v>
      </c>
      <c r="R516" s="29" t="s">
        <v>28</v>
      </c>
      <c r="S516" s="29" t="s">
        <v>2139</v>
      </c>
      <c r="T516" s="29">
        <v>61</v>
      </c>
      <c r="U516" s="29">
        <v>28</v>
      </c>
      <c r="V516" s="29" t="s">
        <v>384</v>
      </c>
      <c r="W516" s="29">
        <v>73</v>
      </c>
      <c r="X516" s="29"/>
      <c r="Y516" s="29" t="s">
        <v>385</v>
      </c>
      <c r="Z516" s="29">
        <v>61278</v>
      </c>
    </row>
    <row r="517" spans="1:26" x14ac:dyDescent="0.2">
      <c r="A517" s="29">
        <v>2019</v>
      </c>
      <c r="B517" s="29" t="s">
        <v>2140</v>
      </c>
      <c r="C517" s="29" t="s">
        <v>387</v>
      </c>
      <c r="D517" s="29" t="s">
        <v>1032</v>
      </c>
      <c r="E517" s="29" t="s">
        <v>2907</v>
      </c>
      <c r="F517" s="29" t="s">
        <v>2908</v>
      </c>
      <c r="G517" s="29">
        <v>243500550</v>
      </c>
      <c r="H517" s="29" t="s">
        <v>1033</v>
      </c>
      <c r="I517" s="29" t="s">
        <v>70</v>
      </c>
      <c r="J517" s="29" t="s">
        <v>68</v>
      </c>
      <c r="K517" s="30">
        <v>43774</v>
      </c>
      <c r="L517" s="29" t="s">
        <v>381</v>
      </c>
      <c r="M517" s="29" t="s">
        <v>382</v>
      </c>
      <c r="N517" s="29">
        <v>10.457459999999999</v>
      </c>
      <c r="O517" s="29">
        <v>262.40740740000001</v>
      </c>
      <c r="P517" s="29">
        <v>262.40740740000001</v>
      </c>
      <c r="Q517" s="31">
        <v>4.0999999999999996</v>
      </c>
      <c r="R517" s="29" t="s">
        <v>28</v>
      </c>
      <c r="S517" s="29" t="s">
        <v>848</v>
      </c>
      <c r="T517" s="29">
        <v>35</v>
      </c>
      <c r="U517" s="29">
        <v>53</v>
      </c>
      <c r="V517" s="29" t="s">
        <v>384</v>
      </c>
      <c r="W517" s="29">
        <v>325</v>
      </c>
      <c r="X517" s="29"/>
      <c r="Y517" s="29" t="s">
        <v>385</v>
      </c>
      <c r="Z517" s="29">
        <v>35133</v>
      </c>
    </row>
    <row r="518" spans="1:26" x14ac:dyDescent="0.2">
      <c r="A518" s="29">
        <v>2019</v>
      </c>
      <c r="B518" s="29" t="s">
        <v>2141</v>
      </c>
      <c r="C518" s="29" t="s">
        <v>596</v>
      </c>
      <c r="D518" s="29" t="s">
        <v>2142</v>
      </c>
      <c r="E518" s="29" t="s">
        <v>3571</v>
      </c>
      <c r="F518" s="29" t="s">
        <v>3572</v>
      </c>
      <c r="G518" s="29">
        <v>200042174</v>
      </c>
      <c r="H518" s="29" t="s">
        <v>2143</v>
      </c>
      <c r="I518" s="29" t="s">
        <v>250</v>
      </c>
      <c r="J518" s="29" t="s">
        <v>68</v>
      </c>
      <c r="K518" s="30">
        <v>43795</v>
      </c>
      <c r="L518" s="29" t="s">
        <v>381</v>
      </c>
      <c r="M518" s="29" t="s">
        <v>382</v>
      </c>
      <c r="N518" s="29">
        <v>7.5972999999999997</v>
      </c>
      <c r="O518" s="29">
        <v>190.63786010000001</v>
      </c>
      <c r="P518" s="29">
        <v>190.63786010000001</v>
      </c>
      <c r="Q518" s="31">
        <v>3</v>
      </c>
      <c r="R518" s="29" t="s">
        <v>28</v>
      </c>
      <c r="S518" s="29" t="s">
        <v>2144</v>
      </c>
      <c r="T518" s="29">
        <v>56</v>
      </c>
      <c r="U518" s="29">
        <v>53</v>
      </c>
      <c r="V518" s="29" t="s">
        <v>384</v>
      </c>
      <c r="W518" s="29">
        <v>179</v>
      </c>
      <c r="X518" s="29"/>
      <c r="Y518" s="29" t="s">
        <v>385</v>
      </c>
      <c r="Z518" s="29">
        <v>56090</v>
      </c>
    </row>
    <row r="519" spans="1:26" x14ac:dyDescent="0.2">
      <c r="A519" s="29">
        <v>2019</v>
      </c>
      <c r="B519" s="29" t="s">
        <v>2145</v>
      </c>
      <c r="C519" s="29" t="s">
        <v>442</v>
      </c>
      <c r="D519" s="29" t="s">
        <v>2146</v>
      </c>
      <c r="E519" s="29" t="s">
        <v>3573</v>
      </c>
      <c r="F519" s="29" t="s">
        <v>3574</v>
      </c>
      <c r="G519" s="29">
        <v>247800584</v>
      </c>
      <c r="H519" s="29" t="s">
        <v>2147</v>
      </c>
      <c r="I519" s="29" t="s">
        <v>504</v>
      </c>
      <c r="J519" s="29" t="s">
        <v>89</v>
      </c>
      <c r="K519" s="30">
        <v>43803</v>
      </c>
      <c r="L519" s="29" t="s">
        <v>381</v>
      </c>
      <c r="M519" s="29" t="s">
        <v>382</v>
      </c>
      <c r="N519" s="29">
        <v>8.9380000000000006</v>
      </c>
      <c r="O519" s="29">
        <v>224.2798354</v>
      </c>
      <c r="P519" s="29">
        <v>224.2798354</v>
      </c>
      <c r="Q519" s="31">
        <v>3.5</v>
      </c>
      <c r="R519" s="29" t="s">
        <v>28</v>
      </c>
      <c r="S519" s="29" t="s">
        <v>505</v>
      </c>
      <c r="T519" s="29">
        <v>78</v>
      </c>
      <c r="U519" s="29">
        <v>11</v>
      </c>
      <c r="V519" s="29" t="s">
        <v>392</v>
      </c>
      <c r="W519" s="29">
        <v>469</v>
      </c>
      <c r="X519" s="29"/>
      <c r="Y519" s="29" t="s">
        <v>385</v>
      </c>
      <c r="Z519" s="29">
        <v>78545</v>
      </c>
    </row>
    <row r="520" spans="1:26" x14ac:dyDescent="0.2">
      <c r="A520" s="29">
        <v>2019</v>
      </c>
      <c r="B520" s="29" t="s">
        <v>2148</v>
      </c>
      <c r="C520" s="29" t="s">
        <v>442</v>
      </c>
      <c r="D520" s="29" t="s">
        <v>2149</v>
      </c>
      <c r="E520" s="29" t="s">
        <v>3575</v>
      </c>
      <c r="F520" s="29" t="s">
        <v>3576</v>
      </c>
      <c r="G520" s="29">
        <v>200039949</v>
      </c>
      <c r="H520" s="29" t="s">
        <v>2150</v>
      </c>
      <c r="I520" s="29" t="s">
        <v>599</v>
      </c>
      <c r="J520" s="29" t="s">
        <v>78</v>
      </c>
      <c r="K520" s="30">
        <v>43809</v>
      </c>
      <c r="L520" s="29" t="s">
        <v>381</v>
      </c>
      <c r="M520" s="29" t="s">
        <v>382</v>
      </c>
      <c r="N520" s="29">
        <v>3.5752000000000002</v>
      </c>
      <c r="O520" s="29">
        <v>89.711934159999998</v>
      </c>
      <c r="P520" s="29">
        <v>89.711934159999998</v>
      </c>
      <c r="Q520" s="31">
        <v>1.4</v>
      </c>
      <c r="R520" s="29" t="s">
        <v>28</v>
      </c>
      <c r="S520" s="29" t="s">
        <v>2151</v>
      </c>
      <c r="T520" s="29">
        <v>57</v>
      </c>
      <c r="U520" s="29">
        <v>44</v>
      </c>
      <c r="V520" s="29" t="s">
        <v>384</v>
      </c>
      <c r="W520" s="29">
        <v>167</v>
      </c>
      <c r="X520" s="29"/>
      <c r="Y520" s="29" t="s">
        <v>385</v>
      </c>
      <c r="Z520" s="29">
        <v>57043</v>
      </c>
    </row>
    <row r="521" spans="1:26" x14ac:dyDescent="0.2">
      <c r="A521" s="29">
        <v>2019</v>
      </c>
      <c r="B521" s="29" t="s">
        <v>2152</v>
      </c>
      <c r="C521" s="29" t="s">
        <v>442</v>
      </c>
      <c r="D521" s="29" t="s">
        <v>2153</v>
      </c>
      <c r="E521" s="29" t="s">
        <v>3577</v>
      </c>
      <c r="F521" s="29" t="s">
        <v>3578</v>
      </c>
      <c r="G521" s="29">
        <v>248100737</v>
      </c>
      <c r="H521" s="29" t="s">
        <v>2154</v>
      </c>
      <c r="I521" s="29" t="s">
        <v>756</v>
      </c>
      <c r="J521" s="29" t="s">
        <v>120</v>
      </c>
      <c r="K521" s="30">
        <v>43508</v>
      </c>
      <c r="L521" s="29" t="s">
        <v>381</v>
      </c>
      <c r="M521" s="29" t="s">
        <v>382</v>
      </c>
      <c r="N521" s="29">
        <v>3.1282999999999999</v>
      </c>
      <c r="O521" s="29">
        <v>78.497942390000006</v>
      </c>
      <c r="P521" s="29">
        <v>78.497942390000006</v>
      </c>
      <c r="Q521" s="31">
        <v>1.2</v>
      </c>
      <c r="R521" s="29" t="s">
        <v>123</v>
      </c>
      <c r="S521" s="29" t="s">
        <v>2155</v>
      </c>
      <c r="T521" s="29">
        <v>81</v>
      </c>
      <c r="U521" s="29">
        <v>76</v>
      </c>
      <c r="V521" s="29" t="s">
        <v>384</v>
      </c>
      <c r="W521" s="29">
        <v>150</v>
      </c>
      <c r="X521" s="29"/>
      <c r="Y521" s="29" t="s">
        <v>385</v>
      </c>
      <c r="Z521" s="29">
        <v>81004</v>
      </c>
    </row>
    <row r="522" spans="1:26" x14ac:dyDescent="0.2">
      <c r="A522" s="29">
        <v>2019</v>
      </c>
      <c r="B522" s="29" t="s">
        <v>2156</v>
      </c>
      <c r="C522" s="29" t="s">
        <v>387</v>
      </c>
      <c r="D522" s="29" t="s">
        <v>2157</v>
      </c>
      <c r="E522" s="29" t="s">
        <v>3579</v>
      </c>
      <c r="F522" s="29" t="s">
        <v>3580</v>
      </c>
      <c r="G522" s="29">
        <v>200066132</v>
      </c>
      <c r="H522" s="29" t="s">
        <v>2158</v>
      </c>
      <c r="I522" s="29" t="s">
        <v>859</v>
      </c>
      <c r="J522" s="29" t="s">
        <v>78</v>
      </c>
      <c r="K522" s="30">
        <v>43591</v>
      </c>
      <c r="L522" s="29" t="s">
        <v>381</v>
      </c>
      <c r="M522" s="29" t="s">
        <v>382</v>
      </c>
      <c r="N522" s="29">
        <v>7.5972999999999997</v>
      </c>
      <c r="O522" s="29">
        <v>190.63786010000001</v>
      </c>
      <c r="P522" s="29">
        <v>190.63786010000001</v>
      </c>
      <c r="Q522" s="31">
        <v>3</v>
      </c>
      <c r="R522" s="29" t="s">
        <v>28</v>
      </c>
      <c r="S522" s="29" t="s">
        <v>2159</v>
      </c>
      <c r="T522" s="29">
        <v>55</v>
      </c>
      <c r="U522" s="29">
        <v>44</v>
      </c>
      <c r="V522" s="29" t="s">
        <v>384</v>
      </c>
      <c r="W522" s="29">
        <v>217</v>
      </c>
      <c r="X522" s="29"/>
      <c r="Y522" s="29" t="s">
        <v>385</v>
      </c>
      <c r="Z522" s="29">
        <v>55502</v>
      </c>
    </row>
    <row r="523" spans="1:26" x14ac:dyDescent="0.2">
      <c r="A523" s="29">
        <v>2019</v>
      </c>
      <c r="B523" s="29" t="s">
        <v>2160</v>
      </c>
      <c r="C523" s="29" t="s">
        <v>387</v>
      </c>
      <c r="D523" s="29" t="s">
        <v>2161</v>
      </c>
      <c r="E523" s="29" t="s">
        <v>3581</v>
      </c>
      <c r="F523" s="29" t="s">
        <v>3582</v>
      </c>
      <c r="G523" s="29">
        <v>243600319</v>
      </c>
      <c r="H523" s="29" t="s">
        <v>2162</v>
      </c>
      <c r="I523" s="29" t="s">
        <v>410</v>
      </c>
      <c r="J523" s="29" t="s">
        <v>24</v>
      </c>
      <c r="K523" s="30">
        <v>43690</v>
      </c>
      <c r="L523" s="29" t="s">
        <v>381</v>
      </c>
      <c r="M523" s="29" t="s">
        <v>382</v>
      </c>
      <c r="N523" s="29">
        <v>10.278700000000001</v>
      </c>
      <c r="O523" s="29">
        <v>257.92181069999998</v>
      </c>
      <c r="P523" s="29">
        <v>257.92181069999998</v>
      </c>
      <c r="Q523" s="31">
        <v>4.0999999999999996</v>
      </c>
      <c r="R523" s="29" t="s">
        <v>28</v>
      </c>
      <c r="S523" s="29" t="s">
        <v>2163</v>
      </c>
      <c r="T523" s="29">
        <v>36</v>
      </c>
      <c r="U523" s="29">
        <v>24</v>
      </c>
      <c r="V523" s="29" t="s">
        <v>392</v>
      </c>
      <c r="W523" s="29">
        <v>355</v>
      </c>
      <c r="X523" s="29"/>
      <c r="Y523" s="29" t="s">
        <v>385</v>
      </c>
      <c r="Z523" s="29">
        <v>36049</v>
      </c>
    </row>
    <row r="524" spans="1:26" x14ac:dyDescent="0.2">
      <c r="A524" s="29">
        <v>2019</v>
      </c>
      <c r="B524" s="29" t="s">
        <v>2164</v>
      </c>
      <c r="C524" s="29" t="s">
        <v>387</v>
      </c>
      <c r="D524" s="29" t="s">
        <v>2165</v>
      </c>
      <c r="E524" s="29" t="s">
        <v>3583</v>
      </c>
      <c r="F524" s="29" t="s">
        <v>3584</v>
      </c>
      <c r="G524" s="29">
        <v>200033579</v>
      </c>
      <c r="H524" s="29" t="s">
        <v>2069</v>
      </c>
      <c r="I524" s="29" t="s">
        <v>499</v>
      </c>
      <c r="J524" s="29" t="s">
        <v>145</v>
      </c>
      <c r="K524" s="30">
        <v>43748</v>
      </c>
      <c r="L524" s="29" t="s">
        <v>381</v>
      </c>
      <c r="M524" s="29" t="s">
        <v>382</v>
      </c>
      <c r="N524" s="29">
        <v>35.752000000000002</v>
      </c>
      <c r="O524" s="29">
        <v>897.11934159999998</v>
      </c>
      <c r="P524" s="29">
        <v>897.11934159999998</v>
      </c>
      <c r="Q524" s="32">
        <v>14.1</v>
      </c>
      <c r="R524" s="29" t="s">
        <v>28</v>
      </c>
      <c r="S524" s="29" t="s">
        <v>2070</v>
      </c>
      <c r="T524" s="29">
        <v>62</v>
      </c>
      <c r="U524" s="29">
        <v>32</v>
      </c>
      <c r="V524" s="29" t="s">
        <v>392</v>
      </c>
      <c r="W524" s="29">
        <v>154</v>
      </c>
      <c r="X524" s="29"/>
      <c r="Y524" s="29" t="s">
        <v>385</v>
      </c>
      <c r="Z524" s="29">
        <v>62557</v>
      </c>
    </row>
    <row r="525" spans="1:26" x14ac:dyDescent="0.2">
      <c r="A525" s="29">
        <v>2019</v>
      </c>
      <c r="B525" s="29" t="s">
        <v>2166</v>
      </c>
      <c r="C525" s="29" t="s">
        <v>442</v>
      </c>
      <c r="D525" s="29" t="s">
        <v>2167</v>
      </c>
      <c r="E525" s="29" t="s">
        <v>3585</v>
      </c>
      <c r="F525" s="29" t="s">
        <v>3586</v>
      </c>
      <c r="G525" s="29">
        <v>244200770</v>
      </c>
      <c r="H525" s="29" t="s">
        <v>2168</v>
      </c>
      <c r="I525" s="29" t="s">
        <v>513</v>
      </c>
      <c r="J525" s="29" t="s">
        <v>211</v>
      </c>
      <c r="K525" s="30">
        <v>43802</v>
      </c>
      <c r="L525" s="29" t="s">
        <v>381</v>
      </c>
      <c r="M525" s="29" t="s">
        <v>382</v>
      </c>
      <c r="N525" s="29">
        <v>11.619400000000001</v>
      </c>
      <c r="O525" s="29">
        <v>291.56378599999999</v>
      </c>
      <c r="P525" s="29">
        <v>291.56378599999999</v>
      </c>
      <c r="Q525" s="31">
        <v>4.5999999999999996</v>
      </c>
      <c r="R525" s="29" t="s">
        <v>28</v>
      </c>
      <c r="S525" s="29" t="s">
        <v>1598</v>
      </c>
      <c r="T525" s="29">
        <v>42</v>
      </c>
      <c r="U525" s="29">
        <v>84</v>
      </c>
      <c r="V525" s="29" t="s">
        <v>384</v>
      </c>
      <c r="W525" s="29">
        <v>92</v>
      </c>
      <c r="X525" s="29"/>
      <c r="Y525" s="29" t="s">
        <v>385</v>
      </c>
      <c r="Z525" s="29">
        <v>42097</v>
      </c>
    </row>
    <row r="526" spans="1:26" x14ac:dyDescent="0.2">
      <c r="A526" s="29">
        <v>2019</v>
      </c>
      <c r="B526" s="29" t="s">
        <v>2169</v>
      </c>
      <c r="C526" s="29" t="s">
        <v>442</v>
      </c>
      <c r="D526" s="29" t="s">
        <v>2170</v>
      </c>
      <c r="E526" s="29" t="s">
        <v>3587</v>
      </c>
      <c r="F526" s="29" t="s">
        <v>3588</v>
      </c>
      <c r="G526" s="29">
        <v>247400724</v>
      </c>
      <c r="H526" s="29" t="s">
        <v>2171</v>
      </c>
      <c r="I526" s="29" t="s">
        <v>416</v>
      </c>
      <c r="J526" s="29" t="s">
        <v>211</v>
      </c>
      <c r="K526" s="30">
        <v>43816</v>
      </c>
      <c r="L526" s="29" t="s">
        <v>381</v>
      </c>
      <c r="M526" s="29" t="s">
        <v>382</v>
      </c>
      <c r="N526" s="29">
        <v>4.4690000000000003</v>
      </c>
      <c r="O526" s="29">
        <v>112.1399177</v>
      </c>
      <c r="P526" s="29">
        <v>112.1399177</v>
      </c>
      <c r="Q526" s="31">
        <v>1.8</v>
      </c>
      <c r="R526" s="29" t="s">
        <v>28</v>
      </c>
      <c r="S526" s="29" t="s">
        <v>2172</v>
      </c>
      <c r="T526" s="29">
        <v>74</v>
      </c>
      <c r="U526" s="29">
        <v>84</v>
      </c>
      <c r="V526" s="29" t="s">
        <v>384</v>
      </c>
      <c r="W526" s="29">
        <v>144</v>
      </c>
      <c r="X526" s="29"/>
      <c r="Y526" s="29" t="s">
        <v>385</v>
      </c>
      <c r="Z526" s="29">
        <v>74018</v>
      </c>
    </row>
    <row r="527" spans="1:26" x14ac:dyDescent="0.2">
      <c r="A527" s="29">
        <v>2019</v>
      </c>
      <c r="B527" s="29" t="s">
        <v>2173</v>
      </c>
      <c r="C527" s="29" t="s">
        <v>378</v>
      </c>
      <c r="D527" s="29" t="s">
        <v>2174</v>
      </c>
      <c r="E527" s="29" t="s">
        <v>3589</v>
      </c>
      <c r="F527" s="29" t="s">
        <v>3590</v>
      </c>
      <c r="G527" s="29">
        <v>200066587</v>
      </c>
      <c r="H527" s="29" t="s">
        <v>2175</v>
      </c>
      <c r="I527" s="29" t="s">
        <v>513</v>
      </c>
      <c r="J527" s="29" t="s">
        <v>211</v>
      </c>
      <c r="K527" s="30">
        <v>43545</v>
      </c>
      <c r="L527" s="29" t="s">
        <v>381</v>
      </c>
      <c r="M527" s="29" t="s">
        <v>382</v>
      </c>
      <c r="N527" s="29">
        <v>13.407</v>
      </c>
      <c r="O527" s="29">
        <v>336.41975309999998</v>
      </c>
      <c r="P527" s="29">
        <v>336.41975309999998</v>
      </c>
      <c r="Q527" s="31">
        <v>5.3</v>
      </c>
      <c r="R527" s="29" t="s">
        <v>28</v>
      </c>
      <c r="S527" s="29" t="s">
        <v>2176</v>
      </c>
      <c r="T527" s="29">
        <v>42</v>
      </c>
      <c r="U527" s="29">
        <v>84</v>
      </c>
      <c r="V527" s="29" t="s">
        <v>384</v>
      </c>
      <c r="W527" s="29">
        <v>77</v>
      </c>
      <c r="X527" s="29"/>
      <c r="Y527" s="29" t="s">
        <v>385</v>
      </c>
      <c r="Z527" s="29">
        <v>42216</v>
      </c>
    </row>
    <row r="528" spans="1:26" x14ac:dyDescent="0.2">
      <c r="A528" s="29">
        <v>2019</v>
      </c>
      <c r="B528" s="29" t="s">
        <v>2177</v>
      </c>
      <c r="C528" s="29" t="s">
        <v>378</v>
      </c>
      <c r="D528" s="29" t="s">
        <v>2178</v>
      </c>
      <c r="E528" s="29" t="s">
        <v>3591</v>
      </c>
      <c r="F528" s="29" t="s">
        <v>3592</v>
      </c>
      <c r="G528" s="29">
        <v>200071777</v>
      </c>
      <c r="H528" s="29" t="s">
        <v>1162</v>
      </c>
      <c r="I528" s="29" t="s">
        <v>257</v>
      </c>
      <c r="J528" s="29" t="s">
        <v>78</v>
      </c>
      <c r="K528" s="30">
        <v>43592</v>
      </c>
      <c r="L528" s="29" t="s">
        <v>28</v>
      </c>
      <c r="M528" s="29" t="s">
        <v>390</v>
      </c>
      <c r="N528" s="29">
        <v>43.796199999999999</v>
      </c>
      <c r="O528" s="29">
        <v>1098.9711930000001</v>
      </c>
      <c r="P528" s="29">
        <v>1098.9711930000001</v>
      </c>
      <c r="Q528" s="32">
        <v>17.3</v>
      </c>
      <c r="R528" s="29" t="s">
        <v>28</v>
      </c>
      <c r="S528" s="29" t="s">
        <v>2179</v>
      </c>
      <c r="T528" s="29">
        <v>10</v>
      </c>
      <c r="U528" s="29">
        <v>44</v>
      </c>
      <c r="V528" s="29" t="s">
        <v>384</v>
      </c>
      <c r="W528" s="29">
        <v>19</v>
      </c>
      <c r="X528" s="29"/>
      <c r="Y528" s="29" t="s">
        <v>385</v>
      </c>
      <c r="Z528" s="29">
        <v>10272</v>
      </c>
    </row>
    <row r="529" spans="1:26" x14ac:dyDescent="0.2">
      <c r="A529" s="29">
        <v>2019</v>
      </c>
      <c r="B529" s="29" t="s">
        <v>2180</v>
      </c>
      <c r="C529" s="29" t="s">
        <v>387</v>
      </c>
      <c r="D529" s="29" t="s">
        <v>2181</v>
      </c>
      <c r="E529" s="29" t="s">
        <v>3593</v>
      </c>
      <c r="F529" s="29" t="s">
        <v>3594</v>
      </c>
      <c r="G529" s="29">
        <v>200069250</v>
      </c>
      <c r="H529" s="29" t="s">
        <v>768</v>
      </c>
      <c r="I529" s="29" t="s">
        <v>257</v>
      </c>
      <c r="J529" s="29" t="s">
        <v>78</v>
      </c>
      <c r="K529" s="30">
        <v>43643</v>
      </c>
      <c r="L529" s="29" t="s">
        <v>381</v>
      </c>
      <c r="M529" s="29" t="s">
        <v>382</v>
      </c>
      <c r="N529" s="29">
        <v>23.238800000000001</v>
      </c>
      <c r="O529" s="29">
        <v>583.12757199999999</v>
      </c>
      <c r="P529" s="29">
        <v>583.12757199999999</v>
      </c>
      <c r="Q529" s="31">
        <v>9.1999999999999993</v>
      </c>
      <c r="R529" s="29" t="s">
        <v>28</v>
      </c>
      <c r="S529" s="29" t="s">
        <v>557</v>
      </c>
      <c r="T529" s="29">
        <v>10</v>
      </c>
      <c r="U529" s="29">
        <v>44</v>
      </c>
      <c r="V529" s="29" t="s">
        <v>384</v>
      </c>
      <c r="W529" s="29">
        <v>139</v>
      </c>
      <c r="X529" s="29"/>
      <c r="Y529" s="29" t="s">
        <v>385</v>
      </c>
      <c r="Z529" s="29">
        <v>10282</v>
      </c>
    </row>
    <row r="530" spans="1:26" x14ac:dyDescent="0.2">
      <c r="A530" s="29">
        <v>2019</v>
      </c>
      <c r="B530" s="29" t="s">
        <v>2182</v>
      </c>
      <c r="C530" s="29" t="s">
        <v>387</v>
      </c>
      <c r="D530" s="29" t="s">
        <v>1662</v>
      </c>
      <c r="E530" s="29" t="s">
        <v>3279</v>
      </c>
      <c r="F530" s="29" t="s">
        <v>3280</v>
      </c>
      <c r="G530" s="29">
        <v>200069995</v>
      </c>
      <c r="H530" s="29" t="s">
        <v>1663</v>
      </c>
      <c r="I530" s="29" t="s">
        <v>538</v>
      </c>
      <c r="J530" s="29" t="s">
        <v>137</v>
      </c>
      <c r="K530" s="30">
        <v>43670</v>
      </c>
      <c r="L530" s="29" t="s">
        <v>539</v>
      </c>
      <c r="M530" s="29" t="s">
        <v>382</v>
      </c>
      <c r="N530" s="29">
        <v>26.814</v>
      </c>
      <c r="O530" s="29">
        <v>672.83950619999996</v>
      </c>
      <c r="P530" s="29">
        <v>672.83950619999996</v>
      </c>
      <c r="Q530" s="32">
        <v>10.6</v>
      </c>
      <c r="R530" s="29" t="s">
        <v>123</v>
      </c>
      <c r="S530" s="29" t="s">
        <v>541</v>
      </c>
      <c r="T530" s="29">
        <v>33</v>
      </c>
      <c r="U530" s="29">
        <v>75</v>
      </c>
      <c r="V530" s="29" t="s">
        <v>384</v>
      </c>
      <c r="W530" s="29">
        <v>178</v>
      </c>
      <c r="X530" s="29"/>
      <c r="Y530" s="29" t="s">
        <v>385</v>
      </c>
      <c r="Z530" s="29">
        <v>33424</v>
      </c>
    </row>
    <row r="531" spans="1:26" x14ac:dyDescent="0.2">
      <c r="A531" s="29">
        <v>2019</v>
      </c>
      <c r="B531" s="29" t="s">
        <v>2183</v>
      </c>
      <c r="C531" s="29" t="s">
        <v>387</v>
      </c>
      <c r="D531" s="29" t="s">
        <v>188</v>
      </c>
      <c r="E531" s="29" t="s">
        <v>3595</v>
      </c>
      <c r="F531" s="29" t="s">
        <v>3596</v>
      </c>
      <c r="G531" s="29">
        <v>241800507</v>
      </c>
      <c r="H531" s="29" t="s">
        <v>1036</v>
      </c>
      <c r="I531" s="29" t="s">
        <v>190</v>
      </c>
      <c r="J531" s="29" t="s">
        <v>24</v>
      </c>
      <c r="K531" s="30">
        <v>43676</v>
      </c>
      <c r="L531" s="29" t="s">
        <v>381</v>
      </c>
      <c r="M531" s="29" t="s">
        <v>382</v>
      </c>
      <c r="N531" s="29">
        <v>22.344999999999999</v>
      </c>
      <c r="O531" s="29">
        <v>560.6995885</v>
      </c>
      <c r="P531" s="29">
        <v>560.6995885</v>
      </c>
      <c r="Q531" s="31">
        <v>8.8000000000000007</v>
      </c>
      <c r="R531" s="29" t="s">
        <v>28</v>
      </c>
      <c r="S531" s="29" t="s">
        <v>1037</v>
      </c>
      <c r="T531" s="29">
        <v>18</v>
      </c>
      <c r="U531" s="29">
        <v>24</v>
      </c>
      <c r="V531" s="29" t="s">
        <v>392</v>
      </c>
      <c r="W531" s="29">
        <v>191</v>
      </c>
      <c r="X531" s="29"/>
      <c r="Y531" s="29" t="s">
        <v>385</v>
      </c>
      <c r="Z531" s="29">
        <v>18138</v>
      </c>
    </row>
    <row r="532" spans="1:26" x14ac:dyDescent="0.2">
      <c r="A532" s="29">
        <v>2019</v>
      </c>
      <c r="B532" s="29" t="s">
        <v>2184</v>
      </c>
      <c r="C532" s="29" t="s">
        <v>378</v>
      </c>
      <c r="D532" s="29" t="s">
        <v>2185</v>
      </c>
      <c r="E532" s="29" t="s">
        <v>3597</v>
      </c>
      <c r="F532" s="29" t="s">
        <v>3598</v>
      </c>
      <c r="G532" s="29">
        <v>200072726</v>
      </c>
      <c r="H532" s="29" t="s">
        <v>2186</v>
      </c>
      <c r="I532" s="29" t="s">
        <v>175</v>
      </c>
      <c r="J532" s="29" t="s">
        <v>51</v>
      </c>
      <c r="K532" s="30">
        <v>43718</v>
      </c>
      <c r="L532" s="29" t="s">
        <v>381</v>
      </c>
      <c r="M532" s="29" t="s">
        <v>382</v>
      </c>
      <c r="N532" s="29">
        <v>15.641500000000001</v>
      </c>
      <c r="O532" s="29">
        <v>392.48971189999997</v>
      </c>
      <c r="P532" s="29">
        <v>392.48971189999997</v>
      </c>
      <c r="Q532" s="31">
        <v>6.2</v>
      </c>
      <c r="R532" s="29" t="s">
        <v>28</v>
      </c>
      <c r="S532" s="29" t="s">
        <v>2187</v>
      </c>
      <c r="T532" s="29">
        <v>44</v>
      </c>
      <c r="U532" s="29">
        <v>52</v>
      </c>
      <c r="V532" s="29" t="s">
        <v>392</v>
      </c>
      <c r="W532" s="29">
        <v>368</v>
      </c>
      <c r="X532" s="29"/>
      <c r="Y532" s="29" t="s">
        <v>385</v>
      </c>
      <c r="Z532" s="29">
        <v>44199</v>
      </c>
    </row>
    <row r="533" spans="1:26" x14ac:dyDescent="0.2">
      <c r="A533" s="29">
        <v>2019</v>
      </c>
      <c r="B533" s="29" t="s">
        <v>2188</v>
      </c>
      <c r="C533" s="29" t="s">
        <v>378</v>
      </c>
      <c r="D533" s="29" t="s">
        <v>2189</v>
      </c>
      <c r="E533" s="29" t="s">
        <v>3599</v>
      </c>
      <c r="F533" s="29" t="s">
        <v>3600</v>
      </c>
      <c r="G533" s="29">
        <v>243801073</v>
      </c>
      <c r="H533" s="29" t="s">
        <v>2190</v>
      </c>
      <c r="I533" s="29" t="s">
        <v>843</v>
      </c>
      <c r="J533" s="29" t="s">
        <v>211</v>
      </c>
      <c r="K533" s="30">
        <v>43727</v>
      </c>
      <c r="L533" s="29" t="s">
        <v>381</v>
      </c>
      <c r="M533" s="29" t="s">
        <v>382</v>
      </c>
      <c r="N533" s="29">
        <v>15.194599999999999</v>
      </c>
      <c r="O533" s="29">
        <v>381.27572020000002</v>
      </c>
      <c r="P533" s="29">
        <v>381.27572020000002</v>
      </c>
      <c r="Q533" s="31">
        <v>6</v>
      </c>
      <c r="R533" s="29" t="s">
        <v>28</v>
      </c>
      <c r="S533" s="29" t="s">
        <v>1145</v>
      </c>
      <c r="T533" s="29">
        <v>38</v>
      </c>
      <c r="U533" s="29">
        <v>84</v>
      </c>
      <c r="V533" s="29" t="s">
        <v>384</v>
      </c>
      <c r="W533" s="29">
        <v>28</v>
      </c>
      <c r="X533" s="29"/>
      <c r="Y533" s="29" t="s">
        <v>385</v>
      </c>
      <c r="Z533" s="29">
        <v>38013</v>
      </c>
    </row>
    <row r="534" spans="1:26" x14ac:dyDescent="0.2">
      <c r="A534" s="29">
        <v>2019</v>
      </c>
      <c r="B534" s="29" t="s">
        <v>2191</v>
      </c>
      <c r="C534" s="29" t="s">
        <v>387</v>
      </c>
      <c r="D534" s="29" t="s">
        <v>198</v>
      </c>
      <c r="E534" s="29" t="s">
        <v>3601</v>
      </c>
      <c r="F534" s="29" t="s">
        <v>3602</v>
      </c>
      <c r="G534" s="29">
        <v>200071546</v>
      </c>
      <c r="H534" s="29" t="s">
        <v>2192</v>
      </c>
      <c r="I534" s="29" t="s">
        <v>175</v>
      </c>
      <c r="J534" s="29" t="s">
        <v>51</v>
      </c>
      <c r="K534" s="30">
        <v>43816</v>
      </c>
      <c r="L534" s="29" t="s">
        <v>381</v>
      </c>
      <c r="M534" s="29" t="s">
        <v>382</v>
      </c>
      <c r="N534" s="29">
        <v>20.110499999999998</v>
      </c>
      <c r="O534" s="29">
        <v>504.62962959999999</v>
      </c>
      <c r="P534" s="29">
        <v>504.62962959999999</v>
      </c>
      <c r="Q534" s="31">
        <v>7.9</v>
      </c>
      <c r="R534" s="29" t="s">
        <v>28</v>
      </c>
      <c r="S534" s="29" t="s">
        <v>2193</v>
      </c>
      <c r="T534" s="29">
        <v>44</v>
      </c>
      <c r="U534" s="29">
        <v>52</v>
      </c>
      <c r="V534" s="29" t="s">
        <v>392</v>
      </c>
      <c r="W534" s="29">
        <v>323</v>
      </c>
      <c r="X534" s="29"/>
      <c r="Y534" s="29" t="s">
        <v>385</v>
      </c>
      <c r="Z534" s="29">
        <v>44087</v>
      </c>
    </row>
    <row r="535" spans="1:26" x14ac:dyDescent="0.2">
      <c r="A535" s="29">
        <v>2019</v>
      </c>
      <c r="B535" s="29" t="s">
        <v>2194</v>
      </c>
      <c r="C535" s="29" t="s">
        <v>387</v>
      </c>
      <c r="D535" s="29" t="s">
        <v>2195</v>
      </c>
      <c r="E535" s="29" t="s">
        <v>3603</v>
      </c>
      <c r="F535" s="29" t="s">
        <v>3604</v>
      </c>
      <c r="G535" s="29">
        <v>200066280</v>
      </c>
      <c r="H535" s="29" t="s">
        <v>2196</v>
      </c>
      <c r="I535" s="29" t="s">
        <v>293</v>
      </c>
      <c r="J535" s="29" t="s">
        <v>24</v>
      </c>
      <c r="K535" s="30">
        <v>43468</v>
      </c>
      <c r="L535" s="29" t="s">
        <v>381</v>
      </c>
      <c r="M535" s="29" t="s">
        <v>382</v>
      </c>
      <c r="N535" s="29">
        <v>21.987480000000001</v>
      </c>
      <c r="O535" s="29">
        <v>551.72839509999994</v>
      </c>
      <c r="P535" s="29">
        <v>551.72839509999994</v>
      </c>
      <c r="Q535" s="31">
        <v>8.6999999999999993</v>
      </c>
      <c r="R535" s="29" t="s">
        <v>28</v>
      </c>
      <c r="S535" s="29" t="s">
        <v>2197</v>
      </c>
      <c r="T535" s="29">
        <v>45</v>
      </c>
      <c r="U535" s="29">
        <v>24</v>
      </c>
      <c r="V535" s="29" t="s">
        <v>384</v>
      </c>
      <c r="W535" s="29">
        <v>24</v>
      </c>
      <c r="X535" s="29"/>
      <c r="Y535" s="29" t="s">
        <v>385</v>
      </c>
      <c r="Z535" s="29">
        <v>45137</v>
      </c>
    </row>
    <row r="536" spans="1:26" x14ac:dyDescent="0.2">
      <c r="A536" s="29">
        <v>2019</v>
      </c>
      <c r="B536" s="29" t="s">
        <v>2198</v>
      </c>
      <c r="C536" s="29" t="s">
        <v>387</v>
      </c>
      <c r="D536" s="29" t="s">
        <v>2199</v>
      </c>
      <c r="E536" s="29" t="s">
        <v>3605</v>
      </c>
      <c r="F536" s="29" t="s">
        <v>3606</v>
      </c>
      <c r="G536" s="29">
        <v>200067247</v>
      </c>
      <c r="H536" s="29" t="s">
        <v>2200</v>
      </c>
      <c r="I536" s="29" t="s">
        <v>878</v>
      </c>
      <c r="J536" s="29" t="s">
        <v>68</v>
      </c>
      <c r="K536" s="30">
        <v>43494</v>
      </c>
      <c r="L536" s="29" t="s">
        <v>381</v>
      </c>
      <c r="M536" s="29" t="s">
        <v>382</v>
      </c>
      <c r="N536" s="29">
        <v>16.535299999999999</v>
      </c>
      <c r="O536" s="29">
        <v>414.91769549999998</v>
      </c>
      <c r="P536" s="29">
        <v>414.91769549999998</v>
      </c>
      <c r="Q536" s="31">
        <v>6.5</v>
      </c>
      <c r="R536" s="29" t="s">
        <v>28</v>
      </c>
      <c r="S536" s="29" t="s">
        <v>2201</v>
      </c>
      <c r="T536" s="29">
        <v>29</v>
      </c>
      <c r="U536" s="29">
        <v>53</v>
      </c>
      <c r="V536" s="29" t="s">
        <v>384</v>
      </c>
      <c r="W536" s="29">
        <v>210</v>
      </c>
      <c r="X536" s="29"/>
      <c r="Y536" s="29" t="s">
        <v>385</v>
      </c>
      <c r="Z536" s="29">
        <v>29026</v>
      </c>
    </row>
    <row r="537" spans="1:26" x14ac:dyDescent="0.2">
      <c r="A537" s="29">
        <v>2019</v>
      </c>
      <c r="B537" s="29" t="s">
        <v>2202</v>
      </c>
      <c r="C537" s="29" t="s">
        <v>442</v>
      </c>
      <c r="D537" s="29" t="s">
        <v>2203</v>
      </c>
      <c r="E537" s="29" t="s">
        <v>3607</v>
      </c>
      <c r="F537" s="29" t="s">
        <v>3608</v>
      </c>
      <c r="G537" s="29">
        <v>200035319</v>
      </c>
      <c r="H537" s="29" t="s">
        <v>2204</v>
      </c>
      <c r="I537" s="29" t="s">
        <v>2205</v>
      </c>
      <c r="J537" s="29" t="s">
        <v>1046</v>
      </c>
      <c r="K537" s="30">
        <v>43542</v>
      </c>
      <c r="L537" s="29" t="s">
        <v>381</v>
      </c>
      <c r="M537" s="29" t="s">
        <v>382</v>
      </c>
      <c r="N537" s="29">
        <v>6.2565999999999997</v>
      </c>
      <c r="O537" s="29">
        <v>156.9958848</v>
      </c>
      <c r="P537" s="29">
        <v>156.9958848</v>
      </c>
      <c r="Q537" s="31">
        <v>2.5</v>
      </c>
      <c r="R537" s="29" t="s">
        <v>28</v>
      </c>
      <c r="S537" s="29" t="s">
        <v>2206</v>
      </c>
      <c r="T537" s="29">
        <v>83</v>
      </c>
      <c r="U537" s="29">
        <v>93</v>
      </c>
      <c r="V537" s="29" t="s">
        <v>384</v>
      </c>
      <c r="W537" s="29">
        <v>128</v>
      </c>
      <c r="X537" s="29"/>
      <c r="Y537" s="29" t="s">
        <v>385</v>
      </c>
      <c r="Z537" s="29">
        <v>83061</v>
      </c>
    </row>
    <row r="538" spans="1:26" x14ac:dyDescent="0.2">
      <c r="A538" s="29">
        <v>2019</v>
      </c>
      <c r="B538" s="29" t="s">
        <v>2207</v>
      </c>
      <c r="C538" s="29" t="s">
        <v>387</v>
      </c>
      <c r="D538" s="29" t="s">
        <v>2208</v>
      </c>
      <c r="E538" s="29" t="s">
        <v>3609</v>
      </c>
      <c r="F538" s="29" t="s">
        <v>3610</v>
      </c>
      <c r="G538" s="29">
        <v>200070670</v>
      </c>
      <c r="H538" s="29" t="s">
        <v>2209</v>
      </c>
      <c r="I538" s="29" t="s">
        <v>70</v>
      </c>
      <c r="J538" s="29" t="s">
        <v>68</v>
      </c>
      <c r="K538" s="30">
        <v>43543</v>
      </c>
      <c r="L538" s="29" t="s">
        <v>381</v>
      </c>
      <c r="M538" s="29" t="s">
        <v>382</v>
      </c>
      <c r="N538" s="29">
        <v>6.7035</v>
      </c>
      <c r="O538" s="29">
        <v>168.20987650000001</v>
      </c>
      <c r="P538" s="29">
        <v>168.20987650000001</v>
      </c>
      <c r="Q538" s="31">
        <v>2.6</v>
      </c>
      <c r="R538" s="29" t="s">
        <v>28</v>
      </c>
      <c r="S538" s="29" t="s">
        <v>617</v>
      </c>
      <c r="T538" s="29">
        <v>35</v>
      </c>
      <c r="U538" s="29">
        <v>53</v>
      </c>
      <c r="V538" s="29" t="s">
        <v>384</v>
      </c>
      <c r="W538" s="29">
        <v>255</v>
      </c>
      <c r="X538" s="29"/>
      <c r="Y538" s="29" t="s">
        <v>385</v>
      </c>
      <c r="Z538" s="29">
        <v>35010</v>
      </c>
    </row>
    <row r="539" spans="1:26" x14ac:dyDescent="0.2">
      <c r="A539" s="29">
        <v>2019</v>
      </c>
      <c r="B539" s="29" t="s">
        <v>2210</v>
      </c>
      <c r="C539" s="29" t="s">
        <v>387</v>
      </c>
      <c r="D539" s="29" t="s">
        <v>2211</v>
      </c>
      <c r="E539" s="29" t="s">
        <v>3611</v>
      </c>
      <c r="F539" s="29" t="s">
        <v>3612</v>
      </c>
      <c r="G539" s="29">
        <v>200071991</v>
      </c>
      <c r="H539" s="29" t="s">
        <v>894</v>
      </c>
      <c r="I539" s="29" t="s">
        <v>147</v>
      </c>
      <c r="J539" s="29" t="s">
        <v>145</v>
      </c>
      <c r="K539" s="30">
        <v>43552</v>
      </c>
      <c r="L539" s="29" t="s">
        <v>381</v>
      </c>
      <c r="M539" s="29" t="s">
        <v>382</v>
      </c>
      <c r="N539" s="29">
        <v>14.7477</v>
      </c>
      <c r="O539" s="29">
        <v>370.06172839999999</v>
      </c>
      <c r="P539" s="29">
        <v>370.06172839999999</v>
      </c>
      <c r="Q539" s="31">
        <v>5.8</v>
      </c>
      <c r="R539" s="29" t="s">
        <v>28</v>
      </c>
      <c r="S539" s="29" t="s">
        <v>1837</v>
      </c>
      <c r="T539" s="29">
        <v>2</v>
      </c>
      <c r="U539" s="29">
        <v>32</v>
      </c>
      <c r="V539" s="29" t="s">
        <v>392</v>
      </c>
      <c r="W539" s="29">
        <v>155</v>
      </c>
      <c r="X539" s="29"/>
      <c r="Y539" s="29" t="s">
        <v>385</v>
      </c>
      <c r="Z539" s="29">
        <v>2667</v>
      </c>
    </row>
    <row r="540" spans="1:26" x14ac:dyDescent="0.2">
      <c r="A540" s="29">
        <v>2019</v>
      </c>
      <c r="B540" s="29" t="s">
        <v>2212</v>
      </c>
      <c r="C540" s="29" t="s">
        <v>387</v>
      </c>
      <c r="D540" s="29" t="s">
        <v>2213</v>
      </c>
      <c r="E540" s="29" t="s">
        <v>3613</v>
      </c>
      <c r="F540" s="29" t="s">
        <v>3614</v>
      </c>
      <c r="G540" s="29">
        <v>243600327</v>
      </c>
      <c r="H540" s="29" t="s">
        <v>2214</v>
      </c>
      <c r="I540" s="29" t="s">
        <v>410</v>
      </c>
      <c r="J540" s="29" t="s">
        <v>24</v>
      </c>
      <c r="K540" s="30">
        <v>43676</v>
      </c>
      <c r="L540" s="29" t="s">
        <v>381</v>
      </c>
      <c r="M540" s="29" t="s">
        <v>382</v>
      </c>
      <c r="N540" s="29">
        <v>19.663599999999999</v>
      </c>
      <c r="O540" s="29">
        <v>493.41563789999998</v>
      </c>
      <c r="P540" s="29">
        <v>493.41563789999998</v>
      </c>
      <c r="Q540" s="31">
        <v>7.8</v>
      </c>
      <c r="R540" s="29" t="s">
        <v>28</v>
      </c>
      <c r="S540" s="29" t="s">
        <v>2215</v>
      </c>
      <c r="T540" s="29">
        <v>36</v>
      </c>
      <c r="U540" s="29">
        <v>24</v>
      </c>
      <c r="V540" s="29" t="s">
        <v>384</v>
      </c>
      <c r="W540" s="29">
        <v>185</v>
      </c>
      <c r="X540" s="29"/>
      <c r="Y540" s="29" t="s">
        <v>385</v>
      </c>
      <c r="Z540" s="29">
        <v>36202</v>
      </c>
    </row>
    <row r="541" spans="1:26" x14ac:dyDescent="0.2">
      <c r="A541" s="29">
        <v>2019</v>
      </c>
      <c r="B541" s="29" t="s">
        <v>2216</v>
      </c>
      <c r="C541" s="29" t="s">
        <v>387</v>
      </c>
      <c r="D541" s="29" t="s">
        <v>2217</v>
      </c>
      <c r="E541" s="29" t="s">
        <v>3615</v>
      </c>
      <c r="F541" s="29" t="s">
        <v>3616</v>
      </c>
      <c r="G541" s="29">
        <v>200069235</v>
      </c>
      <c r="H541" s="29" t="s">
        <v>2218</v>
      </c>
      <c r="I541" s="29" t="s">
        <v>499</v>
      </c>
      <c r="J541" s="29" t="s">
        <v>145</v>
      </c>
      <c r="K541" s="30">
        <v>43713</v>
      </c>
      <c r="L541" s="29" t="s">
        <v>381</v>
      </c>
      <c r="M541" s="29" t="s">
        <v>382</v>
      </c>
      <c r="N541" s="29">
        <v>22.344999999999999</v>
      </c>
      <c r="O541" s="29">
        <v>560.6995885</v>
      </c>
      <c r="P541" s="29">
        <v>560.6995885</v>
      </c>
      <c r="Q541" s="31">
        <v>8.8000000000000007</v>
      </c>
      <c r="R541" s="29" t="s">
        <v>28</v>
      </c>
      <c r="S541" s="29" t="s">
        <v>2219</v>
      </c>
      <c r="T541" s="29">
        <v>62</v>
      </c>
      <c r="U541" s="29">
        <v>32</v>
      </c>
      <c r="V541" s="29" t="s">
        <v>384</v>
      </c>
      <c r="W541" s="29">
        <v>284</v>
      </c>
      <c r="X541" s="29"/>
      <c r="Y541" s="29" t="s">
        <v>385</v>
      </c>
      <c r="Z541" s="29">
        <v>62127</v>
      </c>
    </row>
    <row r="542" spans="1:26" x14ac:dyDescent="0.2">
      <c r="A542" s="29">
        <v>2019</v>
      </c>
      <c r="B542" s="29" t="s">
        <v>2220</v>
      </c>
      <c r="C542" s="29" t="s">
        <v>378</v>
      </c>
      <c r="D542" s="29" t="s">
        <v>2221</v>
      </c>
      <c r="E542" s="29" t="s">
        <v>3617</v>
      </c>
      <c r="F542" s="29" t="s">
        <v>3618</v>
      </c>
      <c r="G542" s="29">
        <v>246000582</v>
      </c>
      <c r="H542" s="29" t="s">
        <v>1615</v>
      </c>
      <c r="I542" s="29" t="s">
        <v>493</v>
      </c>
      <c r="J542" s="29" t="s">
        <v>145</v>
      </c>
      <c r="K542" s="30">
        <v>43797</v>
      </c>
      <c r="L542" s="29" t="s">
        <v>381</v>
      </c>
      <c r="M542" s="29" t="s">
        <v>382</v>
      </c>
      <c r="N542" s="29">
        <v>13.407</v>
      </c>
      <c r="O542" s="29">
        <v>336.41975309999998</v>
      </c>
      <c r="P542" s="29">
        <v>336.41975309999998</v>
      </c>
      <c r="Q542" s="31">
        <v>5.3</v>
      </c>
      <c r="R542" s="29" t="s">
        <v>28</v>
      </c>
      <c r="S542" s="29" t="s">
        <v>742</v>
      </c>
      <c r="T542" s="29">
        <v>60</v>
      </c>
      <c r="U542" s="29">
        <v>32</v>
      </c>
      <c r="V542" s="29" t="s">
        <v>384</v>
      </c>
      <c r="W542" s="29">
        <v>39</v>
      </c>
      <c r="X542" s="29"/>
      <c r="Y542" s="29" t="s">
        <v>385</v>
      </c>
      <c r="Z542" s="29">
        <v>60321</v>
      </c>
    </row>
    <row r="543" spans="1:26" x14ac:dyDescent="0.2">
      <c r="A543" s="29">
        <v>2018</v>
      </c>
      <c r="B543" s="29" t="s">
        <v>2222</v>
      </c>
      <c r="C543" s="29" t="s">
        <v>378</v>
      </c>
      <c r="D543" s="29" t="s">
        <v>2223</v>
      </c>
      <c r="E543" s="29" t="s">
        <v>3619</v>
      </c>
      <c r="F543" s="29" t="s">
        <v>3620</v>
      </c>
      <c r="G543" s="29">
        <v>200066405</v>
      </c>
      <c r="H543" s="29" t="s">
        <v>2224</v>
      </c>
      <c r="I543" s="29" t="s">
        <v>328</v>
      </c>
      <c r="J543" s="29" t="s">
        <v>37</v>
      </c>
      <c r="K543" s="30">
        <v>43131</v>
      </c>
      <c r="L543" s="29" t="s">
        <v>28</v>
      </c>
      <c r="M543" s="29" t="s">
        <v>390</v>
      </c>
      <c r="N543" s="29">
        <v>31.283000000000001</v>
      </c>
      <c r="O543" s="29">
        <v>784.97942390000003</v>
      </c>
      <c r="P543" s="29">
        <v>784.97942390000003</v>
      </c>
      <c r="Q543" s="32">
        <v>12.3</v>
      </c>
      <c r="R543" s="29" t="s">
        <v>28</v>
      </c>
      <c r="S543" s="29" t="s">
        <v>2225</v>
      </c>
      <c r="T543" s="29">
        <v>27</v>
      </c>
      <c r="U543" s="29">
        <v>28</v>
      </c>
      <c r="V543" s="29" t="s">
        <v>384</v>
      </c>
      <c r="W543" s="29">
        <v>129</v>
      </c>
      <c r="X543" s="29"/>
      <c r="Y543" s="29" t="s">
        <v>385</v>
      </c>
      <c r="Z543" s="29">
        <v>27227</v>
      </c>
    </row>
    <row r="544" spans="1:26" x14ac:dyDescent="0.2">
      <c r="A544" s="29">
        <v>2018</v>
      </c>
      <c r="B544" s="29" t="s">
        <v>2226</v>
      </c>
      <c r="C544" s="29" t="s">
        <v>387</v>
      </c>
      <c r="D544" s="29" t="s">
        <v>2227</v>
      </c>
      <c r="E544" s="29" t="s">
        <v>3621</v>
      </c>
      <c r="F544" s="29" t="s">
        <v>3622</v>
      </c>
      <c r="G544" s="29">
        <v>243301165</v>
      </c>
      <c r="H544" s="29" t="s">
        <v>1633</v>
      </c>
      <c r="I544" s="29" t="s">
        <v>538</v>
      </c>
      <c r="J544" s="29" t="s">
        <v>137</v>
      </c>
      <c r="K544" s="30">
        <v>43173</v>
      </c>
      <c r="L544" s="29" t="s">
        <v>381</v>
      </c>
      <c r="M544" s="29" t="s">
        <v>382</v>
      </c>
      <c r="N544" s="29">
        <v>22.344999999999999</v>
      </c>
      <c r="O544" s="29">
        <v>560.6995885</v>
      </c>
      <c r="P544" s="29">
        <v>560.6995885</v>
      </c>
      <c r="Q544" s="31">
        <v>8.8000000000000007</v>
      </c>
      <c r="R544" s="29" t="s">
        <v>123</v>
      </c>
      <c r="S544" s="29" t="s">
        <v>2228</v>
      </c>
      <c r="T544" s="29">
        <v>33</v>
      </c>
      <c r="U544" s="29">
        <v>75</v>
      </c>
      <c r="V544" s="29" t="s">
        <v>384</v>
      </c>
      <c r="W544" s="29">
        <v>6</v>
      </c>
      <c r="X544" s="29"/>
      <c r="Y544" s="29" t="s">
        <v>385</v>
      </c>
      <c r="Z544" s="29">
        <v>33122</v>
      </c>
    </row>
    <row r="545" spans="1:26" x14ac:dyDescent="0.2">
      <c r="A545" s="29">
        <v>2018</v>
      </c>
      <c r="B545" s="29" t="s">
        <v>2229</v>
      </c>
      <c r="C545" s="29" t="s">
        <v>387</v>
      </c>
      <c r="D545" s="29" t="s">
        <v>2230</v>
      </c>
      <c r="E545" s="29" t="s">
        <v>3623</v>
      </c>
      <c r="F545" s="29" t="s">
        <v>3624</v>
      </c>
      <c r="G545" s="29">
        <v>200090504</v>
      </c>
      <c r="H545" s="29" t="s">
        <v>882</v>
      </c>
      <c r="I545" s="29" t="s">
        <v>91</v>
      </c>
      <c r="J545" s="29" t="s">
        <v>89</v>
      </c>
      <c r="K545" s="30">
        <v>43194</v>
      </c>
      <c r="L545" s="29" t="s">
        <v>381</v>
      </c>
      <c r="M545" s="29" t="s">
        <v>382</v>
      </c>
      <c r="N545" s="29">
        <v>25.920200000000001</v>
      </c>
      <c r="O545" s="29">
        <v>650.41152260000001</v>
      </c>
      <c r="P545" s="29">
        <v>650.41152260000001</v>
      </c>
      <c r="Q545" s="32">
        <v>10.199999999999999</v>
      </c>
      <c r="R545" s="29" t="s">
        <v>28</v>
      </c>
      <c r="S545" s="29" t="s">
        <v>505</v>
      </c>
      <c r="T545" s="29">
        <v>77</v>
      </c>
      <c r="U545" s="29">
        <v>11</v>
      </c>
      <c r="V545" s="29" t="s">
        <v>392</v>
      </c>
      <c r="W545" s="29">
        <v>112</v>
      </c>
      <c r="X545" s="29"/>
      <c r="Y545" s="29" t="s">
        <v>385</v>
      </c>
      <c r="Z545" s="29">
        <v>77371</v>
      </c>
    </row>
    <row r="546" spans="1:26" x14ac:dyDescent="0.2">
      <c r="A546" s="29">
        <v>2018</v>
      </c>
      <c r="B546" s="29" t="s">
        <v>2231</v>
      </c>
      <c r="C546" s="29" t="s">
        <v>387</v>
      </c>
      <c r="D546" s="29" t="s">
        <v>2232</v>
      </c>
      <c r="E546" s="29" t="s">
        <v>3625</v>
      </c>
      <c r="F546" s="29" t="s">
        <v>3626</v>
      </c>
      <c r="G546" s="29">
        <v>242900074</v>
      </c>
      <c r="H546" s="29" t="s">
        <v>877</v>
      </c>
      <c r="I546" s="29" t="s">
        <v>878</v>
      </c>
      <c r="J546" s="29" t="s">
        <v>68</v>
      </c>
      <c r="K546" s="30">
        <v>43269</v>
      </c>
      <c r="L546" s="29" t="s">
        <v>381</v>
      </c>
      <c r="M546" s="29" t="s">
        <v>382</v>
      </c>
      <c r="N546" s="29">
        <v>6.2565999999999997</v>
      </c>
      <c r="O546" s="29">
        <v>156.9958848</v>
      </c>
      <c r="P546" s="29">
        <v>156.9958848</v>
      </c>
      <c r="Q546" s="31">
        <v>2.5</v>
      </c>
      <c r="R546" s="29" t="s">
        <v>28</v>
      </c>
      <c r="S546" s="29" t="s">
        <v>879</v>
      </c>
      <c r="T546" s="29">
        <v>29</v>
      </c>
      <c r="U546" s="29">
        <v>53</v>
      </c>
      <c r="V546" s="29" t="s">
        <v>384</v>
      </c>
      <c r="W546" s="29">
        <v>158</v>
      </c>
      <c r="X546" s="29"/>
      <c r="Y546" s="29" t="s">
        <v>385</v>
      </c>
      <c r="Z546" s="29">
        <v>29076</v>
      </c>
    </row>
    <row r="547" spans="1:26" x14ac:dyDescent="0.2">
      <c r="A547" s="29">
        <v>2018</v>
      </c>
      <c r="B547" s="29" t="s">
        <v>2233</v>
      </c>
      <c r="C547" s="29" t="s">
        <v>387</v>
      </c>
      <c r="D547" s="29" t="s">
        <v>2234</v>
      </c>
      <c r="E547" s="29" t="s">
        <v>3627</v>
      </c>
      <c r="F547" s="29" t="s">
        <v>3628</v>
      </c>
      <c r="G547" s="29">
        <v>243301504</v>
      </c>
      <c r="H547" s="29" t="s">
        <v>2235</v>
      </c>
      <c r="I547" s="29" t="s">
        <v>538</v>
      </c>
      <c r="J547" s="29" t="s">
        <v>137</v>
      </c>
      <c r="K547" s="30">
        <v>43299</v>
      </c>
      <c r="L547" s="29" t="s">
        <v>381</v>
      </c>
      <c r="M547" s="29" t="s">
        <v>382</v>
      </c>
      <c r="N547" s="29">
        <v>22.344999999999999</v>
      </c>
      <c r="O547" s="29">
        <v>560.6995885</v>
      </c>
      <c r="P547" s="29">
        <v>560.6995885</v>
      </c>
      <c r="Q547" s="31">
        <v>8.8000000000000007</v>
      </c>
      <c r="R547" s="29" t="s">
        <v>123</v>
      </c>
      <c r="S547" s="29" t="s">
        <v>828</v>
      </c>
      <c r="T547" s="29">
        <v>33</v>
      </c>
      <c r="U547" s="29">
        <v>75</v>
      </c>
      <c r="V547" s="29" t="s">
        <v>384</v>
      </c>
      <c r="W547" s="29">
        <v>9</v>
      </c>
      <c r="X547" s="29"/>
      <c r="Y547" s="29" t="s">
        <v>385</v>
      </c>
      <c r="Z547" s="29">
        <v>33019</v>
      </c>
    </row>
    <row r="548" spans="1:26" x14ac:dyDescent="0.2">
      <c r="A548" s="29">
        <v>2018</v>
      </c>
      <c r="B548" s="29" t="s">
        <v>2236</v>
      </c>
      <c r="C548" s="29" t="s">
        <v>378</v>
      </c>
      <c r="D548" s="29" t="s">
        <v>2237</v>
      </c>
      <c r="E548" s="29" t="s">
        <v>3629</v>
      </c>
      <c r="F548" s="29" t="s">
        <v>3630</v>
      </c>
      <c r="G548" s="29">
        <v>200068757</v>
      </c>
      <c r="H548" s="29" t="s">
        <v>2238</v>
      </c>
      <c r="I548" s="29" t="s">
        <v>1652</v>
      </c>
      <c r="J548" s="29" t="s">
        <v>78</v>
      </c>
      <c r="K548" s="30">
        <v>43307</v>
      </c>
      <c r="L548" s="29" t="s">
        <v>381</v>
      </c>
      <c r="M548" s="29" t="s">
        <v>382</v>
      </c>
      <c r="N548" s="29">
        <v>12.513199999999999</v>
      </c>
      <c r="O548" s="29">
        <v>313.99176949999998</v>
      </c>
      <c r="P548" s="29">
        <v>313.99176949999998</v>
      </c>
      <c r="Q548" s="31">
        <v>4.9000000000000004</v>
      </c>
      <c r="R548" s="29" t="s">
        <v>28</v>
      </c>
      <c r="S548" s="29" t="s">
        <v>2239</v>
      </c>
      <c r="T548" s="29">
        <v>88</v>
      </c>
      <c r="U548" s="29">
        <v>44</v>
      </c>
      <c r="V548" s="29" t="s">
        <v>384</v>
      </c>
      <c r="W548" s="29">
        <v>100</v>
      </c>
      <c r="X548" s="29"/>
      <c r="Y548" s="29" t="s">
        <v>385</v>
      </c>
      <c r="Z548" s="29">
        <v>88098</v>
      </c>
    </row>
    <row r="549" spans="1:26" x14ac:dyDescent="0.2">
      <c r="A549" s="29">
        <v>2018</v>
      </c>
      <c r="B549" s="29" t="s">
        <v>2240</v>
      </c>
      <c r="C549" s="29" t="s">
        <v>442</v>
      </c>
      <c r="D549" s="29" t="s">
        <v>1899</v>
      </c>
      <c r="E549" s="29" t="s">
        <v>3421</v>
      </c>
      <c r="F549" s="29" t="s">
        <v>3422</v>
      </c>
      <c r="G549" s="29">
        <v>200027183</v>
      </c>
      <c r="H549" s="29" t="s">
        <v>1900</v>
      </c>
      <c r="I549" s="29" t="s">
        <v>1901</v>
      </c>
      <c r="J549" s="29" t="s">
        <v>120</v>
      </c>
      <c r="K549" s="30">
        <v>43326</v>
      </c>
      <c r="L549" s="29" t="s">
        <v>381</v>
      </c>
      <c r="M549" s="29" t="s">
        <v>382</v>
      </c>
      <c r="N549" s="29">
        <v>7.1504000000000003</v>
      </c>
      <c r="O549" s="29">
        <v>179.42386830000001</v>
      </c>
      <c r="P549" s="29">
        <v>179.42386830000001</v>
      </c>
      <c r="Q549" s="31">
        <v>2.8</v>
      </c>
      <c r="R549" s="29" t="s">
        <v>123</v>
      </c>
      <c r="S549" s="29" t="s">
        <v>1902</v>
      </c>
      <c r="T549" s="29">
        <v>66</v>
      </c>
      <c r="U549" s="29">
        <v>76</v>
      </c>
      <c r="V549" s="29" t="s">
        <v>384</v>
      </c>
      <c r="W549" s="29">
        <v>5</v>
      </c>
      <c r="X549" s="29"/>
      <c r="Y549" s="29" t="s">
        <v>385</v>
      </c>
      <c r="Z549" s="29">
        <v>66136</v>
      </c>
    </row>
    <row r="550" spans="1:26" x14ac:dyDescent="0.2">
      <c r="A550" s="29">
        <v>2018</v>
      </c>
      <c r="B550" s="29" t="s">
        <v>2241</v>
      </c>
      <c r="C550" s="29" t="s">
        <v>387</v>
      </c>
      <c r="D550" s="29" t="s">
        <v>2242</v>
      </c>
      <c r="E550" s="29" t="s">
        <v>3631</v>
      </c>
      <c r="F550" s="29" t="s">
        <v>3632</v>
      </c>
      <c r="G550" s="29">
        <v>200069961</v>
      </c>
      <c r="H550" s="29" t="s">
        <v>2243</v>
      </c>
      <c r="I550" s="29" t="s">
        <v>26</v>
      </c>
      <c r="J550" s="29" t="s">
        <v>24</v>
      </c>
      <c r="K550" s="30">
        <v>43353</v>
      </c>
      <c r="L550" s="29" t="s">
        <v>381</v>
      </c>
      <c r="M550" s="29" t="s">
        <v>382</v>
      </c>
      <c r="N550" s="29">
        <v>17.876000000000001</v>
      </c>
      <c r="O550" s="29">
        <v>448.55967079999999</v>
      </c>
      <c r="P550" s="29">
        <v>448.55967079999999</v>
      </c>
      <c r="Q550" s="31">
        <v>7</v>
      </c>
      <c r="R550" s="29" t="s">
        <v>28</v>
      </c>
      <c r="S550" s="29" t="s">
        <v>1544</v>
      </c>
      <c r="T550" s="29">
        <v>28</v>
      </c>
      <c r="U550" s="29">
        <v>24</v>
      </c>
      <c r="V550" s="29" t="s">
        <v>384</v>
      </c>
      <c r="W550" s="29">
        <v>44</v>
      </c>
      <c r="X550" s="29"/>
      <c r="Y550" s="29" t="s">
        <v>385</v>
      </c>
      <c r="Z550" s="29">
        <v>28233</v>
      </c>
    </row>
    <row r="551" spans="1:26" x14ac:dyDescent="0.2">
      <c r="A551" s="29">
        <v>2018</v>
      </c>
      <c r="B551" s="29" t="s">
        <v>2244</v>
      </c>
      <c r="C551" s="29" t="s">
        <v>596</v>
      </c>
      <c r="D551" s="29" t="s">
        <v>2245</v>
      </c>
      <c r="E551" s="29" t="s">
        <v>3633</v>
      </c>
      <c r="F551" s="29" t="s">
        <v>3634</v>
      </c>
      <c r="G551" s="29">
        <v>245614433</v>
      </c>
      <c r="H551" s="29" t="s">
        <v>582</v>
      </c>
      <c r="I551" s="29" t="s">
        <v>250</v>
      </c>
      <c r="J551" s="29" t="s">
        <v>68</v>
      </c>
      <c r="K551" s="30">
        <v>43417</v>
      </c>
      <c r="L551" s="29" t="s">
        <v>381</v>
      </c>
      <c r="M551" s="29" t="s">
        <v>382</v>
      </c>
      <c r="N551" s="29">
        <v>22.344999999999999</v>
      </c>
      <c r="O551" s="29">
        <v>560.6995885</v>
      </c>
      <c r="P551" s="29">
        <v>560.6995885</v>
      </c>
      <c r="Q551" s="31">
        <v>8.8000000000000007</v>
      </c>
      <c r="R551" s="29" t="s">
        <v>28</v>
      </c>
      <c r="S551" s="29" t="s">
        <v>765</v>
      </c>
      <c r="T551" s="29">
        <v>56</v>
      </c>
      <c r="U551" s="29">
        <v>53</v>
      </c>
      <c r="V551" s="29" t="s">
        <v>384</v>
      </c>
      <c r="W551" s="29">
        <v>180</v>
      </c>
      <c r="X551" s="29"/>
      <c r="Y551" s="29" t="s">
        <v>385</v>
      </c>
      <c r="Z551" s="29">
        <v>56072</v>
      </c>
    </row>
    <row r="552" spans="1:26" x14ac:dyDescent="0.2">
      <c r="A552" s="29">
        <v>2018</v>
      </c>
      <c r="B552" s="29" t="s">
        <v>2246</v>
      </c>
      <c r="C552" s="29" t="s">
        <v>378</v>
      </c>
      <c r="D552" s="29" t="s">
        <v>2247</v>
      </c>
      <c r="E552" s="29" t="s">
        <v>3635</v>
      </c>
      <c r="F552" s="29" t="s">
        <v>3636</v>
      </c>
      <c r="G552" s="29">
        <v>246000855</v>
      </c>
      <c r="H552" s="29" t="s">
        <v>2248</v>
      </c>
      <c r="I552" s="29" t="s">
        <v>493</v>
      </c>
      <c r="J552" s="29" t="s">
        <v>145</v>
      </c>
      <c r="K552" s="30">
        <v>43279</v>
      </c>
      <c r="L552" s="29" t="s">
        <v>381</v>
      </c>
      <c r="M552" s="29" t="s">
        <v>382</v>
      </c>
      <c r="N552" s="29">
        <v>40.220999999999997</v>
      </c>
      <c r="O552" s="29">
        <v>1009.259259</v>
      </c>
      <c r="P552" s="29">
        <v>1009.259259</v>
      </c>
      <c r="Q552" s="32">
        <v>15.9</v>
      </c>
      <c r="R552" s="29" t="s">
        <v>28</v>
      </c>
      <c r="S552" s="29" t="s">
        <v>494</v>
      </c>
      <c r="T552" s="29">
        <v>60</v>
      </c>
      <c r="U552" s="29">
        <v>32</v>
      </c>
      <c r="V552" s="29" t="s">
        <v>392</v>
      </c>
      <c r="W552" s="29">
        <v>81</v>
      </c>
      <c r="X552" s="29"/>
      <c r="Y552" s="29" t="s">
        <v>385</v>
      </c>
      <c r="Z552" s="29">
        <v>60166</v>
      </c>
    </row>
    <row r="553" spans="1:26" x14ac:dyDescent="0.2">
      <c r="A553" s="29">
        <v>2018</v>
      </c>
      <c r="B553" s="29" t="s">
        <v>2249</v>
      </c>
      <c r="C553" s="29" t="s">
        <v>596</v>
      </c>
      <c r="D553" s="29" t="s">
        <v>2250</v>
      </c>
      <c r="E553" s="29" t="s">
        <v>3637</v>
      </c>
      <c r="F553" s="29" t="s">
        <v>3638</v>
      </c>
      <c r="G553" s="29">
        <v>249100546</v>
      </c>
      <c r="H553" s="29" t="s">
        <v>2251</v>
      </c>
      <c r="I553" s="29" t="s">
        <v>154</v>
      </c>
      <c r="J553" s="29" t="s">
        <v>89</v>
      </c>
      <c r="K553" s="30">
        <v>43314</v>
      </c>
      <c r="L553" s="29" t="s">
        <v>381</v>
      </c>
      <c r="M553" s="29" t="s">
        <v>382</v>
      </c>
      <c r="N553" s="29">
        <v>16.982199999999999</v>
      </c>
      <c r="O553" s="29">
        <v>426.13168719999999</v>
      </c>
      <c r="P553" s="29">
        <v>426.13168719999999</v>
      </c>
      <c r="Q553" s="31">
        <v>6.7</v>
      </c>
      <c r="R553" s="29" t="s">
        <v>28</v>
      </c>
      <c r="S553" s="29" t="s">
        <v>505</v>
      </c>
      <c r="T553" s="29">
        <v>91</v>
      </c>
      <c r="U553" s="29">
        <v>11</v>
      </c>
      <c r="V553" s="29" t="s">
        <v>392</v>
      </c>
      <c r="W553" s="29">
        <v>110</v>
      </c>
      <c r="X553" s="29"/>
      <c r="Y553" s="29" t="s">
        <v>385</v>
      </c>
      <c r="Z553" s="29">
        <v>91648</v>
      </c>
    </row>
    <row r="554" spans="1:26" x14ac:dyDescent="0.2">
      <c r="A554" s="29">
        <v>2018</v>
      </c>
      <c r="B554" s="29" t="s">
        <v>2252</v>
      </c>
      <c r="C554" s="29" t="s">
        <v>387</v>
      </c>
      <c r="D554" s="29" t="s">
        <v>1441</v>
      </c>
      <c r="E554" s="29" t="s">
        <v>3145</v>
      </c>
      <c r="F554" s="29" t="s">
        <v>3146</v>
      </c>
      <c r="G554" s="29">
        <v>248100430</v>
      </c>
      <c r="H554" s="29" t="s">
        <v>1442</v>
      </c>
      <c r="I554" s="29" t="s">
        <v>756</v>
      </c>
      <c r="J554" s="29" t="s">
        <v>120</v>
      </c>
      <c r="K554" s="30">
        <v>43319</v>
      </c>
      <c r="L554" s="29" t="s">
        <v>381</v>
      </c>
      <c r="M554" s="29" t="s">
        <v>382</v>
      </c>
      <c r="N554" s="29">
        <v>15.194599999999999</v>
      </c>
      <c r="O554" s="29">
        <v>381.27572020000002</v>
      </c>
      <c r="P554" s="29">
        <v>381.27572020000002</v>
      </c>
      <c r="Q554" s="31">
        <v>6</v>
      </c>
      <c r="R554" s="29" t="s">
        <v>123</v>
      </c>
      <c r="S554" s="29" t="s">
        <v>1443</v>
      </c>
      <c r="T554" s="29">
        <v>81</v>
      </c>
      <c r="U554" s="29">
        <v>76</v>
      </c>
      <c r="V554" s="29" t="s">
        <v>384</v>
      </c>
      <c r="W554" s="29">
        <v>133</v>
      </c>
      <c r="X554" s="29"/>
      <c r="Y554" s="29" t="s">
        <v>385</v>
      </c>
      <c r="Z554" s="29">
        <v>81002</v>
      </c>
    </row>
    <row r="555" spans="1:26" x14ac:dyDescent="0.2">
      <c r="A555" s="29">
        <v>2018</v>
      </c>
      <c r="B555" s="29" t="s">
        <v>2253</v>
      </c>
      <c r="C555" s="29" t="s">
        <v>387</v>
      </c>
      <c r="D555" s="29" t="s">
        <v>2254</v>
      </c>
      <c r="E555" s="29" t="s">
        <v>3639</v>
      </c>
      <c r="F555" s="29" t="s">
        <v>3640</v>
      </c>
      <c r="G555" s="29">
        <v>200072452</v>
      </c>
      <c r="H555" s="29" t="s">
        <v>851</v>
      </c>
      <c r="I555" s="29" t="s">
        <v>70</v>
      </c>
      <c r="J555" s="29" t="s">
        <v>68</v>
      </c>
      <c r="K555" s="30">
        <v>43438</v>
      </c>
      <c r="L555" s="29" t="s">
        <v>381</v>
      </c>
      <c r="M555" s="29" t="s">
        <v>382</v>
      </c>
      <c r="N555" s="29">
        <v>6.2565999999999997</v>
      </c>
      <c r="O555" s="29">
        <v>156.9958848</v>
      </c>
      <c r="P555" s="29">
        <v>156.9958848</v>
      </c>
      <c r="Q555" s="31">
        <v>2.5</v>
      </c>
      <c r="R555" s="29" t="s">
        <v>28</v>
      </c>
      <c r="S555" s="29" t="s">
        <v>640</v>
      </c>
      <c r="T555" s="29">
        <v>35</v>
      </c>
      <c r="U555" s="29">
        <v>53</v>
      </c>
      <c r="V555" s="29" t="s">
        <v>392</v>
      </c>
      <c r="W555" s="29">
        <v>258</v>
      </c>
      <c r="X555" s="29"/>
      <c r="Y555" s="29" t="s">
        <v>385</v>
      </c>
      <c r="Z555" s="29">
        <v>35062</v>
      </c>
    </row>
    <row r="556" spans="1:26" x14ac:dyDescent="0.2">
      <c r="A556" s="29">
        <v>2018</v>
      </c>
      <c r="B556" s="29" t="s">
        <v>2255</v>
      </c>
      <c r="C556" s="29" t="s">
        <v>442</v>
      </c>
      <c r="D556" s="29" t="s">
        <v>2256</v>
      </c>
      <c r="E556" s="29" t="s">
        <v>3641</v>
      </c>
      <c r="F556" s="29" t="s">
        <v>3642</v>
      </c>
      <c r="G556" s="29">
        <v>200046977</v>
      </c>
      <c r="H556" s="29" t="s">
        <v>2257</v>
      </c>
      <c r="I556" s="29" t="s">
        <v>1512</v>
      </c>
      <c r="J556" s="29" t="s">
        <v>211</v>
      </c>
      <c r="K556" s="30">
        <v>43445</v>
      </c>
      <c r="L556" s="29" t="s">
        <v>381</v>
      </c>
      <c r="M556" s="29" t="s">
        <v>382</v>
      </c>
      <c r="N556" s="29">
        <v>6.2565999999999997</v>
      </c>
      <c r="O556" s="29">
        <v>156.9958848</v>
      </c>
      <c r="P556" s="29">
        <v>156.9958848</v>
      </c>
      <c r="Q556" s="31">
        <v>2.5</v>
      </c>
      <c r="R556" s="29" t="s">
        <v>28</v>
      </c>
      <c r="S556" s="29" t="s">
        <v>1513</v>
      </c>
      <c r="T556" s="29">
        <v>69</v>
      </c>
      <c r="U556" s="29">
        <v>84</v>
      </c>
      <c r="V556" s="29" t="s">
        <v>384</v>
      </c>
      <c r="W556" s="29">
        <v>123</v>
      </c>
      <c r="X556" s="29"/>
      <c r="Y556" s="29" t="s">
        <v>385</v>
      </c>
      <c r="Z556" s="29">
        <v>69256</v>
      </c>
    </row>
    <row r="557" spans="1:26" x14ac:dyDescent="0.2">
      <c r="A557" s="29">
        <v>2018</v>
      </c>
      <c r="B557" s="29" t="s">
        <v>2110</v>
      </c>
      <c r="C557" s="29" t="s">
        <v>453</v>
      </c>
      <c r="D557" s="29" t="s">
        <v>2258</v>
      </c>
      <c r="E557" s="29" t="s">
        <v>3643</v>
      </c>
      <c r="F557" s="29" t="s">
        <v>3644</v>
      </c>
      <c r="G557" s="29">
        <v>200068757</v>
      </c>
      <c r="H557" s="29" t="s">
        <v>2238</v>
      </c>
      <c r="I557" s="29" t="s">
        <v>1652</v>
      </c>
      <c r="J557" s="29" t="s">
        <v>78</v>
      </c>
      <c r="K557" s="30">
        <v>43157</v>
      </c>
      <c r="L557" s="29" t="s">
        <v>381</v>
      </c>
      <c r="M557" s="29" t="s">
        <v>382</v>
      </c>
      <c r="N557" s="29">
        <v>16.0884</v>
      </c>
      <c r="O557" s="29">
        <v>403.70370370000001</v>
      </c>
      <c r="P557" s="29">
        <v>403.70370370000001</v>
      </c>
      <c r="Q557" s="31">
        <v>6.3</v>
      </c>
      <c r="R557" s="29" t="s">
        <v>28</v>
      </c>
      <c r="S557" s="29" t="s">
        <v>2239</v>
      </c>
      <c r="T557" s="29">
        <v>88</v>
      </c>
      <c r="U557" s="29">
        <v>44</v>
      </c>
      <c r="V557" s="29" t="s">
        <v>384</v>
      </c>
      <c r="W557" s="29">
        <v>136</v>
      </c>
      <c r="X557" s="29"/>
      <c r="Y557" s="29" t="s">
        <v>385</v>
      </c>
      <c r="Z557" s="29">
        <v>88209</v>
      </c>
    </row>
    <row r="558" spans="1:26" x14ac:dyDescent="0.2">
      <c r="A558" s="29">
        <v>2018</v>
      </c>
      <c r="B558" s="29" t="s">
        <v>2259</v>
      </c>
      <c r="C558" s="29" t="s">
        <v>378</v>
      </c>
      <c r="D558" s="29" t="s">
        <v>2260</v>
      </c>
      <c r="E558" s="29" t="s">
        <v>3645</v>
      </c>
      <c r="F558" s="29" t="s">
        <v>3646</v>
      </c>
      <c r="G558" s="29">
        <v>200071678</v>
      </c>
      <c r="H558" s="29" t="s">
        <v>1695</v>
      </c>
      <c r="I558" s="29" t="s">
        <v>396</v>
      </c>
      <c r="J558" s="29" t="s">
        <v>51</v>
      </c>
      <c r="K558" s="30">
        <v>43167</v>
      </c>
      <c r="L558" s="29" t="s">
        <v>381</v>
      </c>
      <c r="M558" s="29" t="s">
        <v>382</v>
      </c>
      <c r="N558" s="29">
        <v>13.407</v>
      </c>
      <c r="O558" s="29">
        <v>336.41975309999998</v>
      </c>
      <c r="P558" s="29">
        <v>336.41975309999998</v>
      </c>
      <c r="Q558" s="31">
        <v>5.3</v>
      </c>
      <c r="R558" s="29" t="s">
        <v>28</v>
      </c>
      <c r="S558" s="29" t="s">
        <v>2261</v>
      </c>
      <c r="T558" s="29">
        <v>49</v>
      </c>
      <c r="U558" s="29">
        <v>52</v>
      </c>
      <c r="V558" s="29" t="s">
        <v>392</v>
      </c>
      <c r="W558" s="29">
        <v>114</v>
      </c>
      <c r="X558" s="29"/>
      <c r="Y558" s="29" t="s">
        <v>385</v>
      </c>
      <c r="Z558" s="29">
        <v>49332</v>
      </c>
    </row>
    <row r="559" spans="1:26" x14ac:dyDescent="0.2">
      <c r="A559" s="29">
        <v>2018</v>
      </c>
      <c r="B559" s="29" t="s">
        <v>2262</v>
      </c>
      <c r="C559" s="29" t="s">
        <v>378</v>
      </c>
      <c r="D559" s="29" t="s">
        <v>2263</v>
      </c>
      <c r="E559" s="29" t="s">
        <v>3647</v>
      </c>
      <c r="F559" s="29" t="s">
        <v>3648</v>
      </c>
      <c r="G559" s="29">
        <v>246700967</v>
      </c>
      <c r="H559" s="29" t="s">
        <v>1100</v>
      </c>
      <c r="I559" s="29" t="s">
        <v>663</v>
      </c>
      <c r="J559" s="29" t="s">
        <v>78</v>
      </c>
      <c r="K559" s="30">
        <v>43217</v>
      </c>
      <c r="L559" s="29" t="s">
        <v>381</v>
      </c>
      <c r="M559" s="29" t="s">
        <v>382</v>
      </c>
      <c r="N559" s="29">
        <v>14.300800000000001</v>
      </c>
      <c r="O559" s="29">
        <v>358.84773660000002</v>
      </c>
      <c r="P559" s="29">
        <v>358.84773660000002</v>
      </c>
      <c r="Q559" s="31">
        <v>5.6</v>
      </c>
      <c r="R559" s="29" t="s">
        <v>28</v>
      </c>
      <c r="S559" s="29" t="s">
        <v>2264</v>
      </c>
      <c r="T559" s="29">
        <v>67</v>
      </c>
      <c r="U559" s="29">
        <v>44</v>
      </c>
      <c r="V559" s="29" t="s">
        <v>384</v>
      </c>
      <c r="W559" s="29">
        <v>131</v>
      </c>
      <c r="X559" s="29"/>
      <c r="Y559" s="29" t="s">
        <v>385</v>
      </c>
      <c r="Z559" s="29">
        <v>67445</v>
      </c>
    </row>
    <row r="560" spans="1:26" x14ac:dyDescent="0.2">
      <c r="A560" s="29">
        <v>2018</v>
      </c>
      <c r="B560" s="29" t="s">
        <v>2265</v>
      </c>
      <c r="C560" s="29" t="s">
        <v>387</v>
      </c>
      <c r="D560" s="29" t="s">
        <v>2211</v>
      </c>
      <c r="E560" s="29" t="s">
        <v>3611</v>
      </c>
      <c r="F560" s="29" t="s">
        <v>3612</v>
      </c>
      <c r="G560" s="29">
        <v>200071991</v>
      </c>
      <c r="H560" s="29" t="s">
        <v>894</v>
      </c>
      <c r="I560" s="29" t="s">
        <v>147</v>
      </c>
      <c r="J560" s="29" t="s">
        <v>145</v>
      </c>
      <c r="K560" s="30">
        <v>43307</v>
      </c>
      <c r="L560" s="29" t="s">
        <v>381</v>
      </c>
      <c r="M560" s="29" t="s">
        <v>382</v>
      </c>
      <c r="N560" s="29">
        <v>23.238800000000001</v>
      </c>
      <c r="O560" s="29">
        <v>583.12757199999999</v>
      </c>
      <c r="P560" s="29">
        <v>583.12757199999999</v>
      </c>
      <c r="Q560" s="31">
        <v>9.1999999999999993</v>
      </c>
      <c r="R560" s="29" t="s">
        <v>28</v>
      </c>
      <c r="S560" s="29" t="s">
        <v>1837</v>
      </c>
      <c r="T560" s="29">
        <v>2</v>
      </c>
      <c r="U560" s="29">
        <v>32</v>
      </c>
      <c r="V560" s="29" t="s">
        <v>392</v>
      </c>
      <c r="W560" s="29">
        <v>95</v>
      </c>
      <c r="X560" s="29"/>
      <c r="Y560" s="29" t="s">
        <v>385</v>
      </c>
      <c r="Z560" s="29">
        <v>2667</v>
      </c>
    </row>
    <row r="561" spans="1:26" x14ac:dyDescent="0.2">
      <c r="A561" s="29">
        <v>2018</v>
      </c>
      <c r="B561" s="29" t="s">
        <v>2266</v>
      </c>
      <c r="C561" s="29" t="s">
        <v>378</v>
      </c>
      <c r="D561" s="29" t="s">
        <v>2267</v>
      </c>
      <c r="E561" s="29" t="s">
        <v>3649</v>
      </c>
      <c r="F561" s="29" t="s">
        <v>3650</v>
      </c>
      <c r="G561" s="29">
        <v>248500340</v>
      </c>
      <c r="H561" s="29" t="s">
        <v>380</v>
      </c>
      <c r="I561" s="29" t="s">
        <v>53</v>
      </c>
      <c r="J561" s="29" t="s">
        <v>51</v>
      </c>
      <c r="K561" s="30">
        <v>43367</v>
      </c>
      <c r="L561" s="29" t="s">
        <v>381</v>
      </c>
      <c r="M561" s="29" t="s">
        <v>382</v>
      </c>
      <c r="N561" s="29">
        <v>22.344999999999999</v>
      </c>
      <c r="O561" s="29">
        <v>560.6995885</v>
      </c>
      <c r="P561" s="29">
        <v>560.6995885</v>
      </c>
      <c r="Q561" s="31">
        <v>8.8000000000000007</v>
      </c>
      <c r="R561" s="29" t="s">
        <v>28</v>
      </c>
      <c r="S561" s="29" t="s">
        <v>2268</v>
      </c>
      <c r="T561" s="29">
        <v>85</v>
      </c>
      <c r="U561" s="29">
        <v>52</v>
      </c>
      <c r="V561" s="29" t="s">
        <v>392</v>
      </c>
      <c r="W561" s="29">
        <v>48</v>
      </c>
      <c r="X561" s="29"/>
      <c r="Y561" s="29" t="s">
        <v>385</v>
      </c>
      <c r="Z561" s="29">
        <v>85051</v>
      </c>
    </row>
    <row r="562" spans="1:26" x14ac:dyDescent="0.2">
      <c r="A562" s="29">
        <v>2018</v>
      </c>
      <c r="B562" s="29" t="s">
        <v>2269</v>
      </c>
      <c r="C562" s="29" t="s">
        <v>453</v>
      </c>
      <c r="D562" s="29" t="s">
        <v>1556</v>
      </c>
      <c r="E562" s="29" t="s">
        <v>3213</v>
      </c>
      <c r="F562" s="29" t="s">
        <v>3214</v>
      </c>
      <c r="G562" s="29">
        <v>245100979</v>
      </c>
      <c r="H562" s="29" t="s">
        <v>1082</v>
      </c>
      <c r="I562" s="29" t="s">
        <v>307</v>
      </c>
      <c r="J562" s="29" t="s">
        <v>78</v>
      </c>
      <c r="K562" s="30">
        <v>43377</v>
      </c>
      <c r="L562" s="29" t="s">
        <v>28</v>
      </c>
      <c r="M562" s="29" t="s">
        <v>390</v>
      </c>
      <c r="N562" s="29">
        <v>26.814</v>
      </c>
      <c r="O562" s="29">
        <v>672.83950619999996</v>
      </c>
      <c r="P562" s="29">
        <v>672.83950619999996</v>
      </c>
      <c r="Q562" s="32">
        <v>10.6</v>
      </c>
      <c r="R562" s="29" t="s">
        <v>28</v>
      </c>
      <c r="S562" s="29" t="s">
        <v>2270</v>
      </c>
      <c r="T562" s="29">
        <v>51</v>
      </c>
      <c r="U562" s="29">
        <v>44</v>
      </c>
      <c r="V562" s="29" t="s">
        <v>384</v>
      </c>
      <c r="W562" s="29">
        <v>160</v>
      </c>
      <c r="X562" s="29"/>
      <c r="Y562" s="29" t="s">
        <v>385</v>
      </c>
      <c r="Z562" s="29">
        <v>51248</v>
      </c>
    </row>
    <row r="563" spans="1:26" x14ac:dyDescent="0.2">
      <c r="A563" s="29">
        <v>2018</v>
      </c>
      <c r="B563" s="29" t="s">
        <v>2271</v>
      </c>
      <c r="C563" s="29" t="s">
        <v>387</v>
      </c>
      <c r="D563" s="29" t="s">
        <v>2272</v>
      </c>
      <c r="E563" s="29" t="s">
        <v>3651</v>
      </c>
      <c r="F563" s="29" t="s">
        <v>3652</v>
      </c>
      <c r="G563" s="29">
        <v>200040244</v>
      </c>
      <c r="H563" s="29" t="s">
        <v>573</v>
      </c>
      <c r="I563" s="29" t="s">
        <v>139</v>
      </c>
      <c r="J563" s="29" t="s">
        <v>137</v>
      </c>
      <c r="K563" s="30">
        <v>43391</v>
      </c>
      <c r="L563" s="29" t="s">
        <v>28</v>
      </c>
      <c r="M563" s="29" t="s">
        <v>390</v>
      </c>
      <c r="N563" s="29">
        <v>33.070599999999999</v>
      </c>
      <c r="O563" s="29">
        <v>829.83539089999999</v>
      </c>
      <c r="P563" s="29">
        <v>829.83539089999999</v>
      </c>
      <c r="Q563" s="32">
        <v>13</v>
      </c>
      <c r="R563" s="29" t="s">
        <v>28</v>
      </c>
      <c r="S563" s="29" t="s">
        <v>2273</v>
      </c>
      <c r="T563" s="29">
        <v>79</v>
      </c>
      <c r="U563" s="29">
        <v>75</v>
      </c>
      <c r="V563" s="29" t="s">
        <v>384</v>
      </c>
      <c r="W563" s="29">
        <v>68</v>
      </c>
      <c r="X563" s="29"/>
      <c r="Y563" s="29" t="s">
        <v>385</v>
      </c>
      <c r="Z563" s="29">
        <v>79096</v>
      </c>
    </row>
    <row r="564" spans="1:26" x14ac:dyDescent="0.2">
      <c r="A564" s="29">
        <v>2018</v>
      </c>
      <c r="B564" s="29" t="s">
        <v>2274</v>
      </c>
      <c r="C564" s="29" t="s">
        <v>378</v>
      </c>
      <c r="D564" s="29" t="s">
        <v>2275</v>
      </c>
      <c r="E564" s="29" t="s">
        <v>3653</v>
      </c>
      <c r="F564" s="29" t="s">
        <v>3654</v>
      </c>
      <c r="G564" s="29">
        <v>200067288</v>
      </c>
      <c r="H564" s="29" t="s">
        <v>2276</v>
      </c>
      <c r="I564" s="29" t="s">
        <v>445</v>
      </c>
      <c r="J564" s="29" t="s">
        <v>137</v>
      </c>
      <c r="K564" s="30">
        <v>43395</v>
      </c>
      <c r="L564" s="29" t="s">
        <v>123</v>
      </c>
      <c r="M564" s="29" t="s">
        <v>390</v>
      </c>
      <c r="N564" s="29">
        <v>8.9380000000000006</v>
      </c>
      <c r="O564" s="29">
        <v>224.2798354</v>
      </c>
      <c r="P564" s="29">
        <v>224.2798354</v>
      </c>
      <c r="Q564" s="31">
        <v>3.5</v>
      </c>
      <c r="R564" s="29" t="s">
        <v>123</v>
      </c>
      <c r="S564" s="29" t="s">
        <v>2277</v>
      </c>
      <c r="T564" s="29">
        <v>64</v>
      </c>
      <c r="U564" s="29">
        <v>75</v>
      </c>
      <c r="V564" s="29" t="s">
        <v>384</v>
      </c>
      <c r="W564" s="29">
        <v>2</v>
      </c>
      <c r="X564" s="29"/>
      <c r="Y564" s="29" t="s">
        <v>385</v>
      </c>
      <c r="Z564" s="29">
        <v>64459</v>
      </c>
    </row>
    <row r="565" spans="1:26" x14ac:dyDescent="0.2">
      <c r="A565" s="29">
        <v>2018</v>
      </c>
      <c r="B565" s="29" t="s">
        <v>2278</v>
      </c>
      <c r="C565" s="29" t="s">
        <v>378</v>
      </c>
      <c r="D565" s="29" t="s">
        <v>2279</v>
      </c>
      <c r="E565" s="29" t="s">
        <v>3655</v>
      </c>
      <c r="F565" s="29" t="s">
        <v>3656</v>
      </c>
      <c r="G565" s="29">
        <v>246000756</v>
      </c>
      <c r="H565" s="29" t="s">
        <v>2280</v>
      </c>
      <c r="I565" s="29" t="s">
        <v>493</v>
      </c>
      <c r="J565" s="29" t="s">
        <v>145</v>
      </c>
      <c r="K565" s="30">
        <v>43447</v>
      </c>
      <c r="L565" s="29" t="s">
        <v>381</v>
      </c>
      <c r="M565" s="29" t="s">
        <v>382</v>
      </c>
      <c r="N565" s="29">
        <v>13.407</v>
      </c>
      <c r="O565" s="29">
        <v>336.41975309999998</v>
      </c>
      <c r="P565" s="29">
        <v>336.41975309999998</v>
      </c>
      <c r="Q565" s="31">
        <v>5.3</v>
      </c>
      <c r="R565" s="29" t="s">
        <v>28</v>
      </c>
      <c r="S565" s="29" t="s">
        <v>494</v>
      </c>
      <c r="T565" s="29">
        <v>60</v>
      </c>
      <c r="U565" s="29">
        <v>32</v>
      </c>
      <c r="V565" s="29" t="s">
        <v>384</v>
      </c>
      <c r="W565" s="29">
        <v>90</v>
      </c>
      <c r="X565" s="29"/>
      <c r="Y565" s="29" t="s">
        <v>385</v>
      </c>
      <c r="Z565" s="29">
        <v>60610</v>
      </c>
    </row>
    <row r="566" spans="1:26" x14ac:dyDescent="0.2">
      <c r="A566" s="29">
        <v>2018</v>
      </c>
      <c r="B566" s="29" t="s">
        <v>2281</v>
      </c>
      <c r="C566" s="29" t="s">
        <v>387</v>
      </c>
      <c r="D566" s="29" t="s">
        <v>2282</v>
      </c>
      <c r="E566" s="29" t="s">
        <v>3657</v>
      </c>
      <c r="F566" s="29" t="s">
        <v>3658</v>
      </c>
      <c r="G566" s="29">
        <v>200067213</v>
      </c>
      <c r="H566" s="29" t="s">
        <v>560</v>
      </c>
      <c r="I566" s="29" t="s">
        <v>307</v>
      </c>
      <c r="J566" s="29" t="s">
        <v>78</v>
      </c>
      <c r="K566" s="30">
        <v>43110</v>
      </c>
      <c r="L566" s="29" t="s">
        <v>381</v>
      </c>
      <c r="M566" s="29" t="s">
        <v>382</v>
      </c>
      <c r="N566" s="29">
        <v>17.876000000000001</v>
      </c>
      <c r="O566" s="29">
        <v>448.55967079999999</v>
      </c>
      <c r="P566" s="29">
        <v>448.55967079999999</v>
      </c>
      <c r="Q566" s="31">
        <v>7</v>
      </c>
      <c r="R566" s="29" t="s">
        <v>28</v>
      </c>
      <c r="S566" s="29" t="s">
        <v>553</v>
      </c>
      <c r="T566" s="29">
        <v>51</v>
      </c>
      <c r="U566" s="29">
        <v>44</v>
      </c>
      <c r="V566" s="29" t="s">
        <v>392</v>
      </c>
      <c r="W566" s="29">
        <v>103</v>
      </c>
      <c r="X566" s="29"/>
      <c r="Y566" s="29" t="s">
        <v>385</v>
      </c>
      <c r="Z566" s="29">
        <v>51105</v>
      </c>
    </row>
    <row r="567" spans="1:26" x14ac:dyDescent="0.2">
      <c r="A567" s="29">
        <v>2018</v>
      </c>
      <c r="B567" s="29" t="s">
        <v>2283</v>
      </c>
      <c r="C567" s="29" t="s">
        <v>596</v>
      </c>
      <c r="D567" s="29" t="s">
        <v>2284</v>
      </c>
      <c r="E567" s="29" t="s">
        <v>3659</v>
      </c>
      <c r="F567" s="29" t="s">
        <v>3660</v>
      </c>
      <c r="G567" s="29">
        <v>200066926</v>
      </c>
      <c r="H567" s="29" t="s">
        <v>2285</v>
      </c>
      <c r="I567" s="29" t="s">
        <v>122</v>
      </c>
      <c r="J567" s="29" t="s">
        <v>120</v>
      </c>
      <c r="K567" s="30">
        <v>43234</v>
      </c>
      <c r="L567" s="29" t="s">
        <v>381</v>
      </c>
      <c r="M567" s="29" t="s">
        <v>382</v>
      </c>
      <c r="N567" s="29">
        <v>9.3849</v>
      </c>
      <c r="O567" s="29">
        <v>235.4938272</v>
      </c>
      <c r="P567" s="29">
        <v>235.4938272</v>
      </c>
      <c r="Q567" s="31">
        <v>3.7</v>
      </c>
      <c r="R567" s="29" t="s">
        <v>123</v>
      </c>
      <c r="S567" s="29" t="s">
        <v>2286</v>
      </c>
      <c r="T567" s="29">
        <v>32</v>
      </c>
      <c r="U567" s="29">
        <v>76</v>
      </c>
      <c r="V567" s="29" t="s">
        <v>384</v>
      </c>
      <c r="W567" s="29">
        <v>10</v>
      </c>
      <c r="X567" s="29"/>
      <c r="Y567" s="29" t="s">
        <v>385</v>
      </c>
      <c r="Z567" s="29">
        <v>32307</v>
      </c>
    </row>
    <row r="568" spans="1:26" x14ac:dyDescent="0.2">
      <c r="A568" s="29">
        <v>2018</v>
      </c>
      <c r="B568" s="29" t="s">
        <v>2287</v>
      </c>
      <c r="C568" s="29" t="s">
        <v>387</v>
      </c>
      <c r="D568" s="29" t="s">
        <v>2288</v>
      </c>
      <c r="E568" s="29" t="s">
        <v>3661</v>
      </c>
      <c r="F568" s="29" t="s">
        <v>3662</v>
      </c>
      <c r="G568" s="29">
        <v>241800507</v>
      </c>
      <c r="H568" s="29" t="s">
        <v>1036</v>
      </c>
      <c r="I568" s="29" t="s">
        <v>190</v>
      </c>
      <c r="J568" s="29" t="s">
        <v>24</v>
      </c>
      <c r="K568" s="30">
        <v>43235</v>
      </c>
      <c r="L568" s="29" t="s">
        <v>381</v>
      </c>
      <c r="M568" s="29" t="s">
        <v>382</v>
      </c>
      <c r="N568" s="29">
        <v>22.344999999999999</v>
      </c>
      <c r="O568" s="29">
        <v>560.6995885</v>
      </c>
      <c r="P568" s="29">
        <v>560.6995885</v>
      </c>
      <c r="Q568" s="31">
        <v>8.8000000000000007</v>
      </c>
      <c r="R568" s="29" t="s">
        <v>28</v>
      </c>
      <c r="S568" s="29" t="s">
        <v>1037</v>
      </c>
      <c r="T568" s="29">
        <v>18</v>
      </c>
      <c r="U568" s="29">
        <v>24</v>
      </c>
      <c r="V568" s="29" t="s">
        <v>384</v>
      </c>
      <c r="W568" s="29">
        <v>147</v>
      </c>
      <c r="X568" s="29"/>
      <c r="Y568" s="29" t="s">
        <v>385</v>
      </c>
      <c r="Z568" s="29">
        <v>18180</v>
      </c>
    </row>
    <row r="569" spans="1:26" x14ac:dyDescent="0.2">
      <c r="A569" s="29">
        <v>2018</v>
      </c>
      <c r="B569" s="29" t="s">
        <v>2289</v>
      </c>
      <c r="C569" s="29" t="s">
        <v>378</v>
      </c>
      <c r="D569" s="29" t="s">
        <v>2290</v>
      </c>
      <c r="E569" s="29" t="s">
        <v>3663</v>
      </c>
      <c r="F569" s="29" t="s">
        <v>3664</v>
      </c>
      <c r="G569" s="29">
        <v>247800618</v>
      </c>
      <c r="H569" s="29" t="s">
        <v>503</v>
      </c>
      <c r="I569" s="29" t="s">
        <v>504</v>
      </c>
      <c r="J569" s="29" t="s">
        <v>89</v>
      </c>
      <c r="K569" s="30">
        <v>43238</v>
      </c>
      <c r="L569" s="29" t="s">
        <v>381</v>
      </c>
      <c r="M569" s="29" t="s">
        <v>382</v>
      </c>
      <c r="N569" s="29">
        <v>7.5972999999999997</v>
      </c>
      <c r="O569" s="29">
        <v>190.63786010000001</v>
      </c>
      <c r="P569" s="29">
        <v>190.63786010000001</v>
      </c>
      <c r="Q569" s="31">
        <v>3</v>
      </c>
      <c r="R569" s="29" t="s">
        <v>28</v>
      </c>
      <c r="S569" s="29" t="s">
        <v>505</v>
      </c>
      <c r="T569" s="29">
        <v>78</v>
      </c>
      <c r="U569" s="29">
        <v>11</v>
      </c>
      <c r="V569" s="29" t="s">
        <v>392</v>
      </c>
      <c r="W569" s="29">
        <v>111</v>
      </c>
      <c r="X569" s="29"/>
      <c r="Y569" s="29" t="s">
        <v>385</v>
      </c>
      <c r="Z569" s="29">
        <v>78616</v>
      </c>
    </row>
    <row r="570" spans="1:26" x14ac:dyDescent="0.2">
      <c r="A570" s="29">
        <v>2018</v>
      </c>
      <c r="B570" s="29" t="s">
        <v>2291</v>
      </c>
      <c r="C570" s="29" t="s">
        <v>596</v>
      </c>
      <c r="D570" s="29" t="s">
        <v>2292</v>
      </c>
      <c r="E570" s="29" t="s">
        <v>3665</v>
      </c>
      <c r="F570" s="29" t="s">
        <v>3666</v>
      </c>
      <c r="G570" s="29">
        <v>200066330</v>
      </c>
      <c r="H570" s="29" t="s">
        <v>1576</v>
      </c>
      <c r="I570" s="29" t="s">
        <v>190</v>
      </c>
      <c r="J570" s="29" t="s">
        <v>24</v>
      </c>
      <c r="K570" s="30">
        <v>43410</v>
      </c>
      <c r="L570" s="29" t="s">
        <v>381</v>
      </c>
      <c r="M570" s="29" t="s">
        <v>382</v>
      </c>
      <c r="N570" s="29">
        <v>16.0884</v>
      </c>
      <c r="O570" s="29">
        <v>403.70370370000001</v>
      </c>
      <c r="P570" s="29">
        <v>403.70370370000001</v>
      </c>
      <c r="Q570" s="31">
        <v>6.3</v>
      </c>
      <c r="R570" s="29" t="s">
        <v>28</v>
      </c>
      <c r="S570" s="29" t="s">
        <v>1037</v>
      </c>
      <c r="T570" s="29">
        <v>18</v>
      </c>
      <c r="U570" s="29">
        <v>24</v>
      </c>
      <c r="V570" s="29" t="s">
        <v>384</v>
      </c>
      <c r="W570" s="29">
        <v>211</v>
      </c>
      <c r="X570" s="29"/>
      <c r="Y570" s="29" t="s">
        <v>385</v>
      </c>
      <c r="Z570" s="29">
        <v>18229</v>
      </c>
    </row>
    <row r="571" spans="1:26" x14ac:dyDescent="0.2">
      <c r="A571" s="29">
        <v>2018</v>
      </c>
      <c r="B571" s="29" t="s">
        <v>2293</v>
      </c>
      <c r="C571" s="29" t="s">
        <v>596</v>
      </c>
      <c r="D571" s="29" t="s">
        <v>2294</v>
      </c>
      <c r="E571" s="29" t="s">
        <v>3667</v>
      </c>
      <c r="F571" s="29" t="s">
        <v>3668</v>
      </c>
      <c r="G571" s="29">
        <v>200035764</v>
      </c>
      <c r="H571" s="29" t="s">
        <v>2295</v>
      </c>
      <c r="I571" s="29" t="s">
        <v>293</v>
      </c>
      <c r="J571" s="29" t="s">
        <v>24</v>
      </c>
      <c r="K571" s="30">
        <v>43454</v>
      </c>
      <c r="L571" s="29" t="s">
        <v>381</v>
      </c>
      <c r="M571" s="29" t="s">
        <v>382</v>
      </c>
      <c r="N571" s="29">
        <v>15.641500000000001</v>
      </c>
      <c r="O571" s="29">
        <v>392.48971189999997</v>
      </c>
      <c r="P571" s="29">
        <v>392.48971189999997</v>
      </c>
      <c r="Q571" s="31">
        <v>6.2</v>
      </c>
      <c r="R571" s="29" t="s">
        <v>28</v>
      </c>
      <c r="S571" s="29" t="s">
        <v>776</v>
      </c>
      <c r="T571" s="29">
        <v>45</v>
      </c>
      <c r="U571" s="29">
        <v>24</v>
      </c>
      <c r="V571" s="29" t="s">
        <v>384</v>
      </c>
      <c r="W571" s="29">
        <v>204</v>
      </c>
      <c r="X571" s="29"/>
      <c r="Y571" s="29" t="s">
        <v>385</v>
      </c>
      <c r="Z571" s="29">
        <v>45093</v>
      </c>
    </row>
    <row r="572" spans="1:26" x14ac:dyDescent="0.2">
      <c r="A572" s="29">
        <v>2018</v>
      </c>
      <c r="B572" s="29" t="s">
        <v>2296</v>
      </c>
      <c r="C572" s="29" t="s">
        <v>387</v>
      </c>
      <c r="D572" s="29" t="s">
        <v>2297</v>
      </c>
      <c r="E572" s="29" t="s">
        <v>3669</v>
      </c>
      <c r="F572" s="29" t="s">
        <v>3670</v>
      </c>
      <c r="G572" s="29">
        <v>200049187</v>
      </c>
      <c r="H572" s="29" t="s">
        <v>2298</v>
      </c>
      <c r="I572" s="29" t="s">
        <v>859</v>
      </c>
      <c r="J572" s="29" t="s">
        <v>78</v>
      </c>
      <c r="K572" s="30">
        <v>43213</v>
      </c>
      <c r="L572" s="29" t="s">
        <v>381</v>
      </c>
      <c r="M572" s="29" t="s">
        <v>382</v>
      </c>
      <c r="N572" s="29">
        <v>15.194599999999999</v>
      </c>
      <c r="O572" s="29">
        <v>381.27572020000002</v>
      </c>
      <c r="P572" s="29">
        <v>381.27572020000002</v>
      </c>
      <c r="Q572" s="31">
        <v>6</v>
      </c>
      <c r="R572" s="29" t="s">
        <v>28</v>
      </c>
      <c r="S572" s="29" t="s">
        <v>2299</v>
      </c>
      <c r="T572" s="29">
        <v>55</v>
      </c>
      <c r="U572" s="29">
        <v>44</v>
      </c>
      <c r="V572" s="29" t="s">
        <v>392</v>
      </c>
      <c r="W572" s="29">
        <v>96</v>
      </c>
      <c r="X572" s="29"/>
      <c r="Y572" s="29" t="s">
        <v>385</v>
      </c>
      <c r="Z572" s="29">
        <v>55505</v>
      </c>
    </row>
    <row r="573" spans="1:26" x14ac:dyDescent="0.2">
      <c r="A573" s="29">
        <v>2018</v>
      </c>
      <c r="B573" s="29" t="s">
        <v>2300</v>
      </c>
      <c r="C573" s="29" t="s">
        <v>453</v>
      </c>
      <c r="D573" s="29" t="s">
        <v>2199</v>
      </c>
      <c r="E573" s="29" t="s">
        <v>3605</v>
      </c>
      <c r="F573" s="29" t="s">
        <v>3606</v>
      </c>
      <c r="G573" s="29">
        <v>200067247</v>
      </c>
      <c r="H573" s="29" t="s">
        <v>2200</v>
      </c>
      <c r="I573" s="29" t="s">
        <v>878</v>
      </c>
      <c r="J573" s="29" t="s">
        <v>68</v>
      </c>
      <c r="K573" s="30">
        <v>43216</v>
      </c>
      <c r="L573" s="29" t="s">
        <v>28</v>
      </c>
      <c r="M573" s="29" t="s">
        <v>390</v>
      </c>
      <c r="N573" s="29">
        <v>31.283000000000001</v>
      </c>
      <c r="O573" s="29">
        <v>784.97942390000003</v>
      </c>
      <c r="P573" s="29">
        <v>784.97942390000003</v>
      </c>
      <c r="Q573" s="32">
        <v>12.3</v>
      </c>
      <c r="R573" s="29" t="s">
        <v>28</v>
      </c>
      <c r="S573" s="29" t="s">
        <v>2301</v>
      </c>
      <c r="T573" s="29">
        <v>29</v>
      </c>
      <c r="U573" s="29">
        <v>53</v>
      </c>
      <c r="V573" s="29" t="s">
        <v>384</v>
      </c>
      <c r="W573" s="29">
        <v>71</v>
      </c>
      <c r="X573" s="29"/>
      <c r="Y573" s="29" t="s">
        <v>385</v>
      </c>
      <c r="Z573" s="29">
        <v>29026</v>
      </c>
    </row>
    <row r="574" spans="1:26" x14ac:dyDescent="0.2">
      <c r="A574" s="29">
        <v>2017</v>
      </c>
      <c r="B574" s="29" t="s">
        <v>2302</v>
      </c>
      <c r="C574" s="29" t="s">
        <v>442</v>
      </c>
      <c r="D574" s="29" t="s">
        <v>2303</v>
      </c>
      <c r="E574" s="29" t="s">
        <v>3671</v>
      </c>
      <c r="F574" s="29" t="s">
        <v>3672</v>
      </c>
      <c r="G574" s="29">
        <v>200066793</v>
      </c>
      <c r="H574" s="29" t="s">
        <v>2304</v>
      </c>
      <c r="I574" s="29" t="s">
        <v>416</v>
      </c>
      <c r="J574" s="29" t="s">
        <v>211</v>
      </c>
      <c r="K574" s="30">
        <v>42744</v>
      </c>
      <c r="L574" s="29" t="s">
        <v>381</v>
      </c>
      <c r="M574" s="29" t="s">
        <v>382</v>
      </c>
      <c r="N574" s="29">
        <v>14.7477</v>
      </c>
      <c r="O574" s="29">
        <v>370.06172839999999</v>
      </c>
      <c r="P574" s="29">
        <v>370.06172839999999</v>
      </c>
      <c r="Q574" s="31">
        <v>5.8</v>
      </c>
      <c r="R574" s="29" t="s">
        <v>28</v>
      </c>
      <c r="S574" s="29" t="s">
        <v>2305</v>
      </c>
      <c r="T574" s="29">
        <v>74</v>
      </c>
      <c r="U574" s="29">
        <v>84</v>
      </c>
      <c r="V574" s="29" t="s">
        <v>384</v>
      </c>
      <c r="W574" s="29">
        <v>98</v>
      </c>
      <c r="X574" s="29"/>
      <c r="Y574" s="29" t="s">
        <v>385</v>
      </c>
      <c r="Z574" s="29">
        <v>74010</v>
      </c>
    </row>
    <row r="575" spans="1:26" x14ac:dyDescent="0.2">
      <c r="A575" s="29">
        <v>2017</v>
      </c>
      <c r="B575" s="29" t="s">
        <v>2306</v>
      </c>
      <c r="C575" s="29" t="s">
        <v>387</v>
      </c>
      <c r="D575" s="29" t="s">
        <v>2307</v>
      </c>
      <c r="E575" s="29" t="s">
        <v>3673</v>
      </c>
      <c r="F575" s="29" t="s">
        <v>3674</v>
      </c>
      <c r="G575" s="29">
        <v>247700644</v>
      </c>
      <c r="H575" s="29" t="s">
        <v>1172</v>
      </c>
      <c r="I575" s="29" t="s">
        <v>91</v>
      </c>
      <c r="J575" s="29" t="s">
        <v>89</v>
      </c>
      <c r="K575" s="30">
        <v>42814</v>
      </c>
      <c r="L575" s="29" t="s">
        <v>381</v>
      </c>
      <c r="M575" s="29" t="s">
        <v>382</v>
      </c>
      <c r="N575" s="29">
        <v>13.853899999999999</v>
      </c>
      <c r="O575" s="29">
        <v>347.63374490000001</v>
      </c>
      <c r="P575" s="29">
        <v>347.63374490000001</v>
      </c>
      <c r="Q575" s="31">
        <v>5.5</v>
      </c>
      <c r="R575" s="29" t="s">
        <v>28</v>
      </c>
      <c r="S575" s="29" t="s">
        <v>505</v>
      </c>
      <c r="T575" s="29">
        <v>77</v>
      </c>
      <c r="U575" s="29">
        <v>11</v>
      </c>
      <c r="V575" s="29" t="s">
        <v>392</v>
      </c>
      <c r="W575" s="29">
        <v>64</v>
      </c>
      <c r="X575" s="29"/>
      <c r="Y575" s="29" t="s">
        <v>385</v>
      </c>
      <c r="Z575" s="29">
        <v>77053</v>
      </c>
    </row>
    <row r="576" spans="1:26" x14ac:dyDescent="0.2">
      <c r="A576" s="29">
        <v>2017</v>
      </c>
      <c r="B576" s="29" t="s">
        <v>2308</v>
      </c>
      <c r="C576" s="29" t="s">
        <v>387</v>
      </c>
      <c r="D576" s="29" t="s">
        <v>2309</v>
      </c>
      <c r="E576" s="29" t="s">
        <v>3675</v>
      </c>
      <c r="F576" s="29" t="s">
        <v>3676</v>
      </c>
      <c r="G576" s="29">
        <v>200090504</v>
      </c>
      <c r="H576" s="29" t="s">
        <v>882</v>
      </c>
      <c r="I576" s="29" t="s">
        <v>91</v>
      </c>
      <c r="J576" s="29" t="s">
        <v>89</v>
      </c>
      <c r="K576" s="30">
        <v>43020</v>
      </c>
      <c r="L576" s="29" t="s">
        <v>381</v>
      </c>
      <c r="M576" s="29" t="s">
        <v>382</v>
      </c>
      <c r="N576" s="29">
        <v>23.238800000000001</v>
      </c>
      <c r="O576" s="29">
        <v>583.12757199999999</v>
      </c>
      <c r="P576" s="29">
        <v>583.12757199999999</v>
      </c>
      <c r="Q576" s="31">
        <v>9.1999999999999993</v>
      </c>
      <c r="R576" s="29" t="s">
        <v>28</v>
      </c>
      <c r="S576" s="29" t="s">
        <v>505</v>
      </c>
      <c r="T576" s="29">
        <v>77</v>
      </c>
      <c r="U576" s="29">
        <v>11</v>
      </c>
      <c r="V576" s="29" t="s">
        <v>392</v>
      </c>
      <c r="W576" s="29">
        <v>80</v>
      </c>
      <c r="X576" s="29"/>
      <c r="Y576" s="29" t="s">
        <v>385</v>
      </c>
      <c r="Z576" s="29">
        <v>77433</v>
      </c>
    </row>
    <row r="577" spans="1:26" x14ac:dyDescent="0.2">
      <c r="A577" s="29">
        <v>2017</v>
      </c>
      <c r="B577" s="29" t="s">
        <v>2310</v>
      </c>
      <c r="C577" s="29" t="s">
        <v>453</v>
      </c>
      <c r="D577" s="29" t="s">
        <v>2311</v>
      </c>
      <c r="E577" s="29" t="s">
        <v>3677</v>
      </c>
      <c r="F577" s="29" t="s">
        <v>3678</v>
      </c>
      <c r="G577" s="29">
        <v>200071967</v>
      </c>
      <c r="H577" s="29" t="s">
        <v>2312</v>
      </c>
      <c r="I577" s="29" t="s">
        <v>416</v>
      </c>
      <c r="J577" s="29" t="s">
        <v>211</v>
      </c>
      <c r="K577" s="30">
        <v>42807</v>
      </c>
      <c r="L577" s="29" t="s">
        <v>381</v>
      </c>
      <c r="M577" s="29" t="s">
        <v>382</v>
      </c>
      <c r="N577" s="29">
        <v>9.8317999999999994</v>
      </c>
      <c r="O577" s="29">
        <v>246.70781890000001</v>
      </c>
      <c r="P577" s="29">
        <v>246.70781890000001</v>
      </c>
      <c r="Q577" s="31">
        <v>3.9</v>
      </c>
      <c r="R577" s="29" t="s">
        <v>28</v>
      </c>
      <c r="S577" s="29" t="s">
        <v>2313</v>
      </c>
      <c r="T577" s="29">
        <v>74</v>
      </c>
      <c r="U577" s="29">
        <v>84</v>
      </c>
      <c r="V577" s="29" t="s">
        <v>384</v>
      </c>
      <c r="W577" s="29">
        <v>21</v>
      </c>
      <c r="X577" s="29"/>
      <c r="Y577" s="29" t="s">
        <v>385</v>
      </c>
      <c r="Z577" s="29">
        <v>74308</v>
      </c>
    </row>
    <row r="578" spans="1:26" x14ac:dyDescent="0.2">
      <c r="A578" s="29">
        <v>2017</v>
      </c>
      <c r="B578" s="29" t="s">
        <v>2314</v>
      </c>
      <c r="C578" s="29" t="s">
        <v>378</v>
      </c>
      <c r="D578" s="29" t="s">
        <v>767</v>
      </c>
      <c r="E578" s="29" t="s">
        <v>2763</v>
      </c>
      <c r="F578" s="29" t="s">
        <v>2764</v>
      </c>
      <c r="G578" s="29">
        <v>200069250</v>
      </c>
      <c r="H578" s="29" t="s">
        <v>768</v>
      </c>
      <c r="I578" s="29" t="s">
        <v>257</v>
      </c>
      <c r="J578" s="29" t="s">
        <v>78</v>
      </c>
      <c r="K578" s="30">
        <v>43000</v>
      </c>
      <c r="L578" s="29" t="s">
        <v>381</v>
      </c>
      <c r="M578" s="29" t="s">
        <v>382</v>
      </c>
      <c r="N578" s="29">
        <v>17.876000000000001</v>
      </c>
      <c r="O578" s="29">
        <v>448.55967079999999</v>
      </c>
      <c r="P578" s="29">
        <v>448.55967079999999</v>
      </c>
      <c r="Q578" s="31">
        <v>7</v>
      </c>
      <c r="R578" s="29" t="s">
        <v>28</v>
      </c>
      <c r="S578" s="29" t="s">
        <v>557</v>
      </c>
      <c r="T578" s="29">
        <v>10</v>
      </c>
      <c r="U578" s="29">
        <v>44</v>
      </c>
      <c r="V578" s="29" t="s">
        <v>384</v>
      </c>
      <c r="W578" s="29">
        <v>99</v>
      </c>
      <c r="X578" s="29"/>
      <c r="Y578" s="29" t="s">
        <v>385</v>
      </c>
      <c r="Z578" s="29">
        <v>10030</v>
      </c>
    </row>
    <row r="579" spans="1:26" x14ac:dyDescent="0.2">
      <c r="A579" s="29">
        <v>2017</v>
      </c>
      <c r="B579" s="29" t="s">
        <v>2315</v>
      </c>
      <c r="C579" s="29" t="s">
        <v>442</v>
      </c>
      <c r="D579" s="29" t="s">
        <v>2316</v>
      </c>
      <c r="E579" s="29" t="s">
        <v>3679</v>
      </c>
      <c r="F579" s="29" t="s">
        <v>3680</v>
      </c>
      <c r="G579" s="29">
        <v>200077014</v>
      </c>
      <c r="H579" s="29" t="s">
        <v>2317</v>
      </c>
      <c r="I579" s="29" t="s">
        <v>843</v>
      </c>
      <c r="J579" s="29" t="s">
        <v>211</v>
      </c>
      <c r="K579" s="30">
        <v>43010</v>
      </c>
      <c r="L579" s="29" t="s">
        <v>381</v>
      </c>
      <c r="M579" s="29" t="s">
        <v>382</v>
      </c>
      <c r="N579" s="29">
        <v>6.2565999999999997</v>
      </c>
      <c r="O579" s="29">
        <v>156.9958848</v>
      </c>
      <c r="P579" s="29">
        <v>156.9958848</v>
      </c>
      <c r="Q579" s="31">
        <v>2.5</v>
      </c>
      <c r="R579" s="29" t="s">
        <v>28</v>
      </c>
      <c r="S579" s="29" t="s">
        <v>1567</v>
      </c>
      <c r="T579" s="29">
        <v>38</v>
      </c>
      <c r="U579" s="29">
        <v>84</v>
      </c>
      <c r="V579" s="29" t="s">
        <v>384</v>
      </c>
      <c r="W579" s="29">
        <v>116</v>
      </c>
      <c r="X579" s="29"/>
      <c r="Y579" s="29" t="s">
        <v>385</v>
      </c>
      <c r="Z579" s="29">
        <v>38336</v>
      </c>
    </row>
    <row r="580" spans="1:26" x14ac:dyDescent="0.2">
      <c r="A580" s="29">
        <v>2017</v>
      </c>
      <c r="B580" s="29" t="s">
        <v>2318</v>
      </c>
      <c r="C580" s="29" t="s">
        <v>387</v>
      </c>
      <c r="D580" s="29" t="s">
        <v>2319</v>
      </c>
      <c r="E580" s="29" t="s">
        <v>3681</v>
      </c>
      <c r="F580" s="29" t="s">
        <v>3682</v>
      </c>
      <c r="G580" s="29">
        <v>200037133</v>
      </c>
      <c r="H580" s="29" t="s">
        <v>993</v>
      </c>
      <c r="I580" s="29" t="s">
        <v>91</v>
      </c>
      <c r="J580" s="29" t="s">
        <v>89</v>
      </c>
      <c r="K580" s="30">
        <v>43034</v>
      </c>
      <c r="L580" s="29" t="s">
        <v>381</v>
      </c>
      <c r="M580" s="29" t="s">
        <v>382</v>
      </c>
      <c r="N580" s="29">
        <v>20.557400000000001</v>
      </c>
      <c r="O580" s="29">
        <v>515.84362139999996</v>
      </c>
      <c r="P580" s="29">
        <v>515.84362139999996</v>
      </c>
      <c r="Q580" s="31">
        <v>8.1</v>
      </c>
      <c r="R580" s="29" t="s">
        <v>28</v>
      </c>
      <c r="S580" s="29" t="s">
        <v>505</v>
      </c>
      <c r="T580" s="29">
        <v>77</v>
      </c>
      <c r="U580" s="29">
        <v>11</v>
      </c>
      <c r="V580" s="29" t="s">
        <v>392</v>
      </c>
      <c r="W580" s="29">
        <v>148</v>
      </c>
      <c r="X580" s="29"/>
      <c r="Y580" s="29" t="s">
        <v>385</v>
      </c>
      <c r="Z580" s="29">
        <v>77459</v>
      </c>
    </row>
    <row r="581" spans="1:26" x14ac:dyDescent="0.2">
      <c r="A581" s="29">
        <v>2017</v>
      </c>
      <c r="B581" s="29" t="s">
        <v>2320</v>
      </c>
      <c r="C581" s="29" t="s">
        <v>387</v>
      </c>
      <c r="D581" s="29" t="s">
        <v>2321</v>
      </c>
      <c r="E581" s="29" t="s">
        <v>3683</v>
      </c>
      <c r="F581" s="29" t="s">
        <v>3684</v>
      </c>
      <c r="G581" s="29">
        <v>200040251</v>
      </c>
      <c r="H581" s="29" t="s">
        <v>2322</v>
      </c>
      <c r="I581" s="29" t="s">
        <v>91</v>
      </c>
      <c r="J581" s="29" t="s">
        <v>89</v>
      </c>
      <c r="K581" s="30">
        <v>43054</v>
      </c>
      <c r="L581" s="29" t="s">
        <v>28</v>
      </c>
      <c r="M581" s="29" t="s">
        <v>390</v>
      </c>
      <c r="N581" s="29">
        <v>22.344999999999999</v>
      </c>
      <c r="O581" s="29">
        <v>560.6995885</v>
      </c>
      <c r="P581" s="29">
        <v>560.6995885</v>
      </c>
      <c r="Q581" s="31">
        <v>8.8000000000000007</v>
      </c>
      <c r="R581" s="29" t="s">
        <v>28</v>
      </c>
      <c r="S581" s="29" t="s">
        <v>2323</v>
      </c>
      <c r="T581" s="29">
        <v>77</v>
      </c>
      <c r="U581" s="29">
        <v>11</v>
      </c>
      <c r="V581" s="29" t="s">
        <v>384</v>
      </c>
      <c r="W581" s="29">
        <v>97</v>
      </c>
      <c r="X581" s="29"/>
      <c r="Y581" s="29" t="s">
        <v>385</v>
      </c>
      <c r="Z581" s="29">
        <v>77341</v>
      </c>
    </row>
    <row r="582" spans="1:26" x14ac:dyDescent="0.2">
      <c r="A582" s="29">
        <v>2017</v>
      </c>
      <c r="B582" s="29" t="s">
        <v>2324</v>
      </c>
      <c r="C582" s="29" t="s">
        <v>378</v>
      </c>
      <c r="D582" s="29" t="s">
        <v>2325</v>
      </c>
      <c r="E582" s="29" t="s">
        <v>3685</v>
      </c>
      <c r="F582" s="29" t="s">
        <v>3686</v>
      </c>
      <c r="G582" s="29">
        <v>200068120</v>
      </c>
      <c r="H582" s="29" t="s">
        <v>2326</v>
      </c>
      <c r="I582" s="29" t="s">
        <v>878</v>
      </c>
      <c r="J582" s="29" t="s">
        <v>68</v>
      </c>
      <c r="K582" s="30">
        <v>42772</v>
      </c>
      <c r="L582" s="29" t="s">
        <v>381</v>
      </c>
      <c r="M582" s="29" t="s">
        <v>382</v>
      </c>
      <c r="N582" s="29">
        <v>27.260899999999999</v>
      </c>
      <c r="O582" s="29">
        <v>684.05349790000002</v>
      </c>
      <c r="P582" s="29">
        <v>684.05349790000002</v>
      </c>
      <c r="Q582" s="32">
        <v>10.7</v>
      </c>
      <c r="R582" s="29" t="s">
        <v>28</v>
      </c>
      <c r="S582" s="29" t="s">
        <v>2327</v>
      </c>
      <c r="T582" s="29">
        <v>29</v>
      </c>
      <c r="U582" s="29">
        <v>53</v>
      </c>
      <c r="V582" s="29" t="s">
        <v>384</v>
      </c>
      <c r="W582" s="29">
        <v>40</v>
      </c>
      <c r="X582" s="29"/>
      <c r="Y582" s="29" t="s">
        <v>385</v>
      </c>
      <c r="Z582" s="29">
        <v>29232</v>
      </c>
    </row>
    <row r="583" spans="1:26" x14ac:dyDescent="0.2">
      <c r="A583" s="29">
        <v>2017</v>
      </c>
      <c r="B583" s="29" t="s">
        <v>2328</v>
      </c>
      <c r="C583" s="29" t="s">
        <v>453</v>
      </c>
      <c r="D583" s="29" t="s">
        <v>2329</v>
      </c>
      <c r="E583" s="29" t="s">
        <v>3687</v>
      </c>
      <c r="F583" s="29" t="s">
        <v>3688</v>
      </c>
      <c r="G583" s="29">
        <v>200071918</v>
      </c>
      <c r="H583" s="29" t="s">
        <v>2330</v>
      </c>
      <c r="I583" s="29" t="s">
        <v>53</v>
      </c>
      <c r="J583" s="29" t="s">
        <v>51</v>
      </c>
      <c r="K583" s="30">
        <v>43077</v>
      </c>
      <c r="L583" s="29" t="s">
        <v>28</v>
      </c>
      <c r="M583" s="29" t="s">
        <v>390</v>
      </c>
      <c r="N583" s="29">
        <v>62.566000000000003</v>
      </c>
      <c r="O583" s="29">
        <v>1569.958848</v>
      </c>
      <c r="P583" s="29">
        <v>1569.958848</v>
      </c>
      <c r="Q583" s="33">
        <v>24.7</v>
      </c>
      <c r="R583" s="29" t="s">
        <v>28</v>
      </c>
      <c r="S583" s="29" t="s">
        <v>2331</v>
      </c>
      <c r="T583" s="29">
        <v>85</v>
      </c>
      <c r="U583" s="29">
        <v>52</v>
      </c>
      <c r="V583" s="29" t="s">
        <v>392</v>
      </c>
      <c r="W583" s="29">
        <v>60</v>
      </c>
      <c r="X583" s="29"/>
      <c r="Y583" s="29" t="s">
        <v>385</v>
      </c>
      <c r="Z583" s="29">
        <v>85084</v>
      </c>
    </row>
    <row r="584" spans="1:26" x14ac:dyDescent="0.2">
      <c r="A584" s="29">
        <v>2017</v>
      </c>
      <c r="B584" s="29" t="s">
        <v>2332</v>
      </c>
      <c r="C584" s="29" t="s">
        <v>387</v>
      </c>
      <c r="D584" s="29" t="s">
        <v>2333</v>
      </c>
      <c r="E584" s="29" t="s">
        <v>3689</v>
      </c>
      <c r="F584" s="29" t="s">
        <v>3690</v>
      </c>
      <c r="G584" s="29">
        <v>200067551</v>
      </c>
      <c r="H584" s="29" t="s">
        <v>2334</v>
      </c>
      <c r="I584" s="29" t="s">
        <v>416</v>
      </c>
      <c r="J584" s="29" t="s">
        <v>211</v>
      </c>
      <c r="K584" s="30">
        <v>42906</v>
      </c>
      <c r="L584" s="29" t="s">
        <v>381</v>
      </c>
      <c r="M584" s="29" t="s">
        <v>382</v>
      </c>
      <c r="N584" s="29">
        <v>7.1504000000000003</v>
      </c>
      <c r="O584" s="29">
        <v>179.42386830000001</v>
      </c>
      <c r="P584" s="29">
        <v>179.42386830000001</v>
      </c>
      <c r="Q584" s="31">
        <v>2.8</v>
      </c>
      <c r="R584" s="29" t="s">
        <v>28</v>
      </c>
      <c r="S584" s="29" t="s">
        <v>2335</v>
      </c>
      <c r="T584" s="29">
        <v>74</v>
      </c>
      <c r="U584" s="29">
        <v>84</v>
      </c>
      <c r="V584" s="29" t="s">
        <v>392</v>
      </c>
      <c r="W584" s="29">
        <v>125</v>
      </c>
      <c r="X584" s="29"/>
      <c r="Y584" s="29" t="s">
        <v>385</v>
      </c>
      <c r="Z584" s="29">
        <v>74293</v>
      </c>
    </row>
    <row r="585" spans="1:26" x14ac:dyDescent="0.2">
      <c r="A585" s="29">
        <v>2017</v>
      </c>
      <c r="B585" s="29" t="s">
        <v>2336</v>
      </c>
      <c r="C585" s="29" t="s">
        <v>387</v>
      </c>
      <c r="D585" s="29" t="s">
        <v>2337</v>
      </c>
      <c r="E585" s="29" t="s">
        <v>3691</v>
      </c>
      <c r="F585" s="29" t="s">
        <v>3692</v>
      </c>
      <c r="G585" s="29">
        <v>248500563</v>
      </c>
      <c r="H585" s="29" t="s">
        <v>2338</v>
      </c>
      <c r="I585" s="29" t="s">
        <v>53</v>
      </c>
      <c r="J585" s="29" t="s">
        <v>51</v>
      </c>
      <c r="K585" s="30">
        <v>43044</v>
      </c>
      <c r="L585" s="29" t="s">
        <v>381</v>
      </c>
      <c r="M585" s="29" t="s">
        <v>382</v>
      </c>
      <c r="N585" s="29">
        <v>8.0442</v>
      </c>
      <c r="O585" s="29">
        <v>201.85185190000001</v>
      </c>
      <c r="P585" s="29">
        <v>201.85185190000001</v>
      </c>
      <c r="Q585" s="31">
        <v>3.2</v>
      </c>
      <c r="R585" s="29" t="s">
        <v>28</v>
      </c>
      <c r="S585" s="29" t="s">
        <v>484</v>
      </c>
      <c r="T585" s="29">
        <v>85</v>
      </c>
      <c r="U585" s="29">
        <v>52</v>
      </c>
      <c r="V585" s="29" t="s">
        <v>384</v>
      </c>
      <c r="W585" s="29">
        <v>70</v>
      </c>
      <c r="X585" s="29"/>
      <c r="Y585" s="29" t="s">
        <v>385</v>
      </c>
      <c r="Z585" s="29">
        <v>85020</v>
      </c>
    </row>
    <row r="586" spans="1:26" x14ac:dyDescent="0.2">
      <c r="A586" s="29">
        <v>2017</v>
      </c>
      <c r="B586" s="29" t="s">
        <v>2339</v>
      </c>
      <c r="C586" s="29" t="s">
        <v>596</v>
      </c>
      <c r="D586" s="29" t="s">
        <v>2340</v>
      </c>
      <c r="E586" s="29" t="s">
        <v>3693</v>
      </c>
      <c r="F586" s="29" t="s">
        <v>3694</v>
      </c>
      <c r="G586" s="29">
        <v>200067304</v>
      </c>
      <c r="H586" s="29" t="s">
        <v>1867</v>
      </c>
      <c r="I586" s="29" t="s">
        <v>693</v>
      </c>
      <c r="J586" s="29" t="s">
        <v>221</v>
      </c>
      <c r="K586" s="30">
        <v>42779</v>
      </c>
      <c r="L586" s="29" t="s">
        <v>381</v>
      </c>
      <c r="M586" s="29" t="s">
        <v>382</v>
      </c>
      <c r="N586" s="29">
        <v>14.12204</v>
      </c>
      <c r="O586" s="29">
        <v>354.36213989999999</v>
      </c>
      <c r="P586" s="29">
        <v>354.36213989999999</v>
      </c>
      <c r="Q586" s="31">
        <v>5.6</v>
      </c>
      <c r="R586" s="29" t="s">
        <v>28</v>
      </c>
      <c r="S586" s="29" t="s">
        <v>1868</v>
      </c>
      <c r="T586" s="29">
        <v>89</v>
      </c>
      <c r="U586" s="29">
        <v>27</v>
      </c>
      <c r="V586" s="29" t="s">
        <v>384</v>
      </c>
      <c r="W586" s="29">
        <v>118</v>
      </c>
      <c r="X586" s="29"/>
      <c r="Y586" s="29" t="s">
        <v>385</v>
      </c>
      <c r="Z586" s="29">
        <v>89345</v>
      </c>
    </row>
    <row r="587" spans="1:26" x14ac:dyDescent="0.2">
      <c r="A587" s="29">
        <v>2017</v>
      </c>
      <c r="B587" s="29" t="s">
        <v>2341</v>
      </c>
      <c r="C587" s="29" t="s">
        <v>378</v>
      </c>
      <c r="D587" s="29" t="s">
        <v>2341</v>
      </c>
      <c r="E587" s="29" t="s">
        <v>3695</v>
      </c>
      <c r="F587" s="29" t="s">
        <v>3696</v>
      </c>
      <c r="G587" s="29">
        <v>200096683</v>
      </c>
      <c r="H587" s="29" t="s">
        <v>2342</v>
      </c>
      <c r="I587" s="29" t="s">
        <v>250</v>
      </c>
      <c r="J587" s="29" t="s">
        <v>68</v>
      </c>
      <c r="K587" s="30">
        <v>42821</v>
      </c>
      <c r="L587" s="29" t="s">
        <v>381</v>
      </c>
      <c r="M587" s="29" t="s">
        <v>382</v>
      </c>
      <c r="N587" s="29">
        <v>10.7256</v>
      </c>
      <c r="O587" s="29">
        <v>269.13580250000001</v>
      </c>
      <c r="P587" s="29">
        <v>269.13580250000001</v>
      </c>
      <c r="Q587" s="31">
        <v>4.2</v>
      </c>
      <c r="R587" s="29" t="s">
        <v>28</v>
      </c>
      <c r="S587" s="29" t="s">
        <v>835</v>
      </c>
      <c r="T587" s="29">
        <v>56</v>
      </c>
      <c r="U587" s="29">
        <v>53</v>
      </c>
      <c r="V587" s="29" t="s">
        <v>384</v>
      </c>
      <c r="W587" s="29">
        <v>59</v>
      </c>
      <c r="X587" s="29"/>
      <c r="Y587" s="29" t="s">
        <v>385</v>
      </c>
      <c r="Z587" s="29">
        <v>56117</v>
      </c>
    </row>
    <row r="588" spans="1:26" x14ac:dyDescent="0.2">
      <c r="A588" s="29">
        <v>2017</v>
      </c>
      <c r="B588" s="29" t="s">
        <v>2343</v>
      </c>
      <c r="C588" s="29" t="s">
        <v>442</v>
      </c>
      <c r="D588" s="29" t="s">
        <v>2344</v>
      </c>
      <c r="E588" s="29" t="s">
        <v>3697</v>
      </c>
      <c r="F588" s="29" t="s">
        <v>3698</v>
      </c>
      <c r="G588" s="29">
        <v>244900015</v>
      </c>
      <c r="H588" s="29" t="s">
        <v>2345</v>
      </c>
      <c r="I588" s="29" t="s">
        <v>396</v>
      </c>
      <c r="J588" s="29" t="s">
        <v>51</v>
      </c>
      <c r="K588" s="30">
        <v>42905</v>
      </c>
      <c r="L588" s="29" t="s">
        <v>381</v>
      </c>
      <c r="M588" s="29" t="s">
        <v>382</v>
      </c>
      <c r="N588" s="29">
        <v>16.0884</v>
      </c>
      <c r="O588" s="29">
        <v>403.70370370000001</v>
      </c>
      <c r="P588" s="29">
        <v>403.70370370000001</v>
      </c>
      <c r="Q588" s="31">
        <v>6.3</v>
      </c>
      <c r="R588" s="29" t="s">
        <v>28</v>
      </c>
      <c r="S588" s="29" t="s">
        <v>2346</v>
      </c>
      <c r="T588" s="29">
        <v>49</v>
      </c>
      <c r="U588" s="29">
        <v>52</v>
      </c>
      <c r="V588" s="29" t="s">
        <v>384</v>
      </c>
      <c r="W588" s="29">
        <v>41</v>
      </c>
      <c r="X588" s="29"/>
      <c r="Y588" s="29" t="s">
        <v>385</v>
      </c>
      <c r="Z588" s="29">
        <v>49007</v>
      </c>
    </row>
    <row r="589" spans="1:26" x14ac:dyDescent="0.2">
      <c r="A589" s="29">
        <v>2017</v>
      </c>
      <c r="B589" s="29" t="s">
        <v>2347</v>
      </c>
      <c r="C589" s="29" t="s">
        <v>596</v>
      </c>
      <c r="D589" s="29" t="s">
        <v>2348</v>
      </c>
      <c r="E589" s="29" t="s">
        <v>3699</v>
      </c>
      <c r="F589" s="29" t="s">
        <v>3700</v>
      </c>
      <c r="G589" s="29">
        <v>200068047</v>
      </c>
      <c r="H589" s="29" t="s">
        <v>1451</v>
      </c>
      <c r="I589" s="29" t="s">
        <v>493</v>
      </c>
      <c r="J589" s="29" t="s">
        <v>145</v>
      </c>
      <c r="K589" s="30">
        <v>42913</v>
      </c>
      <c r="L589" s="29" t="s">
        <v>381</v>
      </c>
      <c r="M589" s="29" t="s">
        <v>382</v>
      </c>
      <c r="N589" s="29">
        <v>14.300800000000001</v>
      </c>
      <c r="O589" s="29">
        <v>358.84773660000002</v>
      </c>
      <c r="P589" s="29">
        <v>358.84773660000002</v>
      </c>
      <c r="Q589" s="31">
        <v>5.6</v>
      </c>
      <c r="R589" s="29" t="s">
        <v>28</v>
      </c>
      <c r="S589" s="29" t="s">
        <v>505</v>
      </c>
      <c r="T589" s="29">
        <v>60</v>
      </c>
      <c r="U589" s="29">
        <v>32</v>
      </c>
      <c r="V589" s="29" t="s">
        <v>384</v>
      </c>
      <c r="W589" s="29">
        <v>113</v>
      </c>
      <c r="X589" s="29"/>
      <c r="Y589" s="29" t="s">
        <v>385</v>
      </c>
      <c r="Z589" s="29">
        <v>60589</v>
      </c>
    </row>
    <row r="590" spans="1:26" x14ac:dyDescent="0.2">
      <c r="A590" s="29">
        <v>2017</v>
      </c>
      <c r="B590" s="29" t="s">
        <v>2349</v>
      </c>
      <c r="C590" s="29" t="s">
        <v>378</v>
      </c>
      <c r="D590" s="29" t="s">
        <v>2350</v>
      </c>
      <c r="E590" s="29" t="s">
        <v>3701</v>
      </c>
      <c r="F590" s="29" t="s">
        <v>3702</v>
      </c>
      <c r="G590" s="29">
        <v>200066975</v>
      </c>
      <c r="H590" s="29" t="s">
        <v>1796</v>
      </c>
      <c r="I590" s="29" t="s">
        <v>493</v>
      </c>
      <c r="J590" s="29" t="s">
        <v>145</v>
      </c>
      <c r="K590" s="30">
        <v>42975</v>
      </c>
      <c r="L590" s="29" t="s">
        <v>381</v>
      </c>
      <c r="M590" s="29" t="s">
        <v>382</v>
      </c>
      <c r="N590" s="29">
        <v>35.752000000000002</v>
      </c>
      <c r="O590" s="29">
        <v>897.11934159999998</v>
      </c>
      <c r="P590" s="29">
        <v>897.11934159999998</v>
      </c>
      <c r="Q590" s="32">
        <v>14.1</v>
      </c>
      <c r="R590" s="29" t="s">
        <v>28</v>
      </c>
      <c r="S590" s="29" t="s">
        <v>505</v>
      </c>
      <c r="T590" s="29">
        <v>60</v>
      </c>
      <c r="U590" s="29">
        <v>32</v>
      </c>
      <c r="V590" s="29" t="s">
        <v>384</v>
      </c>
      <c r="W590" s="29">
        <v>58</v>
      </c>
      <c r="X590" s="29"/>
      <c r="Y590" s="29" t="s">
        <v>385</v>
      </c>
      <c r="Z590" s="29">
        <v>60612</v>
      </c>
    </row>
    <row r="591" spans="1:26" x14ac:dyDescent="0.2">
      <c r="A591" s="29">
        <v>2017</v>
      </c>
      <c r="B591" s="29" t="s">
        <v>2351</v>
      </c>
      <c r="C591" s="29" t="s">
        <v>442</v>
      </c>
      <c r="D591" s="29" t="s">
        <v>2325</v>
      </c>
      <c r="E591" s="29" t="s">
        <v>3685</v>
      </c>
      <c r="F591" s="29" t="s">
        <v>3686</v>
      </c>
      <c r="G591" s="29">
        <v>200068120</v>
      </c>
      <c r="H591" s="29" t="s">
        <v>2326</v>
      </c>
      <c r="I591" s="29" t="s">
        <v>878</v>
      </c>
      <c r="J591" s="29" t="s">
        <v>68</v>
      </c>
      <c r="K591" s="30">
        <v>43003</v>
      </c>
      <c r="L591" s="29" t="s">
        <v>381</v>
      </c>
      <c r="M591" s="29" t="s">
        <v>382</v>
      </c>
      <c r="N591" s="29">
        <v>7.1504000000000003</v>
      </c>
      <c r="O591" s="29">
        <v>179.42386830000001</v>
      </c>
      <c r="P591" s="29">
        <v>179.42386830000001</v>
      </c>
      <c r="Q591" s="31">
        <v>2.8</v>
      </c>
      <c r="R591" s="29" t="s">
        <v>28</v>
      </c>
      <c r="S591" s="29" t="s">
        <v>2327</v>
      </c>
      <c r="T591" s="29">
        <v>29</v>
      </c>
      <c r="U591" s="29">
        <v>53</v>
      </c>
      <c r="V591" s="29" t="s">
        <v>384</v>
      </c>
      <c r="W591" s="29">
        <v>79</v>
      </c>
      <c r="X591" s="29"/>
      <c r="Y591" s="29" t="s">
        <v>385</v>
      </c>
      <c r="Z591" s="29">
        <v>29232</v>
      </c>
    </row>
    <row r="592" spans="1:26" x14ac:dyDescent="0.2">
      <c r="A592" s="29">
        <v>2016</v>
      </c>
      <c r="B592" s="29" t="s">
        <v>2352</v>
      </c>
      <c r="C592" s="29" t="s">
        <v>378</v>
      </c>
      <c r="D592" s="29" t="s">
        <v>2353</v>
      </c>
      <c r="E592" s="29" t="s">
        <v>3703</v>
      </c>
      <c r="F592" s="29" t="s">
        <v>3704</v>
      </c>
      <c r="G592" s="29">
        <v>200070746</v>
      </c>
      <c r="H592" s="29" t="s">
        <v>2354</v>
      </c>
      <c r="I592" s="29" t="s">
        <v>599</v>
      </c>
      <c r="J592" s="29" t="s">
        <v>78</v>
      </c>
      <c r="K592" s="30">
        <v>42423</v>
      </c>
      <c r="L592" s="29" t="s">
        <v>381</v>
      </c>
      <c r="M592" s="29" t="s">
        <v>382</v>
      </c>
      <c r="N592" s="29">
        <v>11.172499999999999</v>
      </c>
      <c r="O592" s="29">
        <v>280.34979420000002</v>
      </c>
      <c r="P592" s="29">
        <v>280.34979420000002</v>
      </c>
      <c r="Q592" s="31">
        <v>4.4000000000000004</v>
      </c>
      <c r="R592" s="29" t="s">
        <v>28</v>
      </c>
      <c r="S592" s="29" t="s">
        <v>2355</v>
      </c>
      <c r="T592" s="29">
        <v>57</v>
      </c>
      <c r="U592" s="29">
        <v>44</v>
      </c>
      <c r="V592" s="29" t="s">
        <v>384</v>
      </c>
      <c r="W592" s="29">
        <v>76</v>
      </c>
      <c r="X592" s="29"/>
      <c r="Y592" s="29" t="s">
        <v>385</v>
      </c>
      <c r="Z592" s="29">
        <v>57631</v>
      </c>
    </row>
    <row r="593" spans="1:26" x14ac:dyDescent="0.2">
      <c r="A593" s="29">
        <v>2016</v>
      </c>
      <c r="B593" s="29" t="s">
        <v>2356</v>
      </c>
      <c r="C593" s="29" t="s">
        <v>378</v>
      </c>
      <c r="D593" s="29" t="s">
        <v>2357</v>
      </c>
      <c r="E593" s="29" t="s">
        <v>3705</v>
      </c>
      <c r="F593" s="29" t="s">
        <v>3706</v>
      </c>
      <c r="G593" s="29">
        <v>200072031</v>
      </c>
      <c r="H593" s="29" t="s">
        <v>2358</v>
      </c>
      <c r="I593" s="29" t="s">
        <v>147</v>
      </c>
      <c r="J593" s="29" t="s">
        <v>145</v>
      </c>
      <c r="K593" s="30">
        <v>42597</v>
      </c>
      <c r="L593" s="29" t="s">
        <v>381</v>
      </c>
      <c r="M593" s="29" t="s">
        <v>382</v>
      </c>
      <c r="N593" s="29">
        <v>17.876000000000001</v>
      </c>
      <c r="O593" s="29">
        <v>448.55967079999999</v>
      </c>
      <c r="P593" s="29">
        <v>448.55967079999999</v>
      </c>
      <c r="Q593" s="31">
        <v>7</v>
      </c>
      <c r="R593" s="29" t="s">
        <v>28</v>
      </c>
      <c r="S593" s="29" t="s">
        <v>2359</v>
      </c>
      <c r="T593" s="29">
        <v>2</v>
      </c>
      <c r="U593" s="29">
        <v>32</v>
      </c>
      <c r="V593" s="29" t="s">
        <v>384</v>
      </c>
      <c r="W593" s="29">
        <v>72</v>
      </c>
      <c r="X593" s="29"/>
      <c r="Y593" s="29" t="s">
        <v>385</v>
      </c>
      <c r="Z593" s="29">
        <v>2279</v>
      </c>
    </row>
    <row r="594" spans="1:26" x14ac:dyDescent="0.2">
      <c r="A594" s="29">
        <v>2016</v>
      </c>
      <c r="B594" s="29" t="s">
        <v>2360</v>
      </c>
      <c r="C594" s="29" t="s">
        <v>442</v>
      </c>
      <c r="D594" s="29" t="s">
        <v>2361</v>
      </c>
      <c r="E594" s="29" t="s">
        <v>3707</v>
      </c>
      <c r="F594" s="29" t="s">
        <v>3708</v>
      </c>
      <c r="G594" s="29">
        <v>243700754</v>
      </c>
      <c r="H594" s="29" t="s">
        <v>2362</v>
      </c>
      <c r="I594" s="29" t="s">
        <v>99</v>
      </c>
      <c r="J594" s="29" t="s">
        <v>24</v>
      </c>
      <c r="K594" s="30">
        <v>42718</v>
      </c>
      <c r="L594" s="29" t="s">
        <v>381</v>
      </c>
      <c r="M594" s="29" t="s">
        <v>382</v>
      </c>
      <c r="N594" s="29">
        <v>12.513199999999999</v>
      </c>
      <c r="O594" s="29">
        <v>313.99176949999998</v>
      </c>
      <c r="P594" s="29">
        <v>313.99176949999998</v>
      </c>
      <c r="Q594" s="31">
        <v>4.9000000000000004</v>
      </c>
      <c r="R594" s="29" t="s">
        <v>28</v>
      </c>
      <c r="S594" s="29" t="s">
        <v>2363</v>
      </c>
      <c r="T594" s="29">
        <v>37</v>
      </c>
      <c r="U594" s="29">
        <v>24</v>
      </c>
      <c r="V594" s="29" t="s">
        <v>392</v>
      </c>
      <c r="W594" s="29">
        <v>75</v>
      </c>
      <c r="X594" s="29"/>
      <c r="Y594" s="29" t="s">
        <v>385</v>
      </c>
      <c r="Z594" s="29">
        <v>37195</v>
      </c>
    </row>
    <row r="595" spans="1:26" x14ac:dyDescent="0.2">
      <c r="A595" s="29">
        <v>2016</v>
      </c>
      <c r="B595" s="29" t="s">
        <v>2364</v>
      </c>
      <c r="C595" s="29" t="s">
        <v>387</v>
      </c>
      <c r="D595" s="29" t="s">
        <v>2365</v>
      </c>
      <c r="E595" s="29" t="s">
        <v>3709</v>
      </c>
      <c r="F595" s="29" t="s">
        <v>3710</v>
      </c>
      <c r="G595" s="29">
        <v>200067668</v>
      </c>
      <c r="H595" s="29" t="s">
        <v>2366</v>
      </c>
      <c r="I595" s="29" t="s">
        <v>293</v>
      </c>
      <c r="J595" s="29" t="s">
        <v>24</v>
      </c>
      <c r="K595" s="30">
        <v>42451</v>
      </c>
      <c r="L595" s="29" t="s">
        <v>381</v>
      </c>
      <c r="M595" s="29" t="s">
        <v>382</v>
      </c>
      <c r="N595" s="29">
        <v>14.300800000000001</v>
      </c>
      <c r="O595" s="29">
        <v>358.84773660000002</v>
      </c>
      <c r="P595" s="29">
        <v>358.84773660000002</v>
      </c>
      <c r="Q595" s="31">
        <v>5.6</v>
      </c>
      <c r="R595" s="29" t="s">
        <v>28</v>
      </c>
      <c r="S595" s="29" t="s">
        <v>1925</v>
      </c>
      <c r="T595" s="29">
        <v>45</v>
      </c>
      <c r="U595" s="29">
        <v>24</v>
      </c>
      <c r="V595" s="29" t="s">
        <v>392</v>
      </c>
      <c r="W595" s="29">
        <v>93</v>
      </c>
      <c r="X595" s="29"/>
      <c r="Y595" s="29" t="s">
        <v>385</v>
      </c>
      <c r="Z595" s="29">
        <v>45083</v>
      </c>
    </row>
    <row r="596" spans="1:26" x14ac:dyDescent="0.2">
      <c r="A596" s="29">
        <v>2016</v>
      </c>
      <c r="B596" s="29" t="s">
        <v>2367</v>
      </c>
      <c r="C596" s="29" t="s">
        <v>378</v>
      </c>
      <c r="D596" s="29" t="s">
        <v>2368</v>
      </c>
      <c r="E596" s="29" t="s">
        <v>3711</v>
      </c>
      <c r="F596" s="29" t="s">
        <v>3712</v>
      </c>
      <c r="G596" s="29">
        <v>200070985</v>
      </c>
      <c r="H596" s="29" t="s">
        <v>1438</v>
      </c>
      <c r="I596" s="29" t="s">
        <v>183</v>
      </c>
      <c r="J596" s="29" t="s">
        <v>145</v>
      </c>
      <c r="K596" s="30">
        <v>42722</v>
      </c>
      <c r="L596" s="29" t="s">
        <v>381</v>
      </c>
      <c r="M596" s="29" t="s">
        <v>382</v>
      </c>
      <c r="N596" s="29">
        <v>31.283000000000001</v>
      </c>
      <c r="O596" s="29">
        <v>784.97942390000003</v>
      </c>
      <c r="P596" s="29">
        <v>784.97942390000003</v>
      </c>
      <c r="Q596" s="32">
        <v>12.3</v>
      </c>
      <c r="R596" s="29" t="s">
        <v>28</v>
      </c>
      <c r="S596" s="29" t="s">
        <v>2369</v>
      </c>
      <c r="T596" s="29">
        <v>80</v>
      </c>
      <c r="U596" s="29">
        <v>32</v>
      </c>
      <c r="V596" s="29" t="s">
        <v>392</v>
      </c>
      <c r="W596" s="29">
        <v>38</v>
      </c>
      <c r="X596" s="29"/>
      <c r="Y596" s="29" t="s">
        <v>385</v>
      </c>
      <c r="Z596" s="29">
        <v>80274</v>
      </c>
    </row>
    <row r="597" spans="1:26" x14ac:dyDescent="0.2">
      <c r="A597" s="29">
        <v>2016</v>
      </c>
      <c r="B597" s="29" t="s">
        <v>2370</v>
      </c>
      <c r="C597" s="29" t="s">
        <v>387</v>
      </c>
      <c r="D597" s="29" t="s">
        <v>1581</v>
      </c>
      <c r="E597" s="29" t="s">
        <v>3229</v>
      </c>
      <c r="F597" s="29" t="s">
        <v>3230</v>
      </c>
      <c r="G597" s="29">
        <v>200072130</v>
      </c>
      <c r="H597" s="29" t="s">
        <v>984</v>
      </c>
      <c r="I597" s="29" t="s">
        <v>91</v>
      </c>
      <c r="J597" s="29" t="s">
        <v>89</v>
      </c>
      <c r="K597" s="30">
        <v>42561</v>
      </c>
      <c r="L597" s="29" t="s">
        <v>381</v>
      </c>
      <c r="M597" s="29" t="s">
        <v>382</v>
      </c>
      <c r="N597" s="29">
        <v>22.344999999999999</v>
      </c>
      <c r="O597" s="29">
        <v>560.6995885</v>
      </c>
      <c r="P597" s="29">
        <v>560.6995885</v>
      </c>
      <c r="Q597" s="31">
        <v>8.8000000000000007</v>
      </c>
      <c r="R597" s="29" t="s">
        <v>28</v>
      </c>
      <c r="S597" s="29" t="s">
        <v>505</v>
      </c>
      <c r="T597" s="29">
        <v>77</v>
      </c>
      <c r="U597" s="29">
        <v>11</v>
      </c>
      <c r="V597" s="29" t="s">
        <v>384</v>
      </c>
      <c r="W597" s="29">
        <v>56</v>
      </c>
      <c r="X597" s="29"/>
      <c r="Y597" s="29" t="s">
        <v>385</v>
      </c>
      <c r="Z597" s="29">
        <v>77335</v>
      </c>
    </row>
    <row r="598" spans="1:26" x14ac:dyDescent="0.2">
      <c r="A598" s="29">
        <v>2016</v>
      </c>
      <c r="B598" s="29" t="s">
        <v>2371</v>
      </c>
      <c r="C598" s="29" t="s">
        <v>442</v>
      </c>
      <c r="D598" s="29" t="s">
        <v>2372</v>
      </c>
      <c r="E598" s="29" t="s">
        <v>3713</v>
      </c>
      <c r="F598" s="29" t="s">
        <v>3714</v>
      </c>
      <c r="G598" s="29">
        <v>200040715</v>
      </c>
      <c r="H598" s="29" t="s">
        <v>2373</v>
      </c>
      <c r="I598" s="29" t="s">
        <v>843</v>
      </c>
      <c r="J598" s="29" t="s">
        <v>211</v>
      </c>
      <c r="K598" s="30">
        <v>42465</v>
      </c>
      <c r="L598" s="29" t="s">
        <v>381</v>
      </c>
      <c r="M598" s="29" t="s">
        <v>382</v>
      </c>
      <c r="N598" s="29">
        <v>22.970659999999999</v>
      </c>
      <c r="O598" s="29">
        <v>576.39917700000001</v>
      </c>
      <c r="P598" s="29">
        <v>576.39917700000001</v>
      </c>
      <c r="Q598" s="31">
        <v>9.1</v>
      </c>
      <c r="R598" s="29" t="s">
        <v>28</v>
      </c>
      <c r="S598" s="29" t="s">
        <v>2374</v>
      </c>
      <c r="T598" s="29">
        <v>38</v>
      </c>
      <c r="U598" s="29">
        <v>84</v>
      </c>
      <c r="V598" s="29" t="s">
        <v>384</v>
      </c>
      <c r="W598" s="29">
        <v>54</v>
      </c>
      <c r="X598" s="29"/>
      <c r="Y598" s="29" t="s">
        <v>385</v>
      </c>
      <c r="Z598" s="29">
        <v>38170</v>
      </c>
    </row>
    <row r="599" spans="1:26" x14ac:dyDescent="0.2">
      <c r="A599" s="29">
        <v>2016</v>
      </c>
      <c r="B599" s="29" t="s">
        <v>2375</v>
      </c>
      <c r="C599" s="29" t="s">
        <v>378</v>
      </c>
      <c r="D599" s="29" t="s">
        <v>2376</v>
      </c>
      <c r="E599" s="29" t="s">
        <v>3715</v>
      </c>
      <c r="F599" s="29" t="s">
        <v>3716</v>
      </c>
      <c r="G599" s="29">
        <v>200034635</v>
      </c>
      <c r="H599" s="29" t="s">
        <v>2377</v>
      </c>
      <c r="I599" s="29" t="s">
        <v>663</v>
      </c>
      <c r="J599" s="29" t="s">
        <v>78</v>
      </c>
      <c r="K599" s="30">
        <v>42491</v>
      </c>
      <c r="L599" s="29" t="s">
        <v>784</v>
      </c>
      <c r="M599" s="29" t="s">
        <v>382</v>
      </c>
      <c r="N599" s="29">
        <v>17.876000000000001</v>
      </c>
      <c r="O599" s="29">
        <v>448.55967079999999</v>
      </c>
      <c r="P599" s="29">
        <v>448.55967079999999</v>
      </c>
      <c r="Q599" s="31">
        <v>7</v>
      </c>
      <c r="R599" s="29" t="s">
        <v>28</v>
      </c>
      <c r="S599" s="29" t="s">
        <v>785</v>
      </c>
      <c r="T599" s="29">
        <v>67</v>
      </c>
      <c r="U599" s="29">
        <v>44</v>
      </c>
      <c r="V599" s="29" t="s">
        <v>384</v>
      </c>
      <c r="W599" s="29">
        <v>74</v>
      </c>
      <c r="X599" s="29"/>
      <c r="Y599" s="29" t="s">
        <v>385</v>
      </c>
      <c r="Z599" s="29">
        <v>67532</v>
      </c>
    </row>
    <row r="600" spans="1:26" x14ac:dyDescent="0.2">
      <c r="A600" s="29">
        <v>2016</v>
      </c>
      <c r="B600" s="29" t="s">
        <v>2378</v>
      </c>
      <c r="C600" s="29" t="s">
        <v>378</v>
      </c>
      <c r="D600" s="29" t="s">
        <v>2379</v>
      </c>
      <c r="E600" s="29" t="s">
        <v>3717</v>
      </c>
      <c r="F600" s="29" t="s">
        <v>3718</v>
      </c>
      <c r="G600" s="29">
        <v>200068658</v>
      </c>
      <c r="H600" s="29" t="s">
        <v>2380</v>
      </c>
      <c r="I600" s="29" t="s">
        <v>1379</v>
      </c>
      <c r="J600" s="29" t="s">
        <v>78</v>
      </c>
      <c r="K600" s="30">
        <v>42631</v>
      </c>
      <c r="L600" s="29" t="s">
        <v>381</v>
      </c>
      <c r="M600" s="29" t="s">
        <v>382</v>
      </c>
      <c r="N600" s="29">
        <v>16.0884</v>
      </c>
      <c r="O600" s="29">
        <v>403.70370370000001</v>
      </c>
      <c r="P600" s="29">
        <v>403.70370370000001</v>
      </c>
      <c r="Q600" s="31">
        <v>6.3</v>
      </c>
      <c r="R600" s="29" t="s">
        <v>28</v>
      </c>
      <c r="S600" s="29" t="s">
        <v>2381</v>
      </c>
      <c r="T600" s="29">
        <v>52</v>
      </c>
      <c r="U600" s="29">
        <v>44</v>
      </c>
      <c r="V600" s="29" t="s">
        <v>392</v>
      </c>
      <c r="W600" s="29">
        <v>86</v>
      </c>
      <c r="X600" s="29"/>
      <c r="Y600" s="29" t="s">
        <v>385</v>
      </c>
      <c r="Z600" s="29">
        <v>52121</v>
      </c>
    </row>
    <row r="601" spans="1:26" x14ac:dyDescent="0.2">
      <c r="A601" s="29">
        <v>2015</v>
      </c>
      <c r="B601" s="29" t="s">
        <v>2382</v>
      </c>
      <c r="C601" s="29" t="s">
        <v>387</v>
      </c>
      <c r="D601" s="29" t="s">
        <v>2383</v>
      </c>
      <c r="E601" s="29" t="s">
        <v>3719</v>
      </c>
      <c r="F601" s="29" t="s">
        <v>3720</v>
      </c>
      <c r="G601" s="29">
        <v>200041960</v>
      </c>
      <c r="H601" s="29" t="s">
        <v>2044</v>
      </c>
      <c r="I601" s="29" t="s">
        <v>456</v>
      </c>
      <c r="J601" s="29" t="s">
        <v>145</v>
      </c>
      <c r="K601" s="30">
        <v>42068</v>
      </c>
      <c r="L601" s="29" t="s">
        <v>381</v>
      </c>
      <c r="M601" s="29" t="s">
        <v>382</v>
      </c>
      <c r="N601" s="29">
        <v>8.9380000000000006</v>
      </c>
      <c r="O601" s="29">
        <v>224.2798354</v>
      </c>
      <c r="P601" s="29">
        <v>224.2798354</v>
      </c>
      <c r="Q601" s="31">
        <v>3.5</v>
      </c>
      <c r="R601" s="29" t="s">
        <v>28</v>
      </c>
      <c r="S601" s="29" t="s">
        <v>855</v>
      </c>
      <c r="T601" s="29">
        <v>59</v>
      </c>
      <c r="U601" s="29">
        <v>32</v>
      </c>
      <c r="V601" s="29" t="s">
        <v>384</v>
      </c>
      <c r="W601" s="29">
        <v>15</v>
      </c>
      <c r="X601" s="29"/>
      <c r="Y601" s="29" t="s">
        <v>385</v>
      </c>
      <c r="Z601" s="29">
        <v>59638</v>
      </c>
    </row>
    <row r="602" spans="1:26" x14ac:dyDescent="0.2">
      <c r="A602" s="29">
        <v>2015</v>
      </c>
      <c r="B602" s="29" t="s">
        <v>2384</v>
      </c>
      <c r="C602" s="29" t="s">
        <v>753</v>
      </c>
      <c r="D602" s="29" t="s">
        <v>2385</v>
      </c>
      <c r="E602" s="29" t="s">
        <v>3721</v>
      </c>
      <c r="F602" s="29" t="s">
        <v>3722</v>
      </c>
      <c r="G602" s="29">
        <v>246200299</v>
      </c>
      <c r="H602" s="29" t="s">
        <v>854</v>
      </c>
      <c r="I602" s="29" t="s">
        <v>499</v>
      </c>
      <c r="J602" s="29" t="s">
        <v>145</v>
      </c>
      <c r="K602" s="30">
        <v>42270</v>
      </c>
      <c r="L602" s="29" t="s">
        <v>381</v>
      </c>
      <c r="M602" s="29" t="s">
        <v>382</v>
      </c>
      <c r="N602" s="29">
        <v>32.1768</v>
      </c>
      <c r="O602" s="29">
        <v>807.40740740000001</v>
      </c>
      <c r="P602" s="29">
        <v>807.40740740000001</v>
      </c>
      <c r="Q602" s="32">
        <v>12.7</v>
      </c>
      <c r="R602" s="29" t="s">
        <v>28</v>
      </c>
      <c r="S602" s="29" t="s">
        <v>855</v>
      </c>
      <c r="T602" s="29">
        <v>62</v>
      </c>
      <c r="U602" s="29">
        <v>32</v>
      </c>
      <c r="V602" s="29" t="s">
        <v>384</v>
      </c>
      <c r="W602" s="29">
        <v>35</v>
      </c>
      <c r="X602" s="29"/>
      <c r="Y602" s="29" t="s">
        <v>385</v>
      </c>
      <c r="Z602" s="29">
        <v>62427</v>
      </c>
    </row>
    <row r="603" spans="1:26" x14ac:dyDescent="0.2">
      <c r="A603" s="29">
        <v>2015</v>
      </c>
      <c r="B603" s="29" t="s">
        <v>2386</v>
      </c>
      <c r="C603" s="29" t="s">
        <v>378</v>
      </c>
      <c r="D603" s="29" t="s">
        <v>2387</v>
      </c>
      <c r="E603" s="29" t="s">
        <v>3723</v>
      </c>
      <c r="F603" s="29" t="s">
        <v>3724</v>
      </c>
      <c r="G603" s="29">
        <v>200069250</v>
      </c>
      <c r="H603" s="29" t="s">
        <v>768</v>
      </c>
      <c r="I603" s="29" t="s">
        <v>257</v>
      </c>
      <c r="J603" s="29" t="s">
        <v>78</v>
      </c>
      <c r="K603" s="30">
        <v>42094</v>
      </c>
      <c r="L603" s="29" t="s">
        <v>381</v>
      </c>
      <c r="M603" s="29" t="s">
        <v>382</v>
      </c>
      <c r="N603" s="29">
        <v>40.220999999999997</v>
      </c>
      <c r="O603" s="29">
        <v>1009.259259</v>
      </c>
      <c r="P603" s="29">
        <v>1009.259259</v>
      </c>
      <c r="Q603" s="32">
        <v>15.9</v>
      </c>
      <c r="R603" s="29" t="s">
        <v>28</v>
      </c>
      <c r="S603" s="29" t="s">
        <v>557</v>
      </c>
      <c r="T603" s="29">
        <v>10</v>
      </c>
      <c r="U603" s="29">
        <v>44</v>
      </c>
      <c r="V603" s="29" t="s">
        <v>392</v>
      </c>
      <c r="W603" s="29">
        <v>17</v>
      </c>
      <c r="X603" s="29"/>
      <c r="Y603" s="29" t="s">
        <v>385</v>
      </c>
      <c r="Z603" s="29">
        <v>10375</v>
      </c>
    </row>
    <row r="604" spans="1:26" x14ac:dyDescent="0.2">
      <c r="A604" s="29">
        <v>2015</v>
      </c>
      <c r="B604" s="29" t="s">
        <v>2388</v>
      </c>
      <c r="C604" s="29" t="s">
        <v>387</v>
      </c>
      <c r="D604" s="29" t="s">
        <v>2389</v>
      </c>
      <c r="E604" s="29" t="s">
        <v>3725</v>
      </c>
      <c r="F604" s="29" t="s">
        <v>3726</v>
      </c>
      <c r="G604" s="29">
        <v>200071389</v>
      </c>
      <c r="H604" s="29" t="s">
        <v>2390</v>
      </c>
      <c r="I604" s="29" t="s">
        <v>213</v>
      </c>
      <c r="J604" s="29" t="s">
        <v>211</v>
      </c>
      <c r="K604" s="30">
        <v>42208</v>
      </c>
      <c r="L604" s="29" t="s">
        <v>381</v>
      </c>
      <c r="M604" s="29" t="s">
        <v>382</v>
      </c>
      <c r="N604" s="29">
        <v>2.9495399999999998</v>
      </c>
      <c r="O604" s="29">
        <v>74.012345679999996</v>
      </c>
      <c r="P604" s="29">
        <v>74.012345679999996</v>
      </c>
      <c r="Q604" s="31">
        <v>1.2</v>
      </c>
      <c r="R604" s="29" t="s">
        <v>28</v>
      </c>
      <c r="S604" s="29" t="s">
        <v>2391</v>
      </c>
      <c r="T604" s="29">
        <v>3</v>
      </c>
      <c r="U604" s="29">
        <v>84</v>
      </c>
      <c r="V604" s="29" t="s">
        <v>392</v>
      </c>
      <c r="W604" s="29">
        <v>31</v>
      </c>
      <c r="X604" s="30">
        <v>44390</v>
      </c>
      <c r="Y604" s="29" t="s">
        <v>2392</v>
      </c>
      <c r="Z604" s="29">
        <v>3254</v>
      </c>
    </row>
    <row r="605" spans="1:26" x14ac:dyDescent="0.2">
      <c r="A605" s="29">
        <v>2015</v>
      </c>
      <c r="B605" s="29" t="s">
        <v>2393</v>
      </c>
      <c r="C605" s="29" t="s">
        <v>378</v>
      </c>
      <c r="D605" s="29" t="s">
        <v>2394</v>
      </c>
      <c r="E605" s="29" t="s">
        <v>3727</v>
      </c>
      <c r="F605" s="29" t="s">
        <v>3728</v>
      </c>
      <c r="G605" s="29">
        <v>200070126</v>
      </c>
      <c r="H605" s="29" t="s">
        <v>803</v>
      </c>
      <c r="I605" s="29" t="s">
        <v>257</v>
      </c>
      <c r="J605" s="29" t="s">
        <v>78</v>
      </c>
      <c r="K605" s="30">
        <v>42063</v>
      </c>
      <c r="L605" s="29" t="s">
        <v>381</v>
      </c>
      <c r="M605" s="29" t="s">
        <v>382</v>
      </c>
      <c r="N605" s="29">
        <v>10.7256</v>
      </c>
      <c r="O605" s="29">
        <v>269.13580250000001</v>
      </c>
      <c r="P605" s="29">
        <v>269.13580250000001</v>
      </c>
      <c r="Q605" s="31">
        <v>4.2</v>
      </c>
      <c r="R605" s="29" t="s">
        <v>28</v>
      </c>
      <c r="S605" s="29" t="s">
        <v>2395</v>
      </c>
      <c r="T605" s="29">
        <v>10</v>
      </c>
      <c r="U605" s="29">
        <v>44</v>
      </c>
      <c r="V605" s="29" t="s">
        <v>384</v>
      </c>
      <c r="W605" s="29">
        <v>18</v>
      </c>
      <c r="X605" s="29"/>
      <c r="Y605" s="29" t="s">
        <v>385</v>
      </c>
      <c r="Z605" s="29">
        <v>10233</v>
      </c>
    </row>
    <row r="606" spans="1:26" x14ac:dyDescent="0.2">
      <c r="A606" s="29">
        <v>2015</v>
      </c>
      <c r="B606" s="29" t="s">
        <v>2396</v>
      </c>
      <c r="C606" s="29" t="s">
        <v>453</v>
      </c>
      <c r="D606" s="29" t="s">
        <v>2397</v>
      </c>
      <c r="E606" s="29" t="s">
        <v>3729</v>
      </c>
      <c r="F606" s="29" t="s">
        <v>3730</v>
      </c>
      <c r="G606" s="29">
        <v>200023307</v>
      </c>
      <c r="H606" s="29" t="s">
        <v>2398</v>
      </c>
      <c r="I606" s="29" t="s">
        <v>1524</v>
      </c>
      <c r="J606" s="29" t="s">
        <v>137</v>
      </c>
      <c r="K606" s="30">
        <v>42309</v>
      </c>
      <c r="L606" s="29" t="s">
        <v>123</v>
      </c>
      <c r="M606" s="29" t="s">
        <v>390</v>
      </c>
      <c r="N606" s="29">
        <v>107.256</v>
      </c>
      <c r="O606" s="29">
        <v>2691.358025</v>
      </c>
      <c r="P606" s="29">
        <v>2691.358025</v>
      </c>
      <c r="Q606" s="34">
        <v>42.3</v>
      </c>
      <c r="R606" s="29" t="s">
        <v>123</v>
      </c>
      <c r="S606" s="29" t="s">
        <v>2399</v>
      </c>
      <c r="T606" s="29">
        <v>47</v>
      </c>
      <c r="U606" s="29">
        <v>75</v>
      </c>
      <c r="V606" s="29" t="s">
        <v>384</v>
      </c>
      <c r="W606" s="29">
        <v>1</v>
      </c>
      <c r="X606" s="29"/>
      <c r="Y606" s="29" t="s">
        <v>385</v>
      </c>
      <c r="Z606" s="29">
        <v>47323</v>
      </c>
    </row>
    <row r="607" spans="1:26" x14ac:dyDescent="0.2">
      <c r="A607" s="29">
        <v>2015</v>
      </c>
      <c r="B607" s="29" t="s">
        <v>2400</v>
      </c>
      <c r="C607" s="29" t="s">
        <v>387</v>
      </c>
      <c r="D607" s="29" t="s">
        <v>2401</v>
      </c>
      <c r="E607" s="29" t="s">
        <v>3731</v>
      </c>
      <c r="F607" s="29" t="s">
        <v>3732</v>
      </c>
      <c r="G607" s="29">
        <v>200069029</v>
      </c>
      <c r="H607" s="29" t="s">
        <v>2402</v>
      </c>
      <c r="I607" s="29" t="s">
        <v>499</v>
      </c>
      <c r="J607" s="29" t="s">
        <v>145</v>
      </c>
      <c r="K607" s="30">
        <v>42214</v>
      </c>
      <c r="L607" s="29" t="s">
        <v>381</v>
      </c>
      <c r="M607" s="29" t="s">
        <v>382</v>
      </c>
      <c r="N607" s="29">
        <v>23.685700000000001</v>
      </c>
      <c r="O607" s="29">
        <v>594.34156380000002</v>
      </c>
      <c r="P607" s="29">
        <v>594.34156380000002</v>
      </c>
      <c r="Q607" s="31">
        <v>9.3000000000000007</v>
      </c>
      <c r="R607" s="29" t="s">
        <v>28</v>
      </c>
      <c r="S607" s="29" t="s">
        <v>2403</v>
      </c>
      <c r="T607" s="29">
        <v>62</v>
      </c>
      <c r="U607" s="29">
        <v>32</v>
      </c>
      <c r="V607" s="29" t="s">
        <v>384</v>
      </c>
      <c r="W607" s="29">
        <v>26</v>
      </c>
      <c r="X607" s="29"/>
      <c r="Y607" s="29" t="s">
        <v>385</v>
      </c>
      <c r="Z607" s="29">
        <v>62752</v>
      </c>
    </row>
    <row r="608" spans="1:26" x14ac:dyDescent="0.2">
      <c r="A608" s="29">
        <v>2015</v>
      </c>
      <c r="B608" s="29" t="s">
        <v>2404</v>
      </c>
      <c r="C608" s="29" t="s">
        <v>442</v>
      </c>
      <c r="D608" s="29" t="s">
        <v>2405</v>
      </c>
      <c r="E608" s="29" t="s">
        <v>3733</v>
      </c>
      <c r="F608" s="29" t="s">
        <v>3734</v>
      </c>
      <c r="G608" s="29">
        <v>246700488</v>
      </c>
      <c r="H608" s="29" t="s">
        <v>2039</v>
      </c>
      <c r="I608" s="29" t="s">
        <v>663</v>
      </c>
      <c r="J608" s="29" t="s">
        <v>78</v>
      </c>
      <c r="K608" s="30">
        <v>42248</v>
      </c>
      <c r="L608" s="29" t="s">
        <v>784</v>
      </c>
      <c r="M608" s="29" t="s">
        <v>382</v>
      </c>
      <c r="N608" s="29">
        <v>16.624680000000001</v>
      </c>
      <c r="O608" s="29">
        <v>417.16049379999998</v>
      </c>
      <c r="P608" s="29">
        <v>417.16049379999998</v>
      </c>
      <c r="Q608" s="31">
        <v>6.6</v>
      </c>
      <c r="R608" s="29" t="s">
        <v>28</v>
      </c>
      <c r="S608" s="29" t="s">
        <v>785</v>
      </c>
      <c r="T608" s="29">
        <v>67</v>
      </c>
      <c r="U608" s="29">
        <v>44</v>
      </c>
      <c r="V608" s="29" t="s">
        <v>384</v>
      </c>
      <c r="W608" s="29">
        <v>57</v>
      </c>
      <c r="X608" s="29"/>
      <c r="Y608" s="29" t="s">
        <v>385</v>
      </c>
      <c r="Z608" s="29">
        <v>67482</v>
      </c>
    </row>
    <row r="609" spans="1:26" x14ac:dyDescent="0.2">
      <c r="A609" s="29">
        <v>2015</v>
      </c>
      <c r="B609" s="29" t="s">
        <v>2406</v>
      </c>
      <c r="C609" s="29" t="s">
        <v>387</v>
      </c>
      <c r="D609" s="29" t="s">
        <v>1368</v>
      </c>
      <c r="E609" s="29" t="s">
        <v>3101</v>
      </c>
      <c r="F609" s="29" t="s">
        <v>3102</v>
      </c>
      <c r="G609" s="29">
        <v>243500774</v>
      </c>
      <c r="H609" s="29" t="s">
        <v>1369</v>
      </c>
      <c r="I609" s="29" t="s">
        <v>70</v>
      </c>
      <c r="J609" s="29" t="s">
        <v>68</v>
      </c>
      <c r="K609" s="30">
        <v>42249</v>
      </c>
      <c r="L609" s="29" t="s">
        <v>381</v>
      </c>
      <c r="M609" s="29" t="s">
        <v>382</v>
      </c>
      <c r="N609" s="29">
        <v>7.1504000000000003</v>
      </c>
      <c r="O609" s="29">
        <v>179.42386830000001</v>
      </c>
      <c r="P609" s="29">
        <v>179.42386830000001</v>
      </c>
      <c r="Q609" s="31">
        <v>2.8</v>
      </c>
      <c r="R609" s="29" t="s">
        <v>28</v>
      </c>
      <c r="S609" s="29" t="s">
        <v>613</v>
      </c>
      <c r="T609" s="29">
        <v>35</v>
      </c>
      <c r="U609" s="29">
        <v>53</v>
      </c>
      <c r="V609" s="29" t="s">
        <v>384</v>
      </c>
      <c r="W609" s="29">
        <v>37</v>
      </c>
      <c r="X609" s="29"/>
      <c r="Y609" s="29" t="s">
        <v>385</v>
      </c>
      <c r="Z609" s="29">
        <v>35152</v>
      </c>
    </row>
    <row r="610" spans="1:26" x14ac:dyDescent="0.2">
      <c r="A610" s="29">
        <v>2015</v>
      </c>
      <c r="B610" s="29" t="s">
        <v>2407</v>
      </c>
      <c r="C610" s="29" t="s">
        <v>387</v>
      </c>
      <c r="D610" s="29" t="s">
        <v>2408</v>
      </c>
      <c r="E610" s="29" t="s">
        <v>3735</v>
      </c>
      <c r="F610" s="29" t="s">
        <v>3736</v>
      </c>
      <c r="G610" s="29">
        <v>200069052</v>
      </c>
      <c r="H610" s="29" t="s">
        <v>2409</v>
      </c>
      <c r="I610" s="29" t="s">
        <v>633</v>
      </c>
      <c r="J610" s="29" t="s">
        <v>221</v>
      </c>
      <c r="K610" s="30">
        <v>42185</v>
      </c>
      <c r="L610" s="29" t="s">
        <v>381</v>
      </c>
      <c r="M610" s="29" t="s">
        <v>382</v>
      </c>
      <c r="N610" s="29">
        <v>15.55212</v>
      </c>
      <c r="O610" s="29">
        <v>390.24691360000003</v>
      </c>
      <c r="P610" s="29">
        <v>390.24691360000003</v>
      </c>
      <c r="Q610" s="31">
        <v>6.1</v>
      </c>
      <c r="R610" s="29" t="s">
        <v>28</v>
      </c>
      <c r="S610" s="29" t="s">
        <v>2410</v>
      </c>
      <c r="T610" s="29">
        <v>90</v>
      </c>
      <c r="U610" s="29">
        <v>27</v>
      </c>
      <c r="V610" s="29" t="s">
        <v>384</v>
      </c>
      <c r="W610" s="29">
        <v>63</v>
      </c>
      <c r="X610" s="29"/>
      <c r="Y610" s="29" t="s">
        <v>385</v>
      </c>
      <c r="Z610" s="29">
        <v>90001</v>
      </c>
    </row>
    <row r="611" spans="1:26" x14ac:dyDescent="0.2">
      <c r="A611" s="29">
        <v>2015</v>
      </c>
      <c r="B611" s="29" t="s">
        <v>2411</v>
      </c>
      <c r="C611" s="29" t="s">
        <v>753</v>
      </c>
      <c r="D611" s="29" t="s">
        <v>2412</v>
      </c>
      <c r="E611" s="29" t="s">
        <v>3737</v>
      </c>
      <c r="F611" s="29" t="s">
        <v>3738</v>
      </c>
      <c r="G611" s="29">
        <v>200006682</v>
      </c>
      <c r="H611" s="29" t="s">
        <v>2413</v>
      </c>
      <c r="I611" s="29" t="s">
        <v>587</v>
      </c>
      <c r="J611" s="29" t="s">
        <v>221</v>
      </c>
      <c r="K611" s="30">
        <v>42339</v>
      </c>
      <c r="L611" s="29" t="s">
        <v>28</v>
      </c>
      <c r="M611" s="29" t="s">
        <v>390</v>
      </c>
      <c r="N611" s="29">
        <v>49.158999999999999</v>
      </c>
      <c r="O611" s="29">
        <v>1233.5390950000001</v>
      </c>
      <c r="P611" s="29">
        <v>1233.5390950000001</v>
      </c>
      <c r="Q611" s="32">
        <v>19.399999999999999</v>
      </c>
      <c r="R611" s="29" t="s">
        <v>28</v>
      </c>
      <c r="S611" s="29" t="s">
        <v>2414</v>
      </c>
      <c r="T611" s="29">
        <v>71</v>
      </c>
      <c r="U611" s="29">
        <v>27</v>
      </c>
      <c r="V611" s="29" t="s">
        <v>384</v>
      </c>
      <c r="W611" s="29">
        <v>12</v>
      </c>
      <c r="X611" s="29"/>
      <c r="Y611" s="29" t="s">
        <v>385</v>
      </c>
      <c r="Z611" s="29">
        <v>71073</v>
      </c>
    </row>
    <row r="612" spans="1:26" x14ac:dyDescent="0.2">
      <c r="A612" s="29">
        <v>2014</v>
      </c>
      <c r="B612" s="29" t="s">
        <v>2415</v>
      </c>
      <c r="C612" s="29" t="s">
        <v>387</v>
      </c>
      <c r="D612" s="29" t="s">
        <v>2416</v>
      </c>
      <c r="E612" s="29" t="s">
        <v>3739</v>
      </c>
      <c r="F612" s="29" t="s">
        <v>3740</v>
      </c>
      <c r="G612" s="29">
        <v>248500662</v>
      </c>
      <c r="H612" s="29" t="s">
        <v>2417</v>
      </c>
      <c r="I612" s="29" t="s">
        <v>53</v>
      </c>
      <c r="J612" s="29" t="s">
        <v>51</v>
      </c>
      <c r="K612" s="30">
        <v>41751</v>
      </c>
      <c r="L612" s="29" t="s">
        <v>381</v>
      </c>
      <c r="M612" s="29" t="s">
        <v>382</v>
      </c>
      <c r="N612" s="29">
        <v>9.8317999999999994</v>
      </c>
      <c r="O612" s="29">
        <v>246.70781890000001</v>
      </c>
      <c r="P612" s="29">
        <v>246.70781890000001</v>
      </c>
      <c r="Q612" s="31">
        <v>3.9</v>
      </c>
      <c r="R612" s="29" t="s">
        <v>28</v>
      </c>
      <c r="S612" s="29" t="s">
        <v>2261</v>
      </c>
      <c r="T612" s="29">
        <v>85</v>
      </c>
      <c r="U612" s="29">
        <v>52</v>
      </c>
      <c r="V612" s="29" t="s">
        <v>384</v>
      </c>
      <c r="W612" s="29">
        <v>14</v>
      </c>
      <c r="X612" s="29"/>
      <c r="Y612" s="29" t="s">
        <v>385</v>
      </c>
      <c r="Z612" s="29">
        <v>85151</v>
      </c>
    </row>
    <row r="613" spans="1:26" x14ac:dyDescent="0.2">
      <c r="A613" s="29">
        <v>2014</v>
      </c>
      <c r="B613" s="29" t="s">
        <v>2418</v>
      </c>
      <c r="C613" s="29" t="s">
        <v>387</v>
      </c>
      <c r="D613" s="29" t="s">
        <v>2419</v>
      </c>
      <c r="E613" s="29" t="s">
        <v>3741</v>
      </c>
      <c r="F613" s="29" t="s">
        <v>3742</v>
      </c>
      <c r="G613" s="29">
        <v>200090504</v>
      </c>
      <c r="H613" s="29" t="s">
        <v>882</v>
      </c>
      <c r="I613" s="29" t="s">
        <v>91</v>
      </c>
      <c r="J613" s="29" t="s">
        <v>89</v>
      </c>
      <c r="K613" s="30">
        <v>41851</v>
      </c>
      <c r="L613" s="29" t="s">
        <v>381</v>
      </c>
      <c r="M613" s="29" t="s">
        <v>382</v>
      </c>
      <c r="N613" s="29">
        <v>28.601600000000001</v>
      </c>
      <c r="O613" s="29">
        <v>717.6954733</v>
      </c>
      <c r="P613" s="29">
        <v>717.6954733</v>
      </c>
      <c r="Q613" s="32">
        <v>11.3</v>
      </c>
      <c r="R613" s="29" t="s">
        <v>28</v>
      </c>
      <c r="S613" s="29" t="s">
        <v>505</v>
      </c>
      <c r="T613" s="29">
        <v>77</v>
      </c>
      <c r="U613" s="29">
        <v>11</v>
      </c>
      <c r="V613" s="29" t="s">
        <v>392</v>
      </c>
      <c r="W613" s="29">
        <v>16</v>
      </c>
      <c r="X613" s="29"/>
      <c r="Y613" s="29" t="s">
        <v>385</v>
      </c>
      <c r="Z613" s="29">
        <v>77478</v>
      </c>
    </row>
    <row r="614" spans="1:26" x14ac:dyDescent="0.2">
      <c r="A614" s="29">
        <v>2014</v>
      </c>
      <c r="B614" s="29" t="s">
        <v>2420</v>
      </c>
      <c r="C614" s="29" t="s">
        <v>387</v>
      </c>
      <c r="D614" s="29" t="s">
        <v>2319</v>
      </c>
      <c r="E614" s="29" t="s">
        <v>3681</v>
      </c>
      <c r="F614" s="29" t="s">
        <v>3682</v>
      </c>
      <c r="G614" s="29">
        <v>200037133</v>
      </c>
      <c r="H614" s="29" t="s">
        <v>993</v>
      </c>
      <c r="I614" s="29" t="s">
        <v>91</v>
      </c>
      <c r="J614" s="29" t="s">
        <v>89</v>
      </c>
      <c r="K614" s="30">
        <v>41826</v>
      </c>
      <c r="L614" s="29" t="s">
        <v>381</v>
      </c>
      <c r="M614" s="29" t="s">
        <v>382</v>
      </c>
      <c r="N614" s="29">
        <v>13.407</v>
      </c>
      <c r="O614" s="29">
        <v>336.41975309999998</v>
      </c>
      <c r="P614" s="29">
        <v>336.41975309999998</v>
      </c>
      <c r="Q614" s="31">
        <v>5.3</v>
      </c>
      <c r="R614" s="29" t="s">
        <v>28</v>
      </c>
      <c r="S614" s="29" t="s">
        <v>505</v>
      </c>
      <c r="T614" s="29">
        <v>77</v>
      </c>
      <c r="U614" s="29">
        <v>11</v>
      </c>
      <c r="V614" s="29" t="s">
        <v>384</v>
      </c>
      <c r="W614" s="29">
        <v>106</v>
      </c>
      <c r="X614" s="29"/>
      <c r="Y614" s="29" t="s">
        <v>385</v>
      </c>
      <c r="Z614" s="29">
        <v>77459</v>
      </c>
    </row>
    <row r="615" spans="1:26" x14ac:dyDescent="0.2">
      <c r="A615" s="29">
        <v>2013</v>
      </c>
      <c r="B615" s="29" t="s">
        <v>2421</v>
      </c>
      <c r="C615" s="29" t="s">
        <v>387</v>
      </c>
      <c r="D615" s="29" t="s">
        <v>2422</v>
      </c>
      <c r="E615" s="29" t="s">
        <v>3743</v>
      </c>
      <c r="F615" s="29" t="s">
        <v>3744</v>
      </c>
      <c r="G615" s="29">
        <v>200070779</v>
      </c>
      <c r="H615" s="29" t="s">
        <v>2423</v>
      </c>
      <c r="I615" s="29" t="s">
        <v>91</v>
      </c>
      <c r="J615" s="29" t="s">
        <v>89</v>
      </c>
      <c r="K615" s="30">
        <v>41486</v>
      </c>
      <c r="L615" s="29" t="s">
        <v>381</v>
      </c>
      <c r="M615" s="29" t="s">
        <v>382</v>
      </c>
      <c r="N615" s="29">
        <v>12.960100000000001</v>
      </c>
      <c r="O615" s="29">
        <v>325.20576130000001</v>
      </c>
      <c r="P615" s="29">
        <v>325.20576130000001</v>
      </c>
      <c r="Q615" s="31">
        <v>5.0999999999999996</v>
      </c>
      <c r="R615" s="29" t="s">
        <v>28</v>
      </c>
      <c r="S615" s="29" t="s">
        <v>505</v>
      </c>
      <c r="T615" s="29">
        <v>77</v>
      </c>
      <c r="U615" s="29">
        <v>11</v>
      </c>
      <c r="V615" s="29" t="s">
        <v>384</v>
      </c>
      <c r="W615" s="29">
        <v>107</v>
      </c>
      <c r="X615" s="29"/>
      <c r="Y615" s="29" t="s">
        <v>385</v>
      </c>
      <c r="Z615" s="29">
        <v>77107</v>
      </c>
    </row>
    <row r="616" spans="1:26" x14ac:dyDescent="0.2">
      <c r="A616" s="29">
        <v>2013</v>
      </c>
      <c r="B616" s="29" t="s">
        <v>2424</v>
      </c>
      <c r="C616" s="29" t="s">
        <v>753</v>
      </c>
      <c r="D616" s="29" t="s">
        <v>2425</v>
      </c>
      <c r="E616" s="29" t="s">
        <v>3745</v>
      </c>
      <c r="F616" s="29" t="s">
        <v>3746</v>
      </c>
      <c r="G616" s="29">
        <v>245700372</v>
      </c>
      <c r="H616" s="29" t="s">
        <v>2426</v>
      </c>
      <c r="I616" s="29" t="s">
        <v>599</v>
      </c>
      <c r="J616" s="29" t="s">
        <v>78</v>
      </c>
      <c r="K616" s="30">
        <v>41394</v>
      </c>
      <c r="L616" s="29" t="s">
        <v>381</v>
      </c>
      <c r="M616" s="29" t="s">
        <v>382</v>
      </c>
      <c r="N616" s="29">
        <v>8.9380000000000006</v>
      </c>
      <c r="O616" s="29">
        <v>224.2798354</v>
      </c>
      <c r="P616" s="29">
        <v>224.2798354</v>
      </c>
      <c r="Q616" s="31">
        <v>3.5</v>
      </c>
      <c r="R616" s="29" t="s">
        <v>28</v>
      </c>
      <c r="S616" s="29" t="s">
        <v>2391</v>
      </c>
      <c r="T616" s="29">
        <v>57</v>
      </c>
      <c r="U616" s="29">
        <v>44</v>
      </c>
      <c r="V616" s="29" t="s">
        <v>384</v>
      </c>
      <c r="W616" s="29">
        <v>108</v>
      </c>
      <c r="X616" s="29"/>
      <c r="Y616" s="29" t="s">
        <v>385</v>
      </c>
      <c r="Z616" s="29">
        <v>57484</v>
      </c>
    </row>
    <row r="617" spans="1:26" x14ac:dyDescent="0.2">
      <c r="A617" s="29">
        <v>2011</v>
      </c>
      <c r="B617" s="29" t="s">
        <v>2427</v>
      </c>
      <c r="C617" s="29" t="s">
        <v>753</v>
      </c>
      <c r="D617" s="29" t="s">
        <v>2428</v>
      </c>
      <c r="E617" s="29" t="s">
        <v>3747</v>
      </c>
      <c r="F617" s="29" t="s">
        <v>3748</v>
      </c>
      <c r="G617" s="29">
        <v>200093201</v>
      </c>
      <c r="H617" s="29" t="s">
        <v>2429</v>
      </c>
      <c r="I617" s="29" t="s">
        <v>456</v>
      </c>
      <c r="J617" s="29" t="s">
        <v>145</v>
      </c>
      <c r="K617" s="30">
        <v>40711</v>
      </c>
      <c r="L617" s="29" t="s">
        <v>381</v>
      </c>
      <c r="M617" s="29" t="s">
        <v>382</v>
      </c>
      <c r="N617" s="29">
        <v>58.9908</v>
      </c>
      <c r="O617" s="29">
        <v>1480.2469140000001</v>
      </c>
      <c r="P617" s="29">
        <v>1480.2469140000001</v>
      </c>
      <c r="Q617" s="33">
        <v>23.3</v>
      </c>
      <c r="R617" s="29" t="s">
        <v>28</v>
      </c>
      <c r="S617" s="29" t="s">
        <v>855</v>
      </c>
      <c r="T617" s="29">
        <v>59</v>
      </c>
      <c r="U617" s="29">
        <v>32</v>
      </c>
      <c r="V617" s="29" t="s">
        <v>384</v>
      </c>
      <c r="W617" s="29">
        <v>161</v>
      </c>
      <c r="X617" s="29"/>
      <c r="Y617" s="29" t="s">
        <v>385</v>
      </c>
      <c r="Z617" s="29">
        <v>59566</v>
      </c>
    </row>
    <row r="618" spans="1:26" ht="16" thickBot="1" x14ac:dyDescent="0.25"/>
    <row r="619" spans="1:26" x14ac:dyDescent="0.2">
      <c r="O619" s="10"/>
      <c r="P619" s="11" t="s">
        <v>347</v>
      </c>
      <c r="Q619" s="12" t="s">
        <v>348</v>
      </c>
    </row>
    <row r="620" spans="1:26" x14ac:dyDescent="0.2">
      <c r="O620" s="13" t="s">
        <v>349</v>
      </c>
      <c r="P620" s="14">
        <f>COUNTIF(P2:P617,"&gt;60")</f>
        <v>616</v>
      </c>
      <c r="Q620" s="19">
        <f>SUMIF(P2:P617,"&gt;60")</f>
        <v>276875.08029843</v>
      </c>
    </row>
    <row r="621" spans="1:26" x14ac:dyDescent="0.2">
      <c r="O621" s="15" t="s">
        <v>350</v>
      </c>
      <c r="P621" s="16">
        <f>COUNTIF(P3:P618,"&gt;=40")-COUNTIF(P3:P618,"&gt;60")</f>
        <v>0</v>
      </c>
      <c r="Q621" s="19">
        <f>SUMIF(P2:P617,"&gt;=40")-SUMIF(P2:P617,"&gt;60")</f>
        <v>0</v>
      </c>
    </row>
    <row r="622" spans="1:26" x14ac:dyDescent="0.2">
      <c r="O622" s="17" t="s">
        <v>351</v>
      </c>
      <c r="P622" s="16">
        <f>COUNTIF(P4:P619,"&gt;=20")-COUNTIF(P4:P619,"&gt;40")</f>
        <v>0</v>
      </c>
      <c r="Q622" s="19">
        <f>SUMIF(P3:P618,"&gt;=20")-SUMIF(P3:P618,"&gt;40")</f>
        <v>0</v>
      </c>
    </row>
    <row r="623" spans="1:26" x14ac:dyDescent="0.2">
      <c r="O623" s="18" t="s">
        <v>352</v>
      </c>
      <c r="P623" s="16">
        <f>COUNTIF(P5:P620,"&gt;=10")-COUNTIF(P5:P620,"&gt;20")</f>
        <v>0</v>
      </c>
      <c r="Q623" s="19">
        <f>SUMIF(P4:P619,"&gt;=10")-SUMIF(P4:P619,"&gt;20")</f>
        <v>0</v>
      </c>
    </row>
    <row r="624" spans="1:26" ht="16" thickBot="1" x14ac:dyDescent="0.25">
      <c r="O624" s="20" t="s">
        <v>353</v>
      </c>
      <c r="P624" s="21">
        <f>COUNTIF(P6:P621,"&lt;10")</f>
        <v>1</v>
      </c>
      <c r="Q624" s="22">
        <f>SUMIF(P5:P620,"&lt;10")</f>
        <v>0</v>
      </c>
    </row>
    <row r="625" spans="15:17" ht="16" thickBot="1" x14ac:dyDescent="0.25">
      <c r="O625" s="23" t="s">
        <v>2430</v>
      </c>
      <c r="P625" s="24">
        <f>SUM(P620:P624)</f>
        <v>617</v>
      </c>
      <c r="Q625" s="25">
        <f>SUM(Q620:Q624)</f>
        <v>276875.08029843</v>
      </c>
    </row>
  </sheetData>
  <pageMargins left="0.7" right="0.7" top="0.75" bottom="0.75" header="0.3" footer="0.3"/>
  <pageSetup paperSize="9" orientation="portrait" r:id="rId1"/>
  <headerFooter>
    <oddFooter>&amp;L_x000D_&amp;1#&amp;"Calibri"&amp;10&amp;K317100 Classification GRTgaz : Public [ ] Interne [X] Restreint [ ] Secret [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0324-6E7F-A947-B567-6051050320A6}">
  <dimension ref="A1:T328"/>
  <sheetViews>
    <sheetView tabSelected="1" workbookViewId="0">
      <selection activeCell="O2" sqref="O2"/>
    </sheetView>
  </sheetViews>
  <sheetFormatPr baseColWidth="10" defaultRowHeight="15" x14ac:dyDescent="0.2"/>
  <cols>
    <col min="1" max="16384" width="10.83203125" style="38"/>
  </cols>
  <sheetData>
    <row r="1" spans="1:20" ht="48" x14ac:dyDescent="0.2">
      <c r="A1" s="39" t="s">
        <v>4588</v>
      </c>
      <c r="B1" s="39" t="s">
        <v>4589</v>
      </c>
      <c r="C1" s="39" t="s">
        <v>4590</v>
      </c>
      <c r="D1" s="39" t="s">
        <v>4591</v>
      </c>
      <c r="E1" s="39" t="s">
        <v>4592</v>
      </c>
      <c r="F1" s="39" t="s">
        <v>4593</v>
      </c>
      <c r="G1" s="39" t="s">
        <v>4594</v>
      </c>
      <c r="H1" s="40" t="s">
        <v>357</v>
      </c>
      <c r="I1" s="40" t="s">
        <v>4595</v>
      </c>
      <c r="J1" s="40" t="s">
        <v>4596</v>
      </c>
      <c r="K1" s="39" t="s">
        <v>4597</v>
      </c>
      <c r="L1" s="39" t="s">
        <v>4598</v>
      </c>
      <c r="M1" s="39" t="s">
        <v>17</v>
      </c>
      <c r="N1" s="39" t="s">
        <v>18</v>
      </c>
      <c r="O1" s="39" t="s">
        <v>4599</v>
      </c>
      <c r="P1" s="39" t="s">
        <v>4600</v>
      </c>
      <c r="Q1" s="39" t="s">
        <v>4601</v>
      </c>
      <c r="R1" s="39" t="s">
        <v>4602</v>
      </c>
      <c r="S1" s="39" t="s">
        <v>4603</v>
      </c>
      <c r="T1" s="39" t="s">
        <v>5013</v>
      </c>
    </row>
    <row r="2" spans="1:20" ht="350" x14ac:dyDescent="0.2">
      <c r="A2" s="41">
        <v>1</v>
      </c>
      <c r="B2" s="41">
        <v>5100293</v>
      </c>
      <c r="C2" s="42" t="s">
        <v>3750</v>
      </c>
      <c r="D2" s="41">
        <v>54209119400036</v>
      </c>
      <c r="E2" s="42" t="s">
        <v>4604</v>
      </c>
      <c r="F2" s="42"/>
      <c r="G2" s="41">
        <v>2190</v>
      </c>
      <c r="H2" s="42" t="s">
        <v>4067</v>
      </c>
      <c r="I2" s="42" t="s">
        <v>4068</v>
      </c>
      <c r="J2" s="42" t="s">
        <v>4069</v>
      </c>
      <c r="K2" s="41">
        <v>775824</v>
      </c>
      <c r="L2" s="41">
        <v>6927719</v>
      </c>
      <c r="M2" s="41">
        <v>49.464838790000002</v>
      </c>
      <c r="N2" s="41">
        <v>4.0452186149999996</v>
      </c>
      <c r="O2" s="41">
        <v>2154</v>
      </c>
      <c r="P2" s="41" t="s">
        <v>4070</v>
      </c>
      <c r="Q2" s="42" t="s">
        <v>4071</v>
      </c>
      <c r="R2" s="42" t="s">
        <v>4072</v>
      </c>
      <c r="S2" s="42" t="s">
        <v>4605</v>
      </c>
      <c r="T2" s="43">
        <v>43.7</v>
      </c>
    </row>
    <row r="3" spans="1:20" ht="409.6" x14ac:dyDescent="0.2">
      <c r="A3" s="41">
        <v>2</v>
      </c>
      <c r="B3" s="41">
        <v>5100311</v>
      </c>
      <c r="C3" s="42" t="s">
        <v>3751</v>
      </c>
      <c r="D3" s="41">
        <v>49334119200034</v>
      </c>
      <c r="E3" s="42"/>
      <c r="F3" s="42" t="s">
        <v>4606</v>
      </c>
      <c r="G3" s="41">
        <v>2120</v>
      </c>
      <c r="H3" s="42" t="s">
        <v>4073</v>
      </c>
      <c r="I3" s="42" t="s">
        <v>4068</v>
      </c>
      <c r="J3" s="42" t="s">
        <v>4069</v>
      </c>
      <c r="K3" s="41">
        <v>748038</v>
      </c>
      <c r="L3" s="41">
        <v>6976539</v>
      </c>
      <c r="M3" s="41">
        <v>49.904783289999997</v>
      </c>
      <c r="N3" s="41">
        <v>3.6679097999999999</v>
      </c>
      <c r="O3" s="41">
        <v>2154</v>
      </c>
      <c r="P3" s="41" t="s">
        <v>4074</v>
      </c>
      <c r="Q3" s="42" t="s">
        <v>4607</v>
      </c>
      <c r="R3" s="42" t="s">
        <v>4075</v>
      </c>
      <c r="S3" s="42" t="s">
        <v>4608</v>
      </c>
      <c r="T3" s="44">
        <v>10.199999999999999</v>
      </c>
    </row>
    <row r="4" spans="1:20" ht="96" x14ac:dyDescent="0.2">
      <c r="A4" s="41">
        <v>3</v>
      </c>
      <c r="B4" s="41">
        <v>5100507</v>
      </c>
      <c r="C4" s="42" t="s">
        <v>3752</v>
      </c>
      <c r="D4" s="41">
        <v>62200040400500</v>
      </c>
      <c r="E4" s="42" t="s">
        <v>4609</v>
      </c>
      <c r="F4" s="42"/>
      <c r="G4" s="41">
        <v>2100</v>
      </c>
      <c r="H4" s="42" t="s">
        <v>4076</v>
      </c>
      <c r="I4" s="42" t="s">
        <v>4068</v>
      </c>
      <c r="J4" s="42" t="s">
        <v>4069</v>
      </c>
      <c r="K4" s="41">
        <v>722171</v>
      </c>
      <c r="L4" s="41">
        <v>6973886</v>
      </c>
      <c r="M4" s="41">
        <v>49.882458010000001</v>
      </c>
      <c r="N4" s="41">
        <v>3.3081225609999998</v>
      </c>
      <c r="O4" s="41">
        <v>2154</v>
      </c>
      <c r="P4" s="41" t="s">
        <v>4077</v>
      </c>
      <c r="Q4" s="42" t="s">
        <v>4610</v>
      </c>
      <c r="R4" s="45">
        <v>0</v>
      </c>
      <c r="S4" s="45">
        <v>0</v>
      </c>
      <c r="T4" s="44">
        <v>14.3</v>
      </c>
    </row>
    <row r="5" spans="1:20" ht="224" x14ac:dyDescent="0.2">
      <c r="A5" s="41">
        <v>4</v>
      </c>
      <c r="B5" s="41">
        <v>5100521</v>
      </c>
      <c r="C5" s="42" t="s">
        <v>3753</v>
      </c>
      <c r="D5" s="41">
        <v>40794892600016</v>
      </c>
      <c r="E5" s="42" t="s">
        <v>4611</v>
      </c>
      <c r="F5" s="42"/>
      <c r="G5" s="41">
        <v>2390</v>
      </c>
      <c r="H5" s="42" t="s">
        <v>4078</v>
      </c>
      <c r="I5" s="42" t="s">
        <v>4068</v>
      </c>
      <c r="J5" s="42" t="s">
        <v>4069</v>
      </c>
      <c r="K5" s="41">
        <v>734557</v>
      </c>
      <c r="L5" s="41">
        <v>6970779</v>
      </c>
      <c r="M5" s="41">
        <v>49.854081299999997</v>
      </c>
      <c r="N5" s="41">
        <v>3.4799916469999999</v>
      </c>
      <c r="O5" s="41">
        <v>2154</v>
      </c>
      <c r="P5" s="41" t="s">
        <v>4079</v>
      </c>
      <c r="Q5" s="42" t="s">
        <v>4080</v>
      </c>
      <c r="R5" s="42" t="s">
        <v>4081</v>
      </c>
      <c r="S5" s="42" t="s">
        <v>4612</v>
      </c>
      <c r="T5" s="46">
        <v>183</v>
      </c>
    </row>
    <row r="6" spans="1:20" ht="192" x14ac:dyDescent="0.2">
      <c r="A6" s="41">
        <v>5</v>
      </c>
      <c r="B6" s="41">
        <v>5100757</v>
      </c>
      <c r="C6" s="42" t="s">
        <v>3754</v>
      </c>
      <c r="D6" s="41">
        <v>41029320300023</v>
      </c>
      <c r="E6" s="42" t="s">
        <v>4613</v>
      </c>
      <c r="F6" s="42" t="s">
        <v>4461</v>
      </c>
      <c r="G6" s="41">
        <v>2200</v>
      </c>
      <c r="H6" s="42" t="s">
        <v>4082</v>
      </c>
      <c r="I6" s="42" t="s">
        <v>4068</v>
      </c>
      <c r="J6" s="42" t="s">
        <v>4069</v>
      </c>
      <c r="K6" s="41">
        <v>729789</v>
      </c>
      <c r="L6" s="41">
        <v>6918775</v>
      </c>
      <c r="M6" s="41">
        <v>49.388512679999998</v>
      </c>
      <c r="N6" s="41">
        <v>3.4100154460000001</v>
      </c>
      <c r="O6" s="41">
        <v>2154</v>
      </c>
      <c r="P6" s="41" t="s">
        <v>4070</v>
      </c>
      <c r="Q6" s="42" t="s">
        <v>4071</v>
      </c>
      <c r="R6" s="42" t="s">
        <v>4083</v>
      </c>
      <c r="S6" s="42" t="s">
        <v>4614</v>
      </c>
      <c r="T6" s="46">
        <v>132</v>
      </c>
    </row>
    <row r="7" spans="1:20" ht="96" x14ac:dyDescent="0.2">
      <c r="A7" s="41">
        <v>6</v>
      </c>
      <c r="B7" s="41">
        <v>5101102</v>
      </c>
      <c r="C7" s="42" t="s">
        <v>3755</v>
      </c>
      <c r="D7" s="41">
        <v>45650053700018</v>
      </c>
      <c r="E7" s="42" t="s">
        <v>4615</v>
      </c>
      <c r="F7" s="42"/>
      <c r="G7" s="41">
        <v>60100</v>
      </c>
      <c r="H7" s="42" t="s">
        <v>4084</v>
      </c>
      <c r="I7" s="42" t="s">
        <v>4085</v>
      </c>
      <c r="J7" s="42" t="s">
        <v>4069</v>
      </c>
      <c r="K7" s="41">
        <v>662781</v>
      </c>
      <c r="L7" s="41">
        <v>6906055</v>
      </c>
      <c r="M7" s="41">
        <v>49.274158180000001</v>
      </c>
      <c r="N7" s="41">
        <v>2.4888540109999999</v>
      </c>
      <c r="O7" s="41">
        <v>2154</v>
      </c>
      <c r="P7" s="41" t="s">
        <v>4077</v>
      </c>
      <c r="Q7" s="42" t="s">
        <v>4610</v>
      </c>
      <c r="R7" s="45">
        <v>0</v>
      </c>
      <c r="S7" s="45">
        <v>0</v>
      </c>
      <c r="T7" s="44">
        <v>15.6</v>
      </c>
    </row>
    <row r="8" spans="1:20" ht="224" x14ac:dyDescent="0.2">
      <c r="A8" s="41">
        <v>7</v>
      </c>
      <c r="B8" s="41">
        <v>5102490</v>
      </c>
      <c r="C8" s="42" t="s">
        <v>3756</v>
      </c>
      <c r="D8" s="41">
        <v>43552002800034</v>
      </c>
      <c r="E8" s="42" t="s">
        <v>4616</v>
      </c>
      <c r="F8" s="42"/>
      <c r="G8" s="41">
        <v>80170</v>
      </c>
      <c r="H8" s="42" t="s">
        <v>4086</v>
      </c>
      <c r="I8" s="42" t="s">
        <v>4087</v>
      </c>
      <c r="J8" s="42" t="s">
        <v>4069</v>
      </c>
      <c r="K8" s="41">
        <v>678560</v>
      </c>
      <c r="L8" s="41">
        <v>6969520</v>
      </c>
      <c r="M8" s="41">
        <v>49.8433852</v>
      </c>
      <c r="N8" s="41">
        <v>2.702265235</v>
      </c>
      <c r="O8" s="41">
        <v>2154</v>
      </c>
      <c r="P8" s="41" t="s">
        <v>4088</v>
      </c>
      <c r="Q8" s="42" t="s">
        <v>4089</v>
      </c>
      <c r="R8" s="42" t="s">
        <v>4081</v>
      </c>
      <c r="S8" s="42" t="s">
        <v>4612</v>
      </c>
      <c r="T8" s="47">
        <v>28.6</v>
      </c>
    </row>
    <row r="9" spans="1:20" ht="176" x14ac:dyDescent="0.2">
      <c r="A9" s="41">
        <v>8</v>
      </c>
      <c r="B9" s="41">
        <v>5200214</v>
      </c>
      <c r="C9" s="42" t="s">
        <v>3757</v>
      </c>
      <c r="D9" s="41">
        <v>64558001500011</v>
      </c>
      <c r="E9" s="42" t="s">
        <v>4090</v>
      </c>
      <c r="F9" s="42"/>
      <c r="G9" s="41">
        <v>24120</v>
      </c>
      <c r="H9" s="42" t="s">
        <v>4091</v>
      </c>
      <c r="I9" s="42" t="s">
        <v>4092</v>
      </c>
      <c r="J9" s="42" t="s">
        <v>4093</v>
      </c>
      <c r="K9" s="41">
        <v>567862</v>
      </c>
      <c r="L9" s="41">
        <v>6446225</v>
      </c>
      <c r="M9" s="41">
        <v>45.138814240000002</v>
      </c>
      <c r="N9" s="41">
        <v>1.3199037440000001</v>
      </c>
      <c r="O9" s="41">
        <v>2154</v>
      </c>
      <c r="P9" s="41" t="s">
        <v>4094</v>
      </c>
      <c r="Q9" s="42" t="s">
        <v>4617</v>
      </c>
      <c r="R9" s="42" t="s">
        <v>4095</v>
      </c>
      <c r="S9" s="42" t="s">
        <v>4618</v>
      </c>
      <c r="T9" s="47">
        <v>24.6</v>
      </c>
    </row>
    <row r="10" spans="1:20" ht="224" x14ac:dyDescent="0.2">
      <c r="A10" s="41">
        <v>9</v>
      </c>
      <c r="B10" s="41">
        <v>5200359</v>
      </c>
      <c r="C10" s="42" t="s">
        <v>3758</v>
      </c>
      <c r="D10" s="41">
        <v>38802115600079</v>
      </c>
      <c r="E10" s="42" t="s">
        <v>4619</v>
      </c>
      <c r="F10" s="42"/>
      <c r="G10" s="41">
        <v>33530</v>
      </c>
      <c r="H10" s="42" t="s">
        <v>4096</v>
      </c>
      <c r="I10" s="42" t="s">
        <v>4097</v>
      </c>
      <c r="J10" s="42" t="s">
        <v>4093</v>
      </c>
      <c r="K10" s="41">
        <v>420739</v>
      </c>
      <c r="L10" s="41">
        <v>6430260</v>
      </c>
      <c r="M10" s="41">
        <v>44.952107359999999</v>
      </c>
      <c r="N10" s="41">
        <v>-0.53977800799999998</v>
      </c>
      <c r="O10" s="41">
        <v>2154</v>
      </c>
      <c r="P10" s="41" t="s">
        <v>4098</v>
      </c>
      <c r="Q10" s="42" t="s">
        <v>4099</v>
      </c>
      <c r="R10" s="42" t="s">
        <v>4081</v>
      </c>
      <c r="S10" s="42" t="s">
        <v>4612</v>
      </c>
      <c r="T10" s="48">
        <v>69.5</v>
      </c>
    </row>
    <row r="11" spans="1:20" ht="380" x14ac:dyDescent="0.2">
      <c r="A11" s="41">
        <v>10</v>
      </c>
      <c r="B11" s="41">
        <v>5200378</v>
      </c>
      <c r="C11" s="42" t="s">
        <v>3759</v>
      </c>
      <c r="D11" s="41">
        <v>39973076100018</v>
      </c>
      <c r="E11" s="42" t="s">
        <v>4620</v>
      </c>
      <c r="F11" s="42"/>
      <c r="G11" s="41">
        <v>33130</v>
      </c>
      <c r="H11" s="42" t="s">
        <v>4100</v>
      </c>
      <c r="I11" s="42" t="s">
        <v>4097</v>
      </c>
      <c r="J11" s="42" t="s">
        <v>4093</v>
      </c>
      <c r="K11" s="41">
        <v>420962</v>
      </c>
      <c r="L11" s="41">
        <v>6417522</v>
      </c>
      <c r="M11" s="41">
        <v>44.838087289999997</v>
      </c>
      <c r="N11" s="41">
        <v>-0.52974241499999997</v>
      </c>
      <c r="O11" s="41">
        <v>27572</v>
      </c>
      <c r="P11" s="41" t="s">
        <v>4074</v>
      </c>
      <c r="Q11" s="42" t="s">
        <v>4607</v>
      </c>
      <c r="R11" s="42" t="s">
        <v>4101</v>
      </c>
      <c r="S11" s="42" t="s">
        <v>4621</v>
      </c>
      <c r="T11" s="46">
        <v>119</v>
      </c>
    </row>
    <row r="12" spans="1:20" ht="80" x14ac:dyDescent="0.2">
      <c r="A12" s="41">
        <v>11</v>
      </c>
      <c r="B12" s="41">
        <v>5201764</v>
      </c>
      <c r="C12" s="42" t="s">
        <v>3760</v>
      </c>
      <c r="D12" s="41">
        <v>77572802500161</v>
      </c>
      <c r="E12" s="42" t="s">
        <v>4622</v>
      </c>
      <c r="F12" s="42" t="s">
        <v>4461</v>
      </c>
      <c r="G12" s="41">
        <v>40160</v>
      </c>
      <c r="H12" s="42" t="s">
        <v>4102</v>
      </c>
      <c r="I12" s="42" t="s">
        <v>4103</v>
      </c>
      <c r="J12" s="42" t="s">
        <v>4093</v>
      </c>
      <c r="K12" s="41">
        <v>375731</v>
      </c>
      <c r="L12" s="41">
        <v>6369217</v>
      </c>
      <c r="M12" s="41">
        <v>44.38598571</v>
      </c>
      <c r="N12" s="41">
        <v>-1.0694876129999999</v>
      </c>
      <c r="O12" s="41">
        <v>2154</v>
      </c>
      <c r="P12" s="41" t="s">
        <v>4104</v>
      </c>
      <c r="Q12" s="42" t="s">
        <v>4105</v>
      </c>
      <c r="R12" s="45">
        <v>0</v>
      </c>
      <c r="S12" s="45">
        <v>0</v>
      </c>
      <c r="T12" s="47">
        <v>26.2</v>
      </c>
    </row>
    <row r="13" spans="1:20" ht="192" x14ac:dyDescent="0.2">
      <c r="A13" s="41">
        <v>12</v>
      </c>
      <c r="B13" s="41">
        <v>5202000</v>
      </c>
      <c r="C13" s="42" t="s">
        <v>3761</v>
      </c>
      <c r="D13" s="41">
        <v>39765974900014</v>
      </c>
      <c r="E13" s="42" t="s">
        <v>4623</v>
      </c>
      <c r="F13" s="42"/>
      <c r="G13" s="41">
        <v>40400</v>
      </c>
      <c r="H13" s="42" t="s">
        <v>4106</v>
      </c>
      <c r="I13" s="42" t="s">
        <v>4103</v>
      </c>
      <c r="J13" s="42" t="s">
        <v>4093</v>
      </c>
      <c r="K13" s="41">
        <v>391757</v>
      </c>
      <c r="L13" s="41">
        <v>6311605</v>
      </c>
      <c r="M13" s="41">
        <v>43.877437810000004</v>
      </c>
      <c r="N13" s="41">
        <v>-0.83361826000000006</v>
      </c>
      <c r="O13" s="41">
        <v>2154</v>
      </c>
      <c r="P13" s="41" t="s">
        <v>4107</v>
      </c>
      <c r="Q13" s="42" t="s">
        <v>4624</v>
      </c>
      <c r="R13" s="42" t="s">
        <v>4083</v>
      </c>
      <c r="S13" s="42" t="s">
        <v>4614</v>
      </c>
      <c r="T13" s="46">
        <v>425</v>
      </c>
    </row>
    <row r="14" spans="1:20" ht="176" x14ac:dyDescent="0.2">
      <c r="A14" s="41">
        <v>13</v>
      </c>
      <c r="B14" s="41">
        <v>5202289</v>
      </c>
      <c r="C14" s="42" t="s">
        <v>3762</v>
      </c>
      <c r="D14" s="41">
        <v>64558015000029</v>
      </c>
      <c r="E14" s="42" t="s">
        <v>4625</v>
      </c>
      <c r="F14" s="42"/>
      <c r="G14" s="41">
        <v>47500</v>
      </c>
      <c r="H14" s="42" t="s">
        <v>4108</v>
      </c>
      <c r="I14" s="42" t="s">
        <v>4109</v>
      </c>
      <c r="J14" s="42" t="s">
        <v>4093</v>
      </c>
      <c r="K14" s="41">
        <v>542924</v>
      </c>
      <c r="L14" s="41">
        <v>6390685</v>
      </c>
      <c r="M14" s="41">
        <v>44.635731730000003</v>
      </c>
      <c r="N14" s="41">
        <v>1.0206456559999999</v>
      </c>
      <c r="O14" s="41">
        <v>2154</v>
      </c>
      <c r="P14" s="41" t="s">
        <v>4094</v>
      </c>
      <c r="Q14" s="42" t="s">
        <v>4617</v>
      </c>
      <c r="R14" s="42" t="s">
        <v>4095</v>
      </c>
      <c r="S14" s="42" t="s">
        <v>4618</v>
      </c>
      <c r="T14" s="47">
        <v>25.9</v>
      </c>
    </row>
    <row r="15" spans="1:20" ht="160" x14ac:dyDescent="0.2">
      <c r="A15" s="41">
        <v>14</v>
      </c>
      <c r="B15" s="41">
        <v>5300463</v>
      </c>
      <c r="C15" s="42" t="s">
        <v>3763</v>
      </c>
      <c r="D15" s="41">
        <v>65480068900253</v>
      </c>
      <c r="E15" s="42" t="s">
        <v>4626</v>
      </c>
      <c r="F15" s="42"/>
      <c r="G15" s="41">
        <v>14860</v>
      </c>
      <c r="H15" s="42" t="s">
        <v>4110</v>
      </c>
      <c r="I15" s="42" t="s">
        <v>4111</v>
      </c>
      <c r="J15" s="42" t="s">
        <v>4112</v>
      </c>
      <c r="K15" s="41">
        <v>461562</v>
      </c>
      <c r="L15" s="41">
        <v>6907414</v>
      </c>
      <c r="M15" s="41">
        <v>49.243122560000003</v>
      </c>
      <c r="N15" s="41">
        <v>-0.27352420799999999</v>
      </c>
      <c r="O15" s="41">
        <v>2154</v>
      </c>
      <c r="P15" s="41" t="s">
        <v>4113</v>
      </c>
      <c r="Q15" s="42" t="s">
        <v>4114</v>
      </c>
      <c r="R15" s="42" t="s">
        <v>4115</v>
      </c>
      <c r="S15" s="42" t="s">
        <v>4627</v>
      </c>
      <c r="T15" s="44">
        <v>14.2</v>
      </c>
    </row>
    <row r="16" spans="1:20" ht="380" x14ac:dyDescent="0.2">
      <c r="A16" s="41">
        <v>15</v>
      </c>
      <c r="B16" s="41">
        <v>5302882</v>
      </c>
      <c r="C16" s="42" t="s">
        <v>3764</v>
      </c>
      <c r="D16" s="41">
        <v>30022172800011</v>
      </c>
      <c r="E16" s="42" t="s">
        <v>4628</v>
      </c>
      <c r="F16" s="42"/>
      <c r="G16" s="41">
        <v>14460</v>
      </c>
      <c r="H16" s="42" t="s">
        <v>4116</v>
      </c>
      <c r="I16" s="42" t="s">
        <v>4111</v>
      </c>
      <c r="J16" s="42" t="s">
        <v>4112</v>
      </c>
      <c r="K16" s="41">
        <v>460478</v>
      </c>
      <c r="L16" s="41">
        <v>6904712</v>
      </c>
      <c r="M16" s="41">
        <v>49.218528689999999</v>
      </c>
      <c r="N16" s="41">
        <v>-0.286846092</v>
      </c>
      <c r="O16" s="41">
        <v>4326</v>
      </c>
      <c r="P16" s="41" t="s">
        <v>4074</v>
      </c>
      <c r="Q16" s="42" t="s">
        <v>4607</v>
      </c>
      <c r="R16" s="42" t="s">
        <v>4101</v>
      </c>
      <c r="S16" s="42" t="s">
        <v>4621</v>
      </c>
      <c r="T16" s="43">
        <v>50.1</v>
      </c>
    </row>
    <row r="17" spans="1:20" ht="64" x14ac:dyDescent="0.2">
      <c r="A17" s="41">
        <v>16</v>
      </c>
      <c r="B17" s="41">
        <v>5401050</v>
      </c>
      <c r="C17" s="42" t="s">
        <v>3765</v>
      </c>
      <c r="D17" s="41">
        <v>33890543300136</v>
      </c>
      <c r="E17" s="42" t="s">
        <v>4629</v>
      </c>
      <c r="F17" s="42"/>
      <c r="G17" s="41">
        <v>89000</v>
      </c>
      <c r="H17" s="42" t="s">
        <v>4117</v>
      </c>
      <c r="I17" s="42" t="s">
        <v>4118</v>
      </c>
      <c r="J17" s="42" t="s">
        <v>4119</v>
      </c>
      <c r="K17" s="41">
        <v>745516</v>
      </c>
      <c r="L17" s="41">
        <v>6749071</v>
      </c>
      <c r="M17" s="41">
        <v>47.86635167</v>
      </c>
      <c r="N17" s="41">
        <v>3.6084753319999998</v>
      </c>
      <c r="O17" s="41">
        <v>2154</v>
      </c>
      <c r="P17" s="41" t="s">
        <v>4120</v>
      </c>
      <c r="Q17" s="42" t="s">
        <v>4121</v>
      </c>
      <c r="R17" s="45">
        <v>0</v>
      </c>
      <c r="S17" s="45">
        <v>0</v>
      </c>
      <c r="T17" s="47">
        <v>37.299999999999997</v>
      </c>
    </row>
    <row r="18" spans="1:20" ht="64" x14ac:dyDescent="0.2">
      <c r="A18" s="41">
        <v>17</v>
      </c>
      <c r="B18" s="41">
        <v>5401075</v>
      </c>
      <c r="C18" s="42" t="s">
        <v>3766</v>
      </c>
      <c r="D18" s="41">
        <v>79937878100030</v>
      </c>
      <c r="E18" s="42" t="s">
        <v>4630</v>
      </c>
      <c r="F18" s="42"/>
      <c r="G18" s="41">
        <v>71210</v>
      </c>
      <c r="H18" s="42" t="s">
        <v>4122</v>
      </c>
      <c r="I18" s="42" t="s">
        <v>4123</v>
      </c>
      <c r="J18" s="42" t="s">
        <v>4119</v>
      </c>
      <c r="K18" s="41">
        <v>810238</v>
      </c>
      <c r="L18" s="41">
        <v>6629703</v>
      </c>
      <c r="M18" s="41">
        <v>46.78818287</v>
      </c>
      <c r="N18" s="41">
        <v>4.4443785230000001</v>
      </c>
      <c r="O18" s="41">
        <v>2154</v>
      </c>
      <c r="P18" s="41" t="s">
        <v>4120</v>
      </c>
      <c r="Q18" s="42" t="s">
        <v>4121</v>
      </c>
      <c r="R18" s="45">
        <v>0</v>
      </c>
      <c r="S18" s="45">
        <v>0</v>
      </c>
      <c r="T18" s="43">
        <v>55.3</v>
      </c>
    </row>
    <row r="19" spans="1:20" ht="380" x14ac:dyDescent="0.2">
      <c r="A19" s="41">
        <v>18</v>
      </c>
      <c r="B19" s="41">
        <v>5401138</v>
      </c>
      <c r="C19" s="42" t="s">
        <v>4631</v>
      </c>
      <c r="D19" s="41">
        <v>24210041000115</v>
      </c>
      <c r="E19" s="42" t="s">
        <v>4124</v>
      </c>
      <c r="F19" s="42"/>
      <c r="G19" s="41">
        <v>21000</v>
      </c>
      <c r="H19" s="42" t="s">
        <v>4125</v>
      </c>
      <c r="I19" s="42" t="s">
        <v>4126</v>
      </c>
      <c r="J19" s="42" t="s">
        <v>4119</v>
      </c>
      <c r="K19" s="41">
        <v>853810</v>
      </c>
      <c r="L19" s="41">
        <v>6697965</v>
      </c>
      <c r="M19" s="41">
        <v>47.391748290000002</v>
      </c>
      <c r="N19" s="41">
        <v>5.0381401769999998</v>
      </c>
      <c r="O19" s="41">
        <v>2154</v>
      </c>
      <c r="P19" s="41" t="s">
        <v>4074</v>
      </c>
      <c r="Q19" s="42" t="s">
        <v>4607</v>
      </c>
      <c r="R19" s="42" t="s">
        <v>4101</v>
      </c>
      <c r="S19" s="42" t="s">
        <v>4621</v>
      </c>
      <c r="T19" s="48">
        <v>73</v>
      </c>
    </row>
    <row r="20" spans="1:20" ht="409.6" x14ac:dyDescent="0.2">
      <c r="A20" s="41">
        <v>19</v>
      </c>
      <c r="B20" s="41">
        <v>5401231</v>
      </c>
      <c r="C20" s="42" t="s">
        <v>3767</v>
      </c>
      <c r="D20" s="41">
        <v>34348850800866</v>
      </c>
      <c r="E20" s="42" t="s">
        <v>4632</v>
      </c>
      <c r="F20" s="42"/>
      <c r="G20" s="41">
        <v>89200</v>
      </c>
      <c r="H20" s="42" t="s">
        <v>4127</v>
      </c>
      <c r="I20" s="42" t="s">
        <v>4118</v>
      </c>
      <c r="J20" s="42" t="s">
        <v>4119</v>
      </c>
      <c r="K20" s="41">
        <v>774843</v>
      </c>
      <c r="L20" s="41">
        <v>6712694</v>
      </c>
      <c r="M20" s="41">
        <v>47.537439280000001</v>
      </c>
      <c r="N20" s="41">
        <v>3.9943727139999998</v>
      </c>
      <c r="O20" s="41">
        <v>2154</v>
      </c>
      <c r="P20" s="41" t="s">
        <v>4074</v>
      </c>
      <c r="Q20" s="42" t="s">
        <v>4607</v>
      </c>
      <c r="R20" s="42" t="s">
        <v>4075</v>
      </c>
      <c r="S20" s="42" t="s">
        <v>4608</v>
      </c>
      <c r="T20" s="44">
        <v>11.7</v>
      </c>
    </row>
    <row r="21" spans="1:20" ht="160" x14ac:dyDescent="0.2">
      <c r="A21" s="41">
        <v>20</v>
      </c>
      <c r="B21" s="41">
        <v>5401250</v>
      </c>
      <c r="C21" s="42" t="s">
        <v>3768</v>
      </c>
      <c r="D21" s="41">
        <v>72622009800016</v>
      </c>
      <c r="E21" s="42" t="s">
        <v>4633</v>
      </c>
      <c r="F21" s="42"/>
      <c r="G21" s="41">
        <v>71100</v>
      </c>
      <c r="H21" s="42" t="s">
        <v>4128</v>
      </c>
      <c r="I21" s="42" t="s">
        <v>4123</v>
      </c>
      <c r="J21" s="42" t="s">
        <v>4119</v>
      </c>
      <c r="K21" s="41">
        <v>842050</v>
      </c>
      <c r="L21" s="41">
        <v>6635636</v>
      </c>
      <c r="M21" s="41">
        <v>46.83541829</v>
      </c>
      <c r="N21" s="41">
        <v>4.8628873810000002</v>
      </c>
      <c r="O21" s="41">
        <v>2154</v>
      </c>
      <c r="P21" s="41" t="s">
        <v>4077</v>
      </c>
      <c r="Q21" s="42" t="s">
        <v>4610</v>
      </c>
      <c r="R21" s="42" t="s">
        <v>4129</v>
      </c>
      <c r="S21" s="42" t="s">
        <v>4130</v>
      </c>
      <c r="T21" s="47">
        <v>24.1</v>
      </c>
    </row>
    <row r="22" spans="1:20" ht="380" x14ac:dyDescent="0.2">
      <c r="A22" s="41">
        <v>21</v>
      </c>
      <c r="B22" s="41">
        <v>5401765</v>
      </c>
      <c r="C22" s="42" t="s">
        <v>3769</v>
      </c>
      <c r="D22" s="41">
        <v>43385455100010</v>
      </c>
      <c r="E22" s="42" t="s">
        <v>4634</v>
      </c>
      <c r="F22" s="42"/>
      <c r="G22" s="41">
        <v>58600</v>
      </c>
      <c r="H22" s="42" t="s">
        <v>4131</v>
      </c>
      <c r="I22" s="42" t="s">
        <v>4132</v>
      </c>
      <c r="J22" s="42" t="s">
        <v>4119</v>
      </c>
      <c r="K22" s="41">
        <v>707527</v>
      </c>
      <c r="L22" s="41">
        <v>6657534</v>
      </c>
      <c r="M22" s="41">
        <v>47.046843959999997</v>
      </c>
      <c r="N22" s="41">
        <v>3.0990901040000001</v>
      </c>
      <c r="O22" s="41">
        <v>2154</v>
      </c>
      <c r="P22" s="41" t="s">
        <v>4074</v>
      </c>
      <c r="Q22" s="42" t="s">
        <v>4607</v>
      </c>
      <c r="R22" s="42" t="s">
        <v>4101</v>
      </c>
      <c r="S22" s="42" t="s">
        <v>4621</v>
      </c>
      <c r="T22" s="47">
        <v>21.6</v>
      </c>
    </row>
    <row r="23" spans="1:20" ht="160" x14ac:dyDescent="0.2">
      <c r="A23" s="41">
        <v>22</v>
      </c>
      <c r="B23" s="41">
        <v>5402057</v>
      </c>
      <c r="C23" s="42" t="s">
        <v>3770</v>
      </c>
      <c r="D23" s="41">
        <v>55205573300265</v>
      </c>
      <c r="E23" s="42" t="s">
        <v>4635</v>
      </c>
      <c r="F23" s="42"/>
      <c r="G23" s="41">
        <v>71300</v>
      </c>
      <c r="H23" s="42" t="s">
        <v>4133</v>
      </c>
      <c r="I23" s="42" t="s">
        <v>4123</v>
      </c>
      <c r="J23" s="42" t="s">
        <v>4119</v>
      </c>
      <c r="K23" s="41">
        <v>803115</v>
      </c>
      <c r="L23" s="41">
        <v>6619117</v>
      </c>
      <c r="M23" s="41">
        <v>46.694364069999999</v>
      </c>
      <c r="N23" s="41">
        <v>4.3487003560000002</v>
      </c>
      <c r="O23" s="41">
        <v>2154</v>
      </c>
      <c r="P23" s="41" t="s">
        <v>4077</v>
      </c>
      <c r="Q23" s="42" t="s">
        <v>4610</v>
      </c>
      <c r="R23" s="42" t="s">
        <v>4129</v>
      </c>
      <c r="S23" s="42" t="s">
        <v>4130</v>
      </c>
      <c r="T23" s="44">
        <v>10.6</v>
      </c>
    </row>
    <row r="24" spans="1:20" ht="160" x14ac:dyDescent="0.2">
      <c r="A24" s="41">
        <v>23</v>
      </c>
      <c r="B24" s="41">
        <v>5500088</v>
      </c>
      <c r="C24" s="42" t="s">
        <v>3771</v>
      </c>
      <c r="D24" s="41">
        <v>38006950000029</v>
      </c>
      <c r="E24" s="42" t="s">
        <v>4636</v>
      </c>
      <c r="F24" s="42"/>
      <c r="G24" s="41">
        <v>22400</v>
      </c>
      <c r="H24" s="42" t="s">
        <v>4134</v>
      </c>
      <c r="I24" s="42" t="s">
        <v>4135</v>
      </c>
      <c r="J24" s="42" t="s">
        <v>4136</v>
      </c>
      <c r="K24" s="41">
        <v>290866</v>
      </c>
      <c r="L24" s="41">
        <v>6832413</v>
      </c>
      <c r="M24" s="41">
        <v>48.48652465</v>
      </c>
      <c r="N24" s="41">
        <v>-2.5387473869999999</v>
      </c>
      <c r="O24" s="41">
        <v>2154</v>
      </c>
      <c r="P24" s="41" t="s">
        <v>4074</v>
      </c>
      <c r="Q24" s="42" t="s">
        <v>4607</v>
      </c>
      <c r="R24" s="42" t="s">
        <v>4137</v>
      </c>
      <c r="S24" s="42" t="s">
        <v>4637</v>
      </c>
      <c r="T24" s="47">
        <v>28.3</v>
      </c>
    </row>
    <row r="25" spans="1:20" ht="380" x14ac:dyDescent="0.2">
      <c r="A25" s="41">
        <v>24</v>
      </c>
      <c r="B25" s="41">
        <v>5500338</v>
      </c>
      <c r="C25" s="42" t="s">
        <v>3772</v>
      </c>
      <c r="D25" s="41">
        <v>25220316100028</v>
      </c>
      <c r="E25" s="42" t="s">
        <v>4638</v>
      </c>
      <c r="F25" s="42"/>
      <c r="G25" s="41">
        <v>22140</v>
      </c>
      <c r="H25" s="42" t="s">
        <v>4138</v>
      </c>
      <c r="I25" s="42" t="s">
        <v>4135</v>
      </c>
      <c r="J25" s="42" t="s">
        <v>4136</v>
      </c>
      <c r="K25" s="41">
        <v>233485</v>
      </c>
      <c r="L25" s="41">
        <v>6857569</v>
      </c>
      <c r="M25" s="41">
        <v>48.672754220000002</v>
      </c>
      <c r="N25" s="41">
        <v>-3.3397233700000002</v>
      </c>
      <c r="O25" s="41">
        <v>2154</v>
      </c>
      <c r="P25" s="41" t="s">
        <v>4139</v>
      </c>
      <c r="Q25" s="42" t="s">
        <v>4639</v>
      </c>
      <c r="R25" s="42" t="s">
        <v>4101</v>
      </c>
      <c r="S25" s="42" t="s">
        <v>4621</v>
      </c>
      <c r="T25" s="44">
        <v>16.8</v>
      </c>
    </row>
    <row r="26" spans="1:20" ht="380" x14ac:dyDescent="0.2">
      <c r="A26" s="41">
        <v>25</v>
      </c>
      <c r="B26" s="41">
        <v>5500440</v>
      </c>
      <c r="C26" s="42" t="s">
        <v>3773</v>
      </c>
      <c r="D26" s="41">
        <v>52818627300025</v>
      </c>
      <c r="E26" s="42" t="s">
        <v>4640</v>
      </c>
      <c r="F26" s="42"/>
      <c r="G26" s="41">
        <v>22100</v>
      </c>
      <c r="H26" s="42" t="s">
        <v>4140</v>
      </c>
      <c r="I26" s="42" t="s">
        <v>4135</v>
      </c>
      <c r="J26" s="42" t="s">
        <v>4136</v>
      </c>
      <c r="K26" s="41">
        <v>325751</v>
      </c>
      <c r="L26" s="41">
        <v>6833022</v>
      </c>
      <c r="M26" s="41">
        <v>48.512962950000002</v>
      </c>
      <c r="N26" s="41">
        <v>-2.068368038</v>
      </c>
      <c r="O26" s="41">
        <v>2154</v>
      </c>
      <c r="P26" s="41" t="s">
        <v>4074</v>
      </c>
      <c r="Q26" s="42" t="s">
        <v>4607</v>
      </c>
      <c r="R26" s="42" t="s">
        <v>4101</v>
      </c>
      <c r="S26" s="42" t="s">
        <v>4621</v>
      </c>
      <c r="T26" s="43">
        <v>43.3</v>
      </c>
    </row>
    <row r="27" spans="1:20" ht="380" x14ac:dyDescent="0.2">
      <c r="A27" s="41">
        <v>26</v>
      </c>
      <c r="B27" s="41">
        <v>5500610</v>
      </c>
      <c r="C27" s="42" t="s">
        <v>3774</v>
      </c>
      <c r="D27" s="41">
        <v>79395508900016</v>
      </c>
      <c r="E27" s="42" t="s">
        <v>4641</v>
      </c>
      <c r="F27" s="42" t="s">
        <v>4642</v>
      </c>
      <c r="G27" s="41">
        <v>29200</v>
      </c>
      <c r="H27" s="42" t="s">
        <v>4141</v>
      </c>
      <c r="I27" s="42" t="s">
        <v>4142</v>
      </c>
      <c r="J27" s="42" t="s">
        <v>4136</v>
      </c>
      <c r="K27" s="41">
        <v>145163</v>
      </c>
      <c r="L27" s="41">
        <v>6838865</v>
      </c>
      <c r="M27" s="41">
        <v>48.436363229999998</v>
      </c>
      <c r="N27" s="41">
        <v>-4.5092051069999997</v>
      </c>
      <c r="O27" s="41">
        <v>2154</v>
      </c>
      <c r="P27" s="41" t="s">
        <v>4074</v>
      </c>
      <c r="Q27" s="42" t="s">
        <v>4607</v>
      </c>
      <c r="R27" s="42" t="s">
        <v>4101</v>
      </c>
      <c r="S27" s="42" t="s">
        <v>4621</v>
      </c>
      <c r="T27" s="48">
        <v>67</v>
      </c>
    </row>
    <row r="28" spans="1:20" ht="380" x14ac:dyDescent="0.2">
      <c r="A28" s="41">
        <v>27</v>
      </c>
      <c r="B28" s="41">
        <v>5500616</v>
      </c>
      <c r="C28" s="42" t="s">
        <v>3775</v>
      </c>
      <c r="D28" s="41">
        <v>25290199600014</v>
      </c>
      <c r="E28" s="42" t="s">
        <v>4643</v>
      </c>
      <c r="F28" s="42"/>
      <c r="G28" s="41">
        <v>29510</v>
      </c>
      <c r="H28" s="42" t="s">
        <v>4143</v>
      </c>
      <c r="I28" s="42" t="s">
        <v>4142</v>
      </c>
      <c r="J28" s="42" t="s">
        <v>4136</v>
      </c>
      <c r="K28" s="41">
        <v>177665</v>
      </c>
      <c r="L28" s="41">
        <v>6801585</v>
      </c>
      <c r="M28" s="41">
        <v>48.130294200000002</v>
      </c>
      <c r="N28" s="41">
        <v>-4.0269447879999998</v>
      </c>
      <c r="O28" s="41">
        <v>2154</v>
      </c>
      <c r="P28" s="41" t="s">
        <v>4139</v>
      </c>
      <c r="Q28" s="42" t="s">
        <v>4639</v>
      </c>
      <c r="R28" s="42" t="s">
        <v>4101</v>
      </c>
      <c r="S28" s="42" t="s">
        <v>4621</v>
      </c>
      <c r="T28" s="47">
        <v>30.3</v>
      </c>
    </row>
    <row r="29" spans="1:20" ht="380" x14ac:dyDescent="0.2">
      <c r="A29" s="41">
        <v>28</v>
      </c>
      <c r="B29" s="41">
        <v>5500708</v>
      </c>
      <c r="C29" s="42" t="s">
        <v>3776</v>
      </c>
      <c r="D29" s="41">
        <v>25290187100043</v>
      </c>
      <c r="E29" s="42" t="s">
        <v>4144</v>
      </c>
      <c r="F29" s="42"/>
      <c r="G29" s="41">
        <v>29900</v>
      </c>
      <c r="H29" s="42" t="s">
        <v>4145</v>
      </c>
      <c r="I29" s="42" t="s">
        <v>4142</v>
      </c>
      <c r="J29" s="42" t="s">
        <v>4136</v>
      </c>
      <c r="K29" s="41">
        <v>184574</v>
      </c>
      <c r="L29" s="41">
        <v>6777621</v>
      </c>
      <c r="M29" s="41">
        <v>47.921689209999997</v>
      </c>
      <c r="N29" s="41">
        <v>-3.9063517609999998</v>
      </c>
      <c r="O29" s="41">
        <v>27572</v>
      </c>
      <c r="P29" s="41" t="s">
        <v>4139</v>
      </c>
      <c r="Q29" s="42" t="s">
        <v>4639</v>
      </c>
      <c r="R29" s="42" t="s">
        <v>4101</v>
      </c>
      <c r="S29" s="42" t="s">
        <v>4621</v>
      </c>
      <c r="T29" s="44">
        <v>18.100000000000001</v>
      </c>
    </row>
    <row r="30" spans="1:20" ht="80" x14ac:dyDescent="0.2">
      <c r="A30" s="41">
        <v>29</v>
      </c>
      <c r="B30" s="41">
        <v>5501399</v>
      </c>
      <c r="C30" s="42" t="s">
        <v>3777</v>
      </c>
      <c r="D30" s="41">
        <v>40974866200023</v>
      </c>
      <c r="E30" s="42" t="s">
        <v>4644</v>
      </c>
      <c r="F30" s="42"/>
      <c r="G30" s="41">
        <v>35113</v>
      </c>
      <c r="H30" s="42" t="s">
        <v>4146</v>
      </c>
      <c r="I30" s="42" t="s">
        <v>4147</v>
      </c>
      <c r="J30" s="42" t="s">
        <v>4136</v>
      </c>
      <c r="K30" s="41">
        <v>372795</v>
      </c>
      <c r="L30" s="41">
        <v>6783482</v>
      </c>
      <c r="M30" s="41">
        <v>48.094826490000003</v>
      </c>
      <c r="N30" s="41">
        <v>-1.3953766759999999</v>
      </c>
      <c r="O30" s="41">
        <v>2154</v>
      </c>
      <c r="P30" s="41" t="s">
        <v>4148</v>
      </c>
      <c r="Q30" s="42" t="s">
        <v>4149</v>
      </c>
      <c r="R30" s="42">
        <v>0</v>
      </c>
      <c r="S30" s="42">
        <v>0</v>
      </c>
      <c r="T30" s="44">
        <v>13.8</v>
      </c>
    </row>
    <row r="31" spans="1:20" ht="380" x14ac:dyDescent="0.2">
      <c r="A31" s="41">
        <v>30</v>
      </c>
      <c r="B31" s="41">
        <v>5501573</v>
      </c>
      <c r="C31" s="42" t="s">
        <v>3778</v>
      </c>
      <c r="D31" s="41">
        <v>25350095300018</v>
      </c>
      <c r="E31" s="42" t="s">
        <v>4150</v>
      </c>
      <c r="F31" s="42"/>
      <c r="G31" s="41">
        <v>35500</v>
      </c>
      <c r="H31" s="42" t="s">
        <v>4151</v>
      </c>
      <c r="I31" s="42" t="s">
        <v>4147</v>
      </c>
      <c r="J31" s="42" t="s">
        <v>4136</v>
      </c>
      <c r="K31" s="41">
        <v>389056</v>
      </c>
      <c r="L31" s="41">
        <v>6787227</v>
      </c>
      <c r="M31" s="41">
        <v>48.136273340000002</v>
      </c>
      <c r="N31" s="41">
        <v>-1.1800198989999999</v>
      </c>
      <c r="O31" s="41">
        <v>2154</v>
      </c>
      <c r="P31" s="41" t="s">
        <v>4074</v>
      </c>
      <c r="Q31" s="42" t="s">
        <v>4607</v>
      </c>
      <c r="R31" s="42" t="s">
        <v>4101</v>
      </c>
      <c r="S31" s="42" t="s">
        <v>4621</v>
      </c>
      <c r="T31" s="44">
        <v>12.9</v>
      </c>
    </row>
    <row r="32" spans="1:20" ht="380" x14ac:dyDescent="0.2">
      <c r="A32" s="41">
        <v>31</v>
      </c>
      <c r="B32" s="41">
        <v>5501941</v>
      </c>
      <c r="C32" s="42" t="s">
        <v>3779</v>
      </c>
      <c r="D32" s="41">
        <v>25561339000012</v>
      </c>
      <c r="E32" s="42" t="s">
        <v>4152</v>
      </c>
      <c r="F32" s="42"/>
      <c r="G32" s="41">
        <v>56340</v>
      </c>
      <c r="H32" s="42" t="s">
        <v>4153</v>
      </c>
      <c r="I32" s="42" t="s">
        <v>4154</v>
      </c>
      <c r="J32" s="42" t="s">
        <v>4136</v>
      </c>
      <c r="K32" s="41">
        <v>240965</v>
      </c>
      <c r="L32" s="41">
        <v>6742329</v>
      </c>
      <c r="M32" s="41">
        <v>47.647904310000001</v>
      </c>
      <c r="N32" s="41">
        <v>-3.11741227</v>
      </c>
      <c r="O32" s="41">
        <v>2154</v>
      </c>
      <c r="P32" s="41" t="s">
        <v>4074</v>
      </c>
      <c r="Q32" s="42" t="s">
        <v>4607</v>
      </c>
      <c r="R32" s="42" t="s">
        <v>4101</v>
      </c>
      <c r="S32" s="42" t="s">
        <v>4621</v>
      </c>
      <c r="T32" s="44">
        <v>13.4</v>
      </c>
    </row>
    <row r="33" spans="1:20" ht="380" x14ac:dyDescent="0.2">
      <c r="A33" s="41">
        <v>32</v>
      </c>
      <c r="B33" s="41">
        <v>5501981</v>
      </c>
      <c r="C33" s="42" t="s">
        <v>3780</v>
      </c>
      <c r="D33" s="41">
        <v>25560190800049</v>
      </c>
      <c r="E33" s="42" t="s">
        <v>4645</v>
      </c>
      <c r="F33" s="42"/>
      <c r="G33" s="41">
        <v>56300</v>
      </c>
      <c r="H33" s="42" t="s">
        <v>4155</v>
      </c>
      <c r="I33" s="42" t="s">
        <v>4154</v>
      </c>
      <c r="J33" s="42" t="s">
        <v>4136</v>
      </c>
      <c r="K33" s="41">
        <v>256055</v>
      </c>
      <c r="L33" s="41">
        <v>6789090</v>
      </c>
      <c r="M33" s="41">
        <v>48.07638515</v>
      </c>
      <c r="N33" s="41">
        <v>-2.9640628580000001</v>
      </c>
      <c r="O33" s="41">
        <v>2154</v>
      </c>
      <c r="P33" s="41" t="s">
        <v>4139</v>
      </c>
      <c r="Q33" s="42" t="s">
        <v>4639</v>
      </c>
      <c r="R33" s="42" t="s">
        <v>4101</v>
      </c>
      <c r="S33" s="42" t="s">
        <v>4621</v>
      </c>
      <c r="T33" s="44">
        <v>15.8</v>
      </c>
    </row>
    <row r="34" spans="1:20" ht="176" x14ac:dyDescent="0.2">
      <c r="A34" s="41">
        <v>33</v>
      </c>
      <c r="B34" s="41">
        <v>5503335</v>
      </c>
      <c r="C34" s="42" t="s">
        <v>3781</v>
      </c>
      <c r="D34" s="41">
        <v>38415386200022</v>
      </c>
      <c r="E34" s="42" t="s">
        <v>4646</v>
      </c>
      <c r="F34" s="42"/>
      <c r="G34" s="41">
        <v>22230</v>
      </c>
      <c r="H34" s="42" t="s">
        <v>4156</v>
      </c>
      <c r="I34" s="42" t="s">
        <v>4135</v>
      </c>
      <c r="J34" s="42" t="s">
        <v>4136</v>
      </c>
      <c r="K34" s="41">
        <v>304113</v>
      </c>
      <c r="L34" s="41">
        <v>6802015</v>
      </c>
      <c r="M34" s="41">
        <v>48.22278815</v>
      </c>
      <c r="N34" s="41">
        <v>-2.3322227290000002</v>
      </c>
      <c r="O34" s="41">
        <v>2154</v>
      </c>
      <c r="P34" s="41" t="s">
        <v>4098</v>
      </c>
      <c r="Q34" s="42" t="s">
        <v>4099</v>
      </c>
      <c r="R34" s="42" t="s">
        <v>4157</v>
      </c>
      <c r="S34" s="42" t="s">
        <v>4647</v>
      </c>
      <c r="T34" s="44">
        <v>17.8</v>
      </c>
    </row>
    <row r="35" spans="1:20" ht="380" x14ac:dyDescent="0.2">
      <c r="A35" s="41">
        <v>34</v>
      </c>
      <c r="B35" s="41">
        <v>5503680</v>
      </c>
      <c r="C35" s="42" t="s">
        <v>3782</v>
      </c>
      <c r="D35" s="41">
        <v>42170949400015</v>
      </c>
      <c r="E35" s="42" t="s">
        <v>4648</v>
      </c>
      <c r="F35" s="42"/>
      <c r="G35" s="41">
        <v>35500</v>
      </c>
      <c r="H35" s="42" t="s">
        <v>4158</v>
      </c>
      <c r="I35" s="42" t="s">
        <v>4147</v>
      </c>
      <c r="J35" s="42" t="s">
        <v>4136</v>
      </c>
      <c r="K35" s="41">
        <v>379634</v>
      </c>
      <c r="L35" s="41">
        <v>6783298</v>
      </c>
      <c r="M35" s="41">
        <v>48.096555379999998</v>
      </c>
      <c r="N35" s="41">
        <v>-1.303556902</v>
      </c>
      <c r="O35" s="41">
        <v>2154</v>
      </c>
      <c r="P35" s="41" t="s">
        <v>4074</v>
      </c>
      <c r="Q35" s="42" t="s">
        <v>4607</v>
      </c>
      <c r="R35" s="42" t="s">
        <v>4101</v>
      </c>
      <c r="S35" s="42" t="s">
        <v>4621</v>
      </c>
      <c r="T35" s="47">
        <v>24.8</v>
      </c>
    </row>
    <row r="36" spans="1:20" ht="380" x14ac:dyDescent="0.2">
      <c r="A36" s="41">
        <v>35</v>
      </c>
      <c r="B36" s="41">
        <v>5600010</v>
      </c>
      <c r="C36" s="42" t="s">
        <v>3783</v>
      </c>
      <c r="D36" s="41">
        <v>25030005000029</v>
      </c>
      <c r="E36" s="42" t="s">
        <v>4159</v>
      </c>
      <c r="F36" s="42"/>
      <c r="G36" s="41">
        <v>3500</v>
      </c>
      <c r="H36" s="42" t="s">
        <v>4160</v>
      </c>
      <c r="I36" s="42" t="s">
        <v>4161</v>
      </c>
      <c r="J36" s="42" t="s">
        <v>4162</v>
      </c>
      <c r="K36" s="41">
        <v>721642</v>
      </c>
      <c r="L36" s="41">
        <v>6572970</v>
      </c>
      <c r="M36" s="41">
        <v>46.287946169999998</v>
      </c>
      <c r="N36" s="41">
        <v>3.2809467489999999</v>
      </c>
      <c r="O36" s="41">
        <v>2154</v>
      </c>
      <c r="P36" s="41" t="s">
        <v>4163</v>
      </c>
      <c r="Q36" s="42" t="s">
        <v>4164</v>
      </c>
      <c r="R36" s="42" t="s">
        <v>4101</v>
      </c>
      <c r="S36" s="42" t="s">
        <v>4621</v>
      </c>
      <c r="T36" s="47">
        <v>27.1</v>
      </c>
    </row>
    <row r="37" spans="1:20" ht="160" x14ac:dyDescent="0.2">
      <c r="A37" s="41">
        <v>36</v>
      </c>
      <c r="B37" s="41">
        <v>5600024</v>
      </c>
      <c r="C37" s="42" t="s">
        <v>3784</v>
      </c>
      <c r="D37" s="41">
        <v>5750553900239</v>
      </c>
      <c r="E37" s="42" t="s">
        <v>4165</v>
      </c>
      <c r="F37" s="42"/>
      <c r="G37" s="41">
        <v>3150</v>
      </c>
      <c r="H37" s="42" t="s">
        <v>4166</v>
      </c>
      <c r="I37" s="42" t="s">
        <v>4161</v>
      </c>
      <c r="J37" s="42" t="s">
        <v>4162</v>
      </c>
      <c r="K37" s="41">
        <v>732762</v>
      </c>
      <c r="L37" s="41">
        <v>6572798</v>
      </c>
      <c r="M37" s="41">
        <v>46.28595713</v>
      </c>
      <c r="N37" s="41">
        <v>3.4252872640000001</v>
      </c>
      <c r="O37" s="41">
        <v>2154</v>
      </c>
      <c r="P37" s="41" t="s">
        <v>4113</v>
      </c>
      <c r="Q37" s="42" t="s">
        <v>4114</v>
      </c>
      <c r="R37" s="42" t="s">
        <v>4115</v>
      </c>
      <c r="S37" s="42" t="s">
        <v>4627</v>
      </c>
      <c r="T37" s="48">
        <v>73.5</v>
      </c>
    </row>
    <row r="38" spans="1:20" ht="224" x14ac:dyDescent="0.2">
      <c r="A38" s="41">
        <v>37</v>
      </c>
      <c r="B38" s="41">
        <v>5600377</v>
      </c>
      <c r="C38" s="42" t="s">
        <v>3785</v>
      </c>
      <c r="D38" s="41">
        <v>38802115600095</v>
      </c>
      <c r="E38" s="42" t="s">
        <v>4649</v>
      </c>
      <c r="F38" s="42"/>
      <c r="G38" s="41">
        <v>63190</v>
      </c>
      <c r="H38" s="42" t="s">
        <v>4167</v>
      </c>
      <c r="I38" s="42" t="s">
        <v>4168</v>
      </c>
      <c r="J38" s="42" t="s">
        <v>4162</v>
      </c>
      <c r="K38" s="41">
        <v>729091</v>
      </c>
      <c r="L38" s="41">
        <v>6525488</v>
      </c>
      <c r="M38" s="41">
        <v>45.861736739999998</v>
      </c>
      <c r="N38" s="41">
        <v>3.374719969</v>
      </c>
      <c r="O38" s="41">
        <v>2154</v>
      </c>
      <c r="P38" s="41" t="s">
        <v>4104</v>
      </c>
      <c r="Q38" s="42" t="s">
        <v>4105</v>
      </c>
      <c r="R38" s="42" t="s">
        <v>4081</v>
      </c>
      <c r="S38" s="42" t="s">
        <v>4612</v>
      </c>
      <c r="T38" s="44">
        <v>18.600000000000001</v>
      </c>
    </row>
    <row r="39" spans="1:20" ht="96" x14ac:dyDescent="0.2">
      <c r="A39" s="41">
        <v>38</v>
      </c>
      <c r="B39" s="41">
        <v>5601391</v>
      </c>
      <c r="C39" s="42" t="s">
        <v>3786</v>
      </c>
      <c r="D39" s="41">
        <v>51318734400025</v>
      </c>
      <c r="E39" s="42" t="s">
        <v>4650</v>
      </c>
      <c r="F39" s="42"/>
      <c r="G39" s="41">
        <v>3000</v>
      </c>
      <c r="H39" s="42" t="s">
        <v>4169</v>
      </c>
      <c r="I39" s="42" t="s">
        <v>4161</v>
      </c>
      <c r="J39" s="42" t="s">
        <v>4162</v>
      </c>
      <c r="K39" s="41">
        <v>726129</v>
      </c>
      <c r="L39" s="41">
        <v>6605186</v>
      </c>
      <c r="M39" s="41">
        <v>46.576786609999999</v>
      </c>
      <c r="N39" s="41">
        <v>3.3410003640000001</v>
      </c>
      <c r="O39" s="41">
        <v>2154</v>
      </c>
      <c r="P39" s="41" t="s">
        <v>4077</v>
      </c>
      <c r="Q39" s="42" t="s">
        <v>4610</v>
      </c>
      <c r="R39" s="45">
        <v>0</v>
      </c>
      <c r="S39" s="45">
        <v>0</v>
      </c>
      <c r="T39" s="44">
        <v>18.7</v>
      </c>
    </row>
    <row r="40" spans="1:20" ht="64" x14ac:dyDescent="0.2">
      <c r="A40" s="41">
        <v>39</v>
      </c>
      <c r="B40" s="41">
        <v>5601405</v>
      </c>
      <c r="C40" s="42" t="s">
        <v>3787</v>
      </c>
      <c r="D40" s="41">
        <v>78150710800061</v>
      </c>
      <c r="E40" s="42" t="s">
        <v>4651</v>
      </c>
      <c r="F40" s="42"/>
      <c r="G40" s="41">
        <v>15100</v>
      </c>
      <c r="H40" s="42" t="s">
        <v>4170</v>
      </c>
      <c r="I40" s="42" t="s">
        <v>4171</v>
      </c>
      <c r="J40" s="42" t="s">
        <v>4162</v>
      </c>
      <c r="K40" s="41">
        <v>705739</v>
      </c>
      <c r="L40" s="41">
        <v>6438085</v>
      </c>
      <c r="M40" s="41">
        <v>45.07839791</v>
      </c>
      <c r="N40" s="41">
        <v>3.072885163</v>
      </c>
      <c r="O40" s="41">
        <v>2154</v>
      </c>
      <c r="P40" s="41" t="s">
        <v>4172</v>
      </c>
      <c r="Q40" s="42" t="s">
        <v>4173</v>
      </c>
      <c r="R40" s="45">
        <v>0</v>
      </c>
      <c r="S40" s="45">
        <v>0</v>
      </c>
      <c r="T40" s="44">
        <v>13.7</v>
      </c>
    </row>
    <row r="41" spans="1:20" ht="224" x14ac:dyDescent="0.2">
      <c r="A41" s="41">
        <v>40</v>
      </c>
      <c r="B41" s="41">
        <v>5701177</v>
      </c>
      <c r="C41" s="42" t="s">
        <v>3788</v>
      </c>
      <c r="D41" s="41">
        <v>30275332200015</v>
      </c>
      <c r="E41" s="42" t="s">
        <v>4652</v>
      </c>
      <c r="F41" s="42"/>
      <c r="G41" s="41">
        <v>8310</v>
      </c>
      <c r="H41" s="42" t="s">
        <v>4174</v>
      </c>
      <c r="I41" s="42" t="s">
        <v>4175</v>
      </c>
      <c r="J41" s="42" t="s">
        <v>4176</v>
      </c>
      <c r="K41" s="41">
        <v>807944</v>
      </c>
      <c r="L41" s="41">
        <v>6924455</v>
      </c>
      <c r="M41" s="41">
        <v>49.430986939999997</v>
      </c>
      <c r="N41" s="41">
        <v>4.4870499690000001</v>
      </c>
      <c r="O41" s="41">
        <v>2154</v>
      </c>
      <c r="P41" s="41" t="s">
        <v>4148</v>
      </c>
      <c r="Q41" s="42" t="s">
        <v>4149</v>
      </c>
      <c r="R41" s="42" t="s">
        <v>4081</v>
      </c>
      <c r="S41" s="42" t="s">
        <v>4612</v>
      </c>
      <c r="T41" s="47">
        <v>35.799999999999997</v>
      </c>
    </row>
    <row r="42" spans="1:20" ht="224" x14ac:dyDescent="0.2">
      <c r="A42" s="41">
        <v>41</v>
      </c>
      <c r="B42" s="41">
        <v>5701451</v>
      </c>
      <c r="C42" s="42" t="s">
        <v>3788</v>
      </c>
      <c r="D42" s="41">
        <v>30271595800062</v>
      </c>
      <c r="E42" s="42" t="s">
        <v>4653</v>
      </c>
      <c r="F42" s="42"/>
      <c r="G42" s="41">
        <v>51490</v>
      </c>
      <c r="H42" s="42" t="s">
        <v>4177</v>
      </c>
      <c r="I42" s="42" t="s">
        <v>4178</v>
      </c>
      <c r="J42" s="42" t="s">
        <v>4176</v>
      </c>
      <c r="K42" s="41">
        <v>797649</v>
      </c>
      <c r="L42" s="41">
        <v>6911972</v>
      </c>
      <c r="M42" s="41">
        <v>49.320817040000001</v>
      </c>
      <c r="N42" s="41">
        <v>4.342330499</v>
      </c>
      <c r="O42" s="41">
        <v>2154</v>
      </c>
      <c r="P42" s="41" t="s">
        <v>4148</v>
      </c>
      <c r="Q42" s="42" t="s">
        <v>4149</v>
      </c>
      <c r="R42" s="42" t="s">
        <v>4081</v>
      </c>
      <c r="S42" s="42" t="s">
        <v>4612</v>
      </c>
      <c r="T42" s="47">
        <v>22.5</v>
      </c>
    </row>
    <row r="43" spans="1:20" ht="380" x14ac:dyDescent="0.2">
      <c r="A43" s="41">
        <v>42</v>
      </c>
      <c r="B43" s="41">
        <v>5701463</v>
      </c>
      <c r="C43" s="42" t="s">
        <v>3789</v>
      </c>
      <c r="D43" s="41">
        <v>34867897000024</v>
      </c>
      <c r="E43" s="42" t="s">
        <v>4654</v>
      </c>
      <c r="F43" s="42"/>
      <c r="G43" s="41">
        <v>51050</v>
      </c>
      <c r="H43" s="42" t="s">
        <v>4179</v>
      </c>
      <c r="I43" s="42" t="s">
        <v>4178</v>
      </c>
      <c r="J43" s="42" t="s">
        <v>4176</v>
      </c>
      <c r="K43" s="41">
        <v>778104</v>
      </c>
      <c r="L43" s="41">
        <v>6903970</v>
      </c>
      <c r="M43" s="41">
        <v>49.25180391</v>
      </c>
      <c r="N43" s="41">
        <v>4.0721991150000001</v>
      </c>
      <c r="O43" s="41">
        <v>2154</v>
      </c>
      <c r="P43" s="41" t="s">
        <v>4074</v>
      </c>
      <c r="Q43" s="42" t="s">
        <v>4607</v>
      </c>
      <c r="R43" s="42" t="s">
        <v>4101</v>
      </c>
      <c r="S43" s="42" t="s">
        <v>4621</v>
      </c>
      <c r="T43" s="47">
        <v>35</v>
      </c>
    </row>
    <row r="44" spans="1:20" ht="160" x14ac:dyDescent="0.2">
      <c r="A44" s="41">
        <v>43</v>
      </c>
      <c r="B44" s="41">
        <v>5701477</v>
      </c>
      <c r="C44" s="42" t="s">
        <v>3790</v>
      </c>
      <c r="D44" s="41">
        <v>55205573300307</v>
      </c>
      <c r="E44" s="42" t="s">
        <v>4655</v>
      </c>
      <c r="F44" s="42"/>
      <c r="G44" s="41">
        <v>51100</v>
      </c>
      <c r="H44" s="42" t="s">
        <v>4179</v>
      </c>
      <c r="I44" s="42" t="s">
        <v>4178</v>
      </c>
      <c r="J44" s="42" t="s">
        <v>4176</v>
      </c>
      <c r="K44" s="41">
        <v>774255</v>
      </c>
      <c r="L44" s="41">
        <v>6902725</v>
      </c>
      <c r="M44" s="41">
        <v>49.241105879999999</v>
      </c>
      <c r="N44" s="41">
        <v>4.019146106</v>
      </c>
      <c r="O44" s="41">
        <v>2154</v>
      </c>
      <c r="P44" s="41" t="s">
        <v>4077</v>
      </c>
      <c r="Q44" s="42" t="s">
        <v>4610</v>
      </c>
      <c r="R44" s="42" t="s">
        <v>4129</v>
      </c>
      <c r="S44" s="42" t="s">
        <v>4130</v>
      </c>
      <c r="T44" s="44">
        <v>14.5</v>
      </c>
    </row>
    <row r="45" spans="1:20" ht="224" x14ac:dyDescent="0.2">
      <c r="A45" s="41">
        <v>44</v>
      </c>
      <c r="B45" s="41">
        <v>5701706</v>
      </c>
      <c r="C45" s="42" t="s">
        <v>3791</v>
      </c>
      <c r="D45" s="41">
        <v>32973714200011</v>
      </c>
      <c r="E45" s="42" t="s">
        <v>4656</v>
      </c>
      <c r="F45" s="42"/>
      <c r="G45" s="41">
        <v>51240</v>
      </c>
      <c r="H45" s="42" t="s">
        <v>4180</v>
      </c>
      <c r="I45" s="42" t="s">
        <v>4178</v>
      </c>
      <c r="J45" s="42" t="s">
        <v>4176</v>
      </c>
      <c r="K45" s="41">
        <v>811813</v>
      </c>
      <c r="L45" s="41">
        <v>6865553</v>
      </c>
      <c r="M45" s="41">
        <v>48.902601820000001</v>
      </c>
      <c r="N45" s="41">
        <v>4.5246706510000001</v>
      </c>
      <c r="O45" s="41">
        <v>2154</v>
      </c>
      <c r="P45" s="41" t="s">
        <v>4148</v>
      </c>
      <c r="Q45" s="42" t="s">
        <v>4149</v>
      </c>
      <c r="R45" s="42" t="s">
        <v>4081</v>
      </c>
      <c r="S45" s="42" t="s">
        <v>4612</v>
      </c>
      <c r="T45" s="43">
        <v>49.4</v>
      </c>
    </row>
    <row r="46" spans="1:20" ht="224" x14ac:dyDescent="0.2">
      <c r="A46" s="41">
        <v>45</v>
      </c>
      <c r="B46" s="41">
        <v>5701721</v>
      </c>
      <c r="C46" s="42" t="s">
        <v>3791</v>
      </c>
      <c r="D46" s="41">
        <v>32973714200029</v>
      </c>
      <c r="E46" s="42" t="s">
        <v>4657</v>
      </c>
      <c r="F46" s="42"/>
      <c r="G46" s="41">
        <v>51330</v>
      </c>
      <c r="H46" s="42" t="s">
        <v>4181</v>
      </c>
      <c r="I46" s="42" t="s">
        <v>4178</v>
      </c>
      <c r="J46" s="42" t="s">
        <v>4176</v>
      </c>
      <c r="K46" s="41">
        <v>832525</v>
      </c>
      <c r="L46" s="41">
        <v>6871988</v>
      </c>
      <c r="M46" s="41">
        <v>48.956345669999997</v>
      </c>
      <c r="N46" s="41">
        <v>4.8090162919999999</v>
      </c>
      <c r="O46" s="41">
        <v>2154</v>
      </c>
      <c r="P46" s="41" t="s">
        <v>4148</v>
      </c>
      <c r="Q46" s="42" t="s">
        <v>4149</v>
      </c>
      <c r="R46" s="42" t="s">
        <v>4081</v>
      </c>
      <c r="S46" s="42" t="s">
        <v>4612</v>
      </c>
      <c r="T46" s="44">
        <v>14.3</v>
      </c>
    </row>
    <row r="47" spans="1:20" ht="224" x14ac:dyDescent="0.2">
      <c r="A47" s="41">
        <v>46</v>
      </c>
      <c r="B47" s="41">
        <v>5701735</v>
      </c>
      <c r="C47" s="42" t="s">
        <v>3788</v>
      </c>
      <c r="D47" s="41">
        <v>30271595800070</v>
      </c>
      <c r="E47" s="42" t="s">
        <v>4182</v>
      </c>
      <c r="F47" s="42"/>
      <c r="G47" s="41">
        <v>51520</v>
      </c>
      <c r="H47" s="42" t="s">
        <v>4183</v>
      </c>
      <c r="I47" s="42" t="s">
        <v>4178</v>
      </c>
      <c r="J47" s="42" t="s">
        <v>4176</v>
      </c>
      <c r="K47" s="41">
        <v>797338</v>
      </c>
      <c r="L47" s="41">
        <v>6878342</v>
      </c>
      <c r="M47" s="41">
        <v>49.019549499999997</v>
      </c>
      <c r="N47" s="41">
        <v>4.3302686970000002</v>
      </c>
      <c r="O47" s="41">
        <v>2154</v>
      </c>
      <c r="P47" s="41" t="s">
        <v>4148</v>
      </c>
      <c r="Q47" s="42" t="s">
        <v>4149</v>
      </c>
      <c r="R47" s="42" t="s">
        <v>4081</v>
      </c>
      <c r="S47" s="42" t="s">
        <v>4612</v>
      </c>
      <c r="T47" s="47">
        <v>22</v>
      </c>
    </row>
    <row r="48" spans="1:20" ht="224" x14ac:dyDescent="0.2">
      <c r="A48" s="41">
        <v>47</v>
      </c>
      <c r="B48" s="41">
        <v>5701751</v>
      </c>
      <c r="C48" s="42" t="s">
        <v>3788</v>
      </c>
      <c r="D48" s="41">
        <v>30271595800088</v>
      </c>
      <c r="E48" s="42" t="s">
        <v>4658</v>
      </c>
      <c r="F48" s="42"/>
      <c r="G48" s="41">
        <v>51600</v>
      </c>
      <c r="H48" s="42" t="s">
        <v>4184</v>
      </c>
      <c r="I48" s="42" t="s">
        <v>4178</v>
      </c>
      <c r="J48" s="42" t="s">
        <v>4176</v>
      </c>
      <c r="K48" s="41">
        <v>817791</v>
      </c>
      <c r="L48" s="41">
        <v>6885544</v>
      </c>
      <c r="M48" s="41">
        <v>49.080667290000001</v>
      </c>
      <c r="N48" s="41">
        <v>4.6117273159999996</v>
      </c>
      <c r="O48" s="41">
        <v>2154</v>
      </c>
      <c r="P48" s="41" t="s">
        <v>4148</v>
      </c>
      <c r="Q48" s="42" t="s">
        <v>4149</v>
      </c>
      <c r="R48" s="42" t="s">
        <v>4081</v>
      </c>
      <c r="S48" s="42" t="s">
        <v>4612</v>
      </c>
      <c r="T48" s="44">
        <v>12.7</v>
      </c>
    </row>
    <row r="49" spans="1:20" ht="224" x14ac:dyDescent="0.2">
      <c r="A49" s="41">
        <v>48</v>
      </c>
      <c r="B49" s="41">
        <v>5701760</v>
      </c>
      <c r="C49" s="42" t="s">
        <v>3791</v>
      </c>
      <c r="D49" s="41">
        <v>32973714200037</v>
      </c>
      <c r="E49" s="42" t="s">
        <v>4185</v>
      </c>
      <c r="F49" s="42"/>
      <c r="G49" s="41">
        <v>51320</v>
      </c>
      <c r="H49" s="42" t="s">
        <v>4186</v>
      </c>
      <c r="I49" s="42" t="s">
        <v>4178</v>
      </c>
      <c r="J49" s="42" t="s">
        <v>4176</v>
      </c>
      <c r="K49" s="41">
        <v>789553</v>
      </c>
      <c r="L49" s="41">
        <v>6858694</v>
      </c>
      <c r="M49" s="41">
        <v>48.84460034</v>
      </c>
      <c r="N49" s="41">
        <v>4.2197452740000001</v>
      </c>
      <c r="O49" s="41">
        <v>2154</v>
      </c>
      <c r="P49" s="41" t="s">
        <v>4148</v>
      </c>
      <c r="Q49" s="42" t="s">
        <v>4149</v>
      </c>
      <c r="R49" s="42" t="s">
        <v>4081</v>
      </c>
      <c r="S49" s="42" t="s">
        <v>4612</v>
      </c>
      <c r="T49" s="44">
        <v>13.1</v>
      </c>
    </row>
    <row r="50" spans="1:20" ht="224" x14ac:dyDescent="0.2">
      <c r="A50" s="41">
        <v>49</v>
      </c>
      <c r="B50" s="41">
        <v>5701908</v>
      </c>
      <c r="C50" s="42" t="s">
        <v>4659</v>
      </c>
      <c r="D50" s="41">
        <v>78030796300022</v>
      </c>
      <c r="E50" s="42" t="s">
        <v>4660</v>
      </c>
      <c r="F50" s="42"/>
      <c r="G50" s="41">
        <v>10220</v>
      </c>
      <c r="H50" s="42" t="s">
        <v>4187</v>
      </c>
      <c r="I50" s="42" t="s">
        <v>4188</v>
      </c>
      <c r="J50" s="42" t="s">
        <v>4176</v>
      </c>
      <c r="K50" s="41">
        <v>789454</v>
      </c>
      <c r="L50" s="41">
        <v>6807380</v>
      </c>
      <c r="M50" s="41">
        <v>48.384656139999997</v>
      </c>
      <c r="N50" s="41">
        <v>4.2077081940000003</v>
      </c>
      <c r="O50" s="41">
        <v>2154</v>
      </c>
      <c r="P50" s="41" t="s">
        <v>4148</v>
      </c>
      <c r="Q50" s="42" t="s">
        <v>4149</v>
      </c>
      <c r="R50" s="42" t="s">
        <v>4081</v>
      </c>
      <c r="S50" s="42" t="s">
        <v>4612</v>
      </c>
      <c r="T50" s="44">
        <v>18.2</v>
      </c>
    </row>
    <row r="51" spans="1:20" ht="80" x14ac:dyDescent="0.2">
      <c r="A51" s="41">
        <v>50</v>
      </c>
      <c r="B51" s="41">
        <v>5701910</v>
      </c>
      <c r="C51" s="42" t="s">
        <v>3792</v>
      </c>
      <c r="D51" s="41">
        <v>30276021000039</v>
      </c>
      <c r="E51" s="42" t="s">
        <v>4661</v>
      </c>
      <c r="F51" s="42"/>
      <c r="G51" s="41">
        <v>10240</v>
      </c>
      <c r="H51" s="42" t="s">
        <v>4189</v>
      </c>
      <c r="I51" s="42" t="s">
        <v>4188</v>
      </c>
      <c r="J51" s="42" t="s">
        <v>4176</v>
      </c>
      <c r="K51" s="41">
        <v>806407</v>
      </c>
      <c r="L51" s="41">
        <v>6821026</v>
      </c>
      <c r="M51" s="41">
        <v>48.504435970000003</v>
      </c>
      <c r="N51" s="41">
        <v>4.4399012840000003</v>
      </c>
      <c r="O51" s="41">
        <v>2154</v>
      </c>
      <c r="P51" s="41" t="s">
        <v>4148</v>
      </c>
      <c r="Q51" s="42" t="s">
        <v>4149</v>
      </c>
      <c r="R51" s="45">
        <v>0</v>
      </c>
      <c r="S51" s="45">
        <v>0</v>
      </c>
      <c r="T51" s="44">
        <v>17</v>
      </c>
    </row>
    <row r="52" spans="1:20" ht="96" x14ac:dyDescent="0.2">
      <c r="A52" s="41">
        <v>51</v>
      </c>
      <c r="B52" s="41">
        <v>5702209</v>
      </c>
      <c r="C52" s="42" t="s">
        <v>4662</v>
      </c>
      <c r="D52" s="41">
        <v>84168700700028</v>
      </c>
      <c r="E52" s="42" t="s">
        <v>4663</v>
      </c>
      <c r="F52" s="42"/>
      <c r="G52" s="41">
        <v>8200</v>
      </c>
      <c r="H52" s="42" t="s">
        <v>4190</v>
      </c>
      <c r="I52" s="42" t="s">
        <v>4175</v>
      </c>
      <c r="J52" s="42" t="s">
        <v>4176</v>
      </c>
      <c r="K52" s="41">
        <v>840737</v>
      </c>
      <c r="L52" s="41">
        <v>6956723</v>
      </c>
      <c r="M52" s="41">
        <v>49.7135769</v>
      </c>
      <c r="N52" s="41">
        <v>4.9496225249999997</v>
      </c>
      <c r="O52" s="41">
        <v>2154</v>
      </c>
      <c r="P52" s="41" t="s">
        <v>4077</v>
      </c>
      <c r="Q52" s="42" t="s">
        <v>4610</v>
      </c>
      <c r="R52" s="45">
        <v>0</v>
      </c>
      <c r="S52" s="45">
        <v>0</v>
      </c>
      <c r="T52" s="44">
        <v>16.5</v>
      </c>
    </row>
    <row r="53" spans="1:20" ht="224" x14ac:dyDescent="0.2">
      <c r="A53" s="41">
        <v>52</v>
      </c>
      <c r="B53" s="41">
        <v>5100114</v>
      </c>
      <c r="C53" s="42" t="s">
        <v>3793</v>
      </c>
      <c r="D53" s="41">
        <v>70204232600075</v>
      </c>
      <c r="E53" s="42" t="s">
        <v>4664</v>
      </c>
      <c r="F53" s="42"/>
      <c r="G53" s="41">
        <v>2880</v>
      </c>
      <c r="H53" s="42" t="s">
        <v>4191</v>
      </c>
      <c r="I53" s="42" t="s">
        <v>4068</v>
      </c>
      <c r="J53" s="42" t="s">
        <v>4069</v>
      </c>
      <c r="K53" s="41">
        <v>726729</v>
      </c>
      <c r="L53" s="41">
        <v>6921212</v>
      </c>
      <c r="M53" s="41">
        <v>49.410481089999998</v>
      </c>
      <c r="N53" s="41">
        <v>3.3680546329999999</v>
      </c>
      <c r="O53" s="41">
        <v>2154</v>
      </c>
      <c r="P53" s="41" t="s">
        <v>4079</v>
      </c>
      <c r="Q53" s="42" t="s">
        <v>4080</v>
      </c>
      <c r="R53" s="42" t="s">
        <v>4081</v>
      </c>
      <c r="S53" s="42" t="s">
        <v>4612</v>
      </c>
      <c r="T53" s="47">
        <v>28.1</v>
      </c>
    </row>
    <row r="54" spans="1:20" ht="176" x14ac:dyDescent="0.2">
      <c r="A54" s="41">
        <v>53</v>
      </c>
      <c r="B54" s="41">
        <v>5800412</v>
      </c>
      <c r="C54" s="42" t="s">
        <v>3794</v>
      </c>
      <c r="D54" s="41">
        <v>33442896800047</v>
      </c>
      <c r="E54" s="42" t="s">
        <v>4665</v>
      </c>
      <c r="F54" s="42" t="s">
        <v>4666</v>
      </c>
      <c r="G54" s="41">
        <v>76410</v>
      </c>
      <c r="H54" s="42" t="s">
        <v>4192</v>
      </c>
      <c r="I54" s="42" t="s">
        <v>4193</v>
      </c>
      <c r="J54" s="42" t="s">
        <v>4112</v>
      </c>
      <c r="K54" s="41">
        <v>555138</v>
      </c>
      <c r="L54" s="41">
        <v>6914080</v>
      </c>
      <c r="M54" s="41">
        <v>49.330769889999999</v>
      </c>
      <c r="N54" s="41">
        <v>1.00815626</v>
      </c>
      <c r="O54" s="41">
        <v>2154</v>
      </c>
      <c r="P54" s="41" t="s">
        <v>4194</v>
      </c>
      <c r="Q54" s="42" t="s">
        <v>4195</v>
      </c>
      <c r="R54" s="42" t="s">
        <v>4196</v>
      </c>
      <c r="S54" s="42" t="s">
        <v>4667</v>
      </c>
      <c r="T54" s="44">
        <v>10.9</v>
      </c>
    </row>
    <row r="55" spans="1:20" ht="96" x14ac:dyDescent="0.2">
      <c r="A55" s="41">
        <v>54</v>
      </c>
      <c r="B55" s="41">
        <v>5800446</v>
      </c>
      <c r="C55" s="42" t="s">
        <v>3795</v>
      </c>
      <c r="D55" s="41">
        <v>53504588400017</v>
      </c>
      <c r="E55" s="42" t="s">
        <v>4668</v>
      </c>
      <c r="F55" s="42"/>
      <c r="G55" s="41">
        <v>76380</v>
      </c>
      <c r="H55" s="42" t="s">
        <v>4197</v>
      </c>
      <c r="I55" s="42" t="s">
        <v>4193</v>
      </c>
      <c r="J55" s="42" t="s">
        <v>4112</v>
      </c>
      <c r="K55" s="41">
        <v>557202</v>
      </c>
      <c r="L55" s="41">
        <v>6929896</v>
      </c>
      <c r="M55" s="41">
        <v>49.472887659999998</v>
      </c>
      <c r="N55" s="41">
        <v>1.0311029389999999</v>
      </c>
      <c r="O55" s="41">
        <v>2154</v>
      </c>
      <c r="P55" s="41" t="s">
        <v>4077</v>
      </c>
      <c r="Q55" s="42" t="s">
        <v>4610</v>
      </c>
      <c r="R55" s="45">
        <v>0</v>
      </c>
      <c r="S55" s="45">
        <v>0</v>
      </c>
      <c r="T55" s="44">
        <v>17.2</v>
      </c>
    </row>
    <row r="56" spans="1:20" ht="160" x14ac:dyDescent="0.2">
      <c r="A56" s="41">
        <v>55</v>
      </c>
      <c r="B56" s="41">
        <v>5900119</v>
      </c>
      <c r="C56" s="42" t="s">
        <v>3796</v>
      </c>
      <c r="D56" s="41">
        <v>84460478500015</v>
      </c>
      <c r="E56" s="42" t="s">
        <v>4669</v>
      </c>
      <c r="F56" s="42"/>
      <c r="G56" s="41">
        <v>25000</v>
      </c>
      <c r="H56" s="42" t="s">
        <v>4198</v>
      </c>
      <c r="I56" s="42" t="s">
        <v>4199</v>
      </c>
      <c r="J56" s="42" t="s">
        <v>4119</v>
      </c>
      <c r="K56" s="41">
        <v>924687</v>
      </c>
      <c r="L56" s="41">
        <v>6684917</v>
      </c>
      <c r="M56" s="41">
        <v>47.254607759999999</v>
      </c>
      <c r="N56" s="41">
        <v>5.9700850409999999</v>
      </c>
      <c r="O56" s="41">
        <v>2154</v>
      </c>
      <c r="P56" s="41" t="s">
        <v>4077</v>
      </c>
      <c r="Q56" s="42" t="s">
        <v>4610</v>
      </c>
      <c r="R56" s="42" t="s">
        <v>4129</v>
      </c>
      <c r="S56" s="42" t="s">
        <v>4130</v>
      </c>
      <c r="T56" s="47">
        <v>26.3</v>
      </c>
    </row>
    <row r="57" spans="1:20" ht="224" x14ac:dyDescent="0.2">
      <c r="A57" s="41">
        <v>56</v>
      </c>
      <c r="B57" s="41">
        <v>5800523</v>
      </c>
      <c r="C57" s="42" t="s">
        <v>3797</v>
      </c>
      <c r="D57" s="41">
        <v>54201442800164</v>
      </c>
      <c r="E57" s="42" t="s">
        <v>4670</v>
      </c>
      <c r="F57" s="42"/>
      <c r="G57" s="41">
        <v>76370</v>
      </c>
      <c r="H57" s="42" t="s">
        <v>4200</v>
      </c>
      <c r="I57" s="42" t="s">
        <v>4193</v>
      </c>
      <c r="J57" s="42" t="s">
        <v>4112</v>
      </c>
      <c r="K57" s="41">
        <v>564306</v>
      </c>
      <c r="L57" s="41">
        <v>6979870</v>
      </c>
      <c r="M57" s="41">
        <v>49.921907619999999</v>
      </c>
      <c r="N57" s="41">
        <v>1.112547712</v>
      </c>
      <c r="O57" s="41">
        <v>2154</v>
      </c>
      <c r="P57" s="41" t="s">
        <v>4201</v>
      </c>
      <c r="Q57" s="42" t="s">
        <v>4671</v>
      </c>
      <c r="R57" s="42" t="s">
        <v>4081</v>
      </c>
      <c r="S57" s="42" t="s">
        <v>4612</v>
      </c>
      <c r="T57" s="48">
        <v>65.5</v>
      </c>
    </row>
    <row r="58" spans="1:20" ht="380" x14ac:dyDescent="0.2">
      <c r="A58" s="41">
        <v>57</v>
      </c>
      <c r="B58" s="41">
        <v>5900458</v>
      </c>
      <c r="C58" s="42" t="s">
        <v>3798</v>
      </c>
      <c r="D58" s="41">
        <v>43322260100018</v>
      </c>
      <c r="E58" s="42" t="s">
        <v>4672</v>
      </c>
      <c r="F58" s="42"/>
      <c r="G58" s="41">
        <v>25200</v>
      </c>
      <c r="H58" s="42" t="s">
        <v>4202</v>
      </c>
      <c r="I58" s="42" t="s">
        <v>4199</v>
      </c>
      <c r="J58" s="42" t="s">
        <v>4119</v>
      </c>
      <c r="K58" s="41">
        <v>987286</v>
      </c>
      <c r="L58" s="41">
        <v>6718341</v>
      </c>
      <c r="M58" s="41">
        <v>47.530011610000003</v>
      </c>
      <c r="N58" s="41">
        <v>6.817769502</v>
      </c>
      <c r="O58" s="41">
        <v>2154</v>
      </c>
      <c r="P58" s="41" t="s">
        <v>4074</v>
      </c>
      <c r="Q58" s="42" t="s">
        <v>4607</v>
      </c>
      <c r="R58" s="42" t="s">
        <v>4101</v>
      </c>
      <c r="S58" s="42" t="s">
        <v>4621</v>
      </c>
      <c r="T58" s="47">
        <v>24.8</v>
      </c>
    </row>
    <row r="59" spans="1:20" ht="350" x14ac:dyDescent="0.2">
      <c r="A59" s="41">
        <v>58</v>
      </c>
      <c r="B59" s="41">
        <v>5800540</v>
      </c>
      <c r="C59" s="42" t="s">
        <v>3799</v>
      </c>
      <c r="D59" s="41">
        <v>79046297200023</v>
      </c>
      <c r="E59" s="42" t="s">
        <v>4673</v>
      </c>
      <c r="F59" s="42"/>
      <c r="G59" s="41">
        <v>27460</v>
      </c>
      <c r="H59" s="42" t="s">
        <v>4203</v>
      </c>
      <c r="I59" s="42" t="s">
        <v>4204</v>
      </c>
      <c r="J59" s="42" t="s">
        <v>4112</v>
      </c>
      <c r="K59" s="41">
        <v>567862</v>
      </c>
      <c r="L59" s="41">
        <v>6914048</v>
      </c>
      <c r="M59" s="41">
        <v>49.333232510000002</v>
      </c>
      <c r="N59" s="41">
        <v>1.1830558929999999</v>
      </c>
      <c r="O59" s="41">
        <v>2154</v>
      </c>
      <c r="P59" s="41" t="s">
        <v>4070</v>
      </c>
      <c r="Q59" s="42" t="s">
        <v>4071</v>
      </c>
      <c r="R59" s="42" t="s">
        <v>4072</v>
      </c>
      <c r="S59" s="42" t="s">
        <v>4605</v>
      </c>
      <c r="T59" s="46">
        <v>349</v>
      </c>
    </row>
    <row r="60" spans="1:20" ht="96" x14ac:dyDescent="0.2">
      <c r="A60" s="41">
        <v>59</v>
      </c>
      <c r="B60" s="41">
        <v>5900825</v>
      </c>
      <c r="C60" s="42" t="s">
        <v>3770</v>
      </c>
      <c r="D60" s="41">
        <v>55205573300497</v>
      </c>
      <c r="E60" s="42" t="s">
        <v>4674</v>
      </c>
      <c r="F60" s="42"/>
      <c r="G60" s="41">
        <v>39100</v>
      </c>
      <c r="H60" s="42" t="s">
        <v>4205</v>
      </c>
      <c r="I60" s="42" t="s">
        <v>4206</v>
      </c>
      <c r="J60" s="42" t="s">
        <v>4119</v>
      </c>
      <c r="K60" s="41">
        <v>886924</v>
      </c>
      <c r="L60" s="41">
        <v>6667313</v>
      </c>
      <c r="M60" s="41">
        <v>47.108443450000003</v>
      </c>
      <c r="N60" s="41">
        <v>5.4640033929999996</v>
      </c>
      <c r="O60" s="41">
        <v>2154</v>
      </c>
      <c r="P60" s="41" t="s">
        <v>4077</v>
      </c>
      <c r="Q60" s="42" t="s">
        <v>4610</v>
      </c>
      <c r="R60" s="45">
        <v>0</v>
      </c>
      <c r="S60" s="45">
        <v>0</v>
      </c>
      <c r="T60" s="44">
        <v>13.6</v>
      </c>
    </row>
    <row r="61" spans="1:20" ht="160" x14ac:dyDescent="0.2">
      <c r="A61" s="41">
        <v>60</v>
      </c>
      <c r="B61" s="41">
        <v>5900978</v>
      </c>
      <c r="C61" s="42" t="s">
        <v>3800</v>
      </c>
      <c r="D61" s="41">
        <v>37791706700169</v>
      </c>
      <c r="E61" s="42" t="s">
        <v>4675</v>
      </c>
      <c r="F61" s="42"/>
      <c r="G61" s="41">
        <v>39700</v>
      </c>
      <c r="H61" s="42" t="s">
        <v>4207</v>
      </c>
      <c r="I61" s="42" t="s">
        <v>4206</v>
      </c>
      <c r="J61" s="42" t="s">
        <v>4119</v>
      </c>
      <c r="K61" s="41">
        <v>893487</v>
      </c>
      <c r="L61" s="41">
        <v>6673589</v>
      </c>
      <c r="M61" s="41">
        <v>47.162842259999998</v>
      </c>
      <c r="N61" s="41">
        <v>5.5531306410000001</v>
      </c>
      <c r="O61" s="41">
        <v>2154</v>
      </c>
      <c r="P61" s="41" t="s">
        <v>4113</v>
      </c>
      <c r="Q61" s="42" t="s">
        <v>4114</v>
      </c>
      <c r="R61" s="42" t="s">
        <v>4115</v>
      </c>
      <c r="S61" s="42" t="s">
        <v>4627</v>
      </c>
      <c r="T61" s="47">
        <v>23.7</v>
      </c>
    </row>
    <row r="62" spans="1:20" ht="409.6" x14ac:dyDescent="0.2">
      <c r="A62" s="41">
        <v>61</v>
      </c>
      <c r="B62" s="41">
        <v>5800627</v>
      </c>
      <c r="C62" s="42" t="s">
        <v>3801</v>
      </c>
      <c r="D62" s="41">
        <v>39827720200014</v>
      </c>
      <c r="E62" s="42" t="s">
        <v>4676</v>
      </c>
      <c r="F62" s="42"/>
      <c r="G62" s="41">
        <v>76660</v>
      </c>
      <c r="H62" s="42" t="s">
        <v>4208</v>
      </c>
      <c r="I62" s="42" t="s">
        <v>4193</v>
      </c>
      <c r="J62" s="42" t="s">
        <v>4112</v>
      </c>
      <c r="K62" s="41">
        <v>587173</v>
      </c>
      <c r="L62" s="41">
        <v>6975062</v>
      </c>
      <c r="M62" s="41">
        <v>49.883343510000003</v>
      </c>
      <c r="N62" s="41">
        <v>1.431854843</v>
      </c>
      <c r="O62" s="41">
        <v>2154</v>
      </c>
      <c r="P62" s="41" t="s">
        <v>4209</v>
      </c>
      <c r="Q62" s="42" t="s">
        <v>4677</v>
      </c>
      <c r="R62" s="42" t="s">
        <v>4075</v>
      </c>
      <c r="S62" s="42" t="s">
        <v>4608</v>
      </c>
      <c r="T62" s="44">
        <v>16.399999999999999</v>
      </c>
    </row>
    <row r="63" spans="1:20" ht="350" x14ac:dyDescent="0.2">
      <c r="A63" s="41">
        <v>62</v>
      </c>
      <c r="B63" s="41">
        <v>5901115</v>
      </c>
      <c r="C63" s="42" t="s">
        <v>3802</v>
      </c>
      <c r="D63" s="41">
        <v>32117789100017</v>
      </c>
      <c r="E63" s="42" t="s">
        <v>4678</v>
      </c>
      <c r="F63" s="42"/>
      <c r="G63" s="41">
        <v>70320</v>
      </c>
      <c r="H63" s="42" t="s">
        <v>4210</v>
      </c>
      <c r="I63" s="42" t="s">
        <v>4211</v>
      </c>
      <c r="J63" s="42" t="s">
        <v>4119</v>
      </c>
      <c r="K63" s="41">
        <v>947047</v>
      </c>
      <c r="L63" s="41">
        <v>6759662</v>
      </c>
      <c r="M63" s="41">
        <v>47.916509390000002</v>
      </c>
      <c r="N63" s="41">
        <v>6.3066827400000003</v>
      </c>
      <c r="O63" s="41">
        <v>2154</v>
      </c>
      <c r="P63" s="41" t="s">
        <v>4212</v>
      </c>
      <c r="Q63" s="42" t="s">
        <v>4679</v>
      </c>
      <c r="R63" s="42" t="s">
        <v>4072</v>
      </c>
      <c r="S63" s="42" t="s">
        <v>4605</v>
      </c>
      <c r="T63" s="44">
        <v>18.7</v>
      </c>
    </row>
    <row r="64" spans="1:20" ht="380" x14ac:dyDescent="0.2">
      <c r="A64" s="41">
        <v>63</v>
      </c>
      <c r="B64" s="41">
        <v>5901990</v>
      </c>
      <c r="C64" s="42" t="s">
        <v>3803</v>
      </c>
      <c r="D64" s="41">
        <v>25900073500029</v>
      </c>
      <c r="E64" s="42" t="s">
        <v>4680</v>
      </c>
      <c r="F64" s="42"/>
      <c r="G64" s="41">
        <v>90140</v>
      </c>
      <c r="H64" s="42" t="s">
        <v>4213</v>
      </c>
      <c r="I64" s="42" t="s">
        <v>4214</v>
      </c>
      <c r="J64" s="42" t="s">
        <v>4119</v>
      </c>
      <c r="K64" s="41">
        <v>994633</v>
      </c>
      <c r="L64" s="41">
        <v>6724153</v>
      </c>
      <c r="M64" s="41">
        <v>47.578851479999997</v>
      </c>
      <c r="N64" s="41">
        <v>6.9190765880000002</v>
      </c>
      <c r="O64" s="41">
        <v>2154</v>
      </c>
      <c r="P64" s="41" t="s">
        <v>4074</v>
      </c>
      <c r="Q64" s="42" t="s">
        <v>4607</v>
      </c>
      <c r="R64" s="42" t="s">
        <v>4101</v>
      </c>
      <c r="S64" s="42" t="s">
        <v>4621</v>
      </c>
      <c r="T64" s="47">
        <v>34.299999999999997</v>
      </c>
    </row>
    <row r="65" spans="1:20" ht="380" x14ac:dyDescent="0.2">
      <c r="A65" s="41">
        <v>64</v>
      </c>
      <c r="B65" s="41">
        <v>6102002</v>
      </c>
      <c r="C65" s="42" t="s">
        <v>3804</v>
      </c>
      <c r="D65" s="41">
        <v>25740162000030</v>
      </c>
      <c r="E65" s="42" t="s">
        <v>4681</v>
      </c>
      <c r="F65" s="42"/>
      <c r="G65" s="41">
        <v>1200</v>
      </c>
      <c r="H65" s="42" t="s">
        <v>4215</v>
      </c>
      <c r="I65" s="42" t="s">
        <v>4216</v>
      </c>
      <c r="J65" s="42" t="s">
        <v>4162</v>
      </c>
      <c r="K65" s="41">
        <v>917404</v>
      </c>
      <c r="L65" s="41">
        <v>6557921</v>
      </c>
      <c r="M65" s="41">
        <v>46.118537230000001</v>
      </c>
      <c r="N65" s="41">
        <v>5.8140959759999999</v>
      </c>
      <c r="O65" s="41">
        <v>2154</v>
      </c>
      <c r="P65" s="41" t="s">
        <v>4074</v>
      </c>
      <c r="Q65" s="42" t="s">
        <v>4607</v>
      </c>
      <c r="R65" s="42" t="s">
        <v>4101</v>
      </c>
      <c r="S65" s="42" t="s">
        <v>4621</v>
      </c>
      <c r="T65" s="44">
        <v>17.899999999999999</v>
      </c>
    </row>
    <row r="66" spans="1:20" ht="350" x14ac:dyDescent="0.2">
      <c r="A66" s="41">
        <v>65</v>
      </c>
      <c r="B66" s="41">
        <v>6000314</v>
      </c>
      <c r="C66" s="42" t="s">
        <v>4682</v>
      </c>
      <c r="D66" s="41">
        <v>47970117900067</v>
      </c>
      <c r="E66" s="42" t="s">
        <v>4683</v>
      </c>
      <c r="F66" s="42"/>
      <c r="G66" s="41">
        <v>87720</v>
      </c>
      <c r="H66" s="42" t="s">
        <v>4217</v>
      </c>
      <c r="I66" s="42" t="s">
        <v>4218</v>
      </c>
      <c r="J66" s="42" t="s">
        <v>4093</v>
      </c>
      <c r="K66" s="41">
        <v>530468</v>
      </c>
      <c r="L66" s="41">
        <v>6532618</v>
      </c>
      <c r="M66" s="41">
        <v>45.905264610000003</v>
      </c>
      <c r="N66" s="41">
        <v>0.814264443</v>
      </c>
      <c r="O66" s="41">
        <v>2154</v>
      </c>
      <c r="P66" s="41" t="s">
        <v>4070</v>
      </c>
      <c r="Q66" s="42" t="s">
        <v>4071</v>
      </c>
      <c r="R66" s="42" t="s">
        <v>4072</v>
      </c>
      <c r="S66" s="42" t="s">
        <v>4605</v>
      </c>
      <c r="T66" s="44">
        <v>11.2</v>
      </c>
    </row>
    <row r="67" spans="1:20" ht="380" x14ac:dyDescent="0.2">
      <c r="A67" s="41">
        <v>66</v>
      </c>
      <c r="B67" s="41">
        <v>6002672</v>
      </c>
      <c r="C67" s="42" t="s">
        <v>3805</v>
      </c>
      <c r="D67" s="41">
        <v>40858813500025</v>
      </c>
      <c r="E67" s="42" t="s">
        <v>4684</v>
      </c>
      <c r="F67" s="42"/>
      <c r="G67" s="41">
        <v>19300</v>
      </c>
      <c r="H67" s="42" t="s">
        <v>4219</v>
      </c>
      <c r="I67" s="42" t="s">
        <v>4220</v>
      </c>
      <c r="J67" s="42" t="s">
        <v>4093</v>
      </c>
      <c r="K67" s="41">
        <v>627004</v>
      </c>
      <c r="L67" s="41">
        <v>6474963</v>
      </c>
      <c r="M67" s="41">
        <v>45.40529729</v>
      </c>
      <c r="N67" s="41">
        <v>2.067464234</v>
      </c>
      <c r="O67" s="41">
        <v>2154</v>
      </c>
      <c r="P67" s="41" t="s">
        <v>4074</v>
      </c>
      <c r="Q67" s="42" t="s">
        <v>4607</v>
      </c>
      <c r="R67" s="42" t="s">
        <v>4101</v>
      </c>
      <c r="S67" s="42" t="s">
        <v>4621</v>
      </c>
      <c r="T67" s="44">
        <v>17.7</v>
      </c>
    </row>
    <row r="68" spans="1:20" ht="320" x14ac:dyDescent="0.2">
      <c r="A68" s="41">
        <v>67</v>
      </c>
      <c r="B68" s="41">
        <v>6101980</v>
      </c>
      <c r="C68" s="42" t="s">
        <v>3806</v>
      </c>
      <c r="D68" s="41">
        <v>64200517700265</v>
      </c>
      <c r="E68" s="42" t="s">
        <v>4221</v>
      </c>
      <c r="F68" s="42"/>
      <c r="G68" s="41">
        <v>1350</v>
      </c>
      <c r="H68" s="42" t="s">
        <v>4222</v>
      </c>
      <c r="I68" s="42" t="s">
        <v>4216</v>
      </c>
      <c r="J68" s="42" t="s">
        <v>4162</v>
      </c>
      <c r="K68" s="41">
        <v>918581</v>
      </c>
      <c r="L68" s="41">
        <v>6538680</v>
      </c>
      <c r="M68" s="41">
        <v>45.945670460000002</v>
      </c>
      <c r="N68" s="41">
        <v>5.8204260339999996</v>
      </c>
      <c r="O68" s="41">
        <v>2154</v>
      </c>
      <c r="P68" s="41" t="s">
        <v>4223</v>
      </c>
      <c r="Q68" s="42" t="s">
        <v>4685</v>
      </c>
      <c r="R68" s="42" t="s">
        <v>4224</v>
      </c>
      <c r="S68" s="42" t="s">
        <v>4686</v>
      </c>
      <c r="T68" s="48">
        <v>71.2</v>
      </c>
    </row>
    <row r="69" spans="1:20" ht="160" x14ac:dyDescent="0.2">
      <c r="A69" s="41">
        <v>68</v>
      </c>
      <c r="B69" s="41">
        <v>6103108</v>
      </c>
      <c r="C69" s="42" t="s">
        <v>3807</v>
      </c>
      <c r="D69" s="41">
        <v>5750553900254</v>
      </c>
      <c r="E69" s="42" t="s">
        <v>4687</v>
      </c>
      <c r="F69" s="42"/>
      <c r="G69" s="41">
        <v>38120</v>
      </c>
      <c r="H69" s="42" t="s">
        <v>4225</v>
      </c>
      <c r="I69" s="42" t="s">
        <v>4226</v>
      </c>
      <c r="J69" s="42" t="s">
        <v>4162</v>
      </c>
      <c r="K69" s="41">
        <v>909438</v>
      </c>
      <c r="L69" s="41">
        <v>6463009</v>
      </c>
      <c r="M69" s="41">
        <v>45.270193880000001</v>
      </c>
      <c r="N69" s="41">
        <v>5.6695462220000001</v>
      </c>
      <c r="O69" s="41">
        <v>2154</v>
      </c>
      <c r="P69" s="41" t="s">
        <v>4113</v>
      </c>
      <c r="Q69" s="42" t="s">
        <v>4114</v>
      </c>
      <c r="R69" s="42" t="s">
        <v>4115</v>
      </c>
      <c r="S69" s="42" t="s">
        <v>4627</v>
      </c>
      <c r="T69" s="47">
        <v>20.9</v>
      </c>
    </row>
    <row r="70" spans="1:20" ht="409.6" x14ac:dyDescent="0.2">
      <c r="A70" s="41">
        <v>69</v>
      </c>
      <c r="B70" s="41">
        <v>6103196</v>
      </c>
      <c r="C70" s="42" t="s">
        <v>3808</v>
      </c>
      <c r="D70" s="41">
        <v>34348850800429</v>
      </c>
      <c r="E70" s="42" t="s">
        <v>4688</v>
      </c>
      <c r="F70" s="42"/>
      <c r="G70" s="41">
        <v>38290</v>
      </c>
      <c r="H70" s="42" t="s">
        <v>4227</v>
      </c>
      <c r="I70" s="42" t="s">
        <v>4226</v>
      </c>
      <c r="J70" s="42" t="s">
        <v>4162</v>
      </c>
      <c r="K70" s="41">
        <v>862793</v>
      </c>
      <c r="L70" s="41">
        <v>6510885</v>
      </c>
      <c r="M70" s="41">
        <v>45.712026690000002</v>
      </c>
      <c r="N70" s="41">
        <v>5.0914730060000002</v>
      </c>
      <c r="O70" s="41">
        <v>2154</v>
      </c>
      <c r="P70" s="41" t="s">
        <v>4074</v>
      </c>
      <c r="Q70" s="42" t="s">
        <v>4607</v>
      </c>
      <c r="R70" s="42" t="s">
        <v>4075</v>
      </c>
      <c r="S70" s="42" t="s">
        <v>4608</v>
      </c>
      <c r="T70" s="47">
        <v>38.1</v>
      </c>
    </row>
    <row r="71" spans="1:20" ht="160" x14ac:dyDescent="0.2">
      <c r="A71" s="41">
        <v>70</v>
      </c>
      <c r="B71" s="41">
        <v>6102435</v>
      </c>
      <c r="C71" s="42" t="s">
        <v>3809</v>
      </c>
      <c r="D71" s="41">
        <v>30213556100363</v>
      </c>
      <c r="E71" s="42" t="s">
        <v>4689</v>
      </c>
      <c r="F71" s="42"/>
      <c r="G71" s="41">
        <v>7400</v>
      </c>
      <c r="H71" s="42" t="s">
        <v>4228</v>
      </c>
      <c r="I71" s="42" t="s">
        <v>4229</v>
      </c>
      <c r="J71" s="42" t="s">
        <v>4162</v>
      </c>
      <c r="K71" s="41">
        <v>834434</v>
      </c>
      <c r="L71" s="41">
        <v>6381954</v>
      </c>
      <c r="M71" s="41">
        <v>44.56219119</v>
      </c>
      <c r="N71" s="41">
        <v>4.691774713</v>
      </c>
      <c r="O71" s="41">
        <v>2154</v>
      </c>
      <c r="P71" s="41" t="s">
        <v>4113</v>
      </c>
      <c r="Q71" s="42" t="s">
        <v>4114</v>
      </c>
      <c r="R71" s="42" t="s">
        <v>4115</v>
      </c>
      <c r="S71" s="42" t="s">
        <v>4627</v>
      </c>
      <c r="T71" s="43">
        <v>48.5</v>
      </c>
    </row>
    <row r="72" spans="1:20" ht="380" x14ac:dyDescent="0.2">
      <c r="A72" s="41">
        <v>71</v>
      </c>
      <c r="B72" s="41">
        <v>6103223</v>
      </c>
      <c r="C72" s="42" t="s">
        <v>3810</v>
      </c>
      <c r="D72" s="41">
        <v>79029450800011</v>
      </c>
      <c r="E72" s="42" t="s">
        <v>4690</v>
      </c>
      <c r="F72" s="42"/>
      <c r="G72" s="41">
        <v>38700</v>
      </c>
      <c r="H72" s="42" t="s">
        <v>4230</v>
      </c>
      <c r="I72" s="42" t="s">
        <v>4226</v>
      </c>
      <c r="J72" s="42" t="s">
        <v>4162</v>
      </c>
      <c r="K72" s="41">
        <v>916733</v>
      </c>
      <c r="L72" s="41">
        <v>6459267</v>
      </c>
      <c r="M72" s="41">
        <v>45.234404040000001</v>
      </c>
      <c r="N72" s="41">
        <v>5.7607885410000002</v>
      </c>
      <c r="O72" s="41">
        <v>2154</v>
      </c>
      <c r="P72" s="41" t="s">
        <v>4074</v>
      </c>
      <c r="Q72" s="42" t="s">
        <v>4607</v>
      </c>
      <c r="R72" s="42" t="s">
        <v>4101</v>
      </c>
      <c r="S72" s="42" t="s">
        <v>4621</v>
      </c>
      <c r="T72" s="48">
        <v>73.099999999999994</v>
      </c>
    </row>
    <row r="73" spans="1:20" ht="350" x14ac:dyDescent="0.2">
      <c r="A73" s="41">
        <v>72</v>
      </c>
      <c r="B73" s="41">
        <v>6103265</v>
      </c>
      <c r="C73" s="42" t="s">
        <v>3811</v>
      </c>
      <c r="D73" s="41">
        <v>5750553900379</v>
      </c>
      <c r="E73" s="42" t="s">
        <v>4691</v>
      </c>
      <c r="F73" s="42"/>
      <c r="G73" s="41">
        <v>38220</v>
      </c>
      <c r="H73" s="42" t="s">
        <v>4231</v>
      </c>
      <c r="I73" s="42" t="s">
        <v>4226</v>
      </c>
      <c r="J73" s="42" t="s">
        <v>4162</v>
      </c>
      <c r="K73" s="41">
        <v>917879</v>
      </c>
      <c r="L73" s="41">
        <v>6444572</v>
      </c>
      <c r="M73" s="41">
        <v>45.102336170000001</v>
      </c>
      <c r="N73" s="41">
        <v>5.7688135259999997</v>
      </c>
      <c r="O73" s="41">
        <v>2154</v>
      </c>
      <c r="P73" s="41" t="s">
        <v>4070</v>
      </c>
      <c r="Q73" s="42" t="s">
        <v>4071</v>
      </c>
      <c r="R73" s="42" t="s">
        <v>4072</v>
      </c>
      <c r="S73" s="42" t="s">
        <v>4605</v>
      </c>
      <c r="T73" s="44">
        <v>17.600000000000001</v>
      </c>
    </row>
    <row r="74" spans="1:20" ht="96" x14ac:dyDescent="0.2">
      <c r="A74" s="41">
        <v>73</v>
      </c>
      <c r="B74" s="41">
        <v>6102447</v>
      </c>
      <c r="C74" s="42" t="s">
        <v>3812</v>
      </c>
      <c r="D74" s="41">
        <v>77627903600011</v>
      </c>
      <c r="E74" s="42" t="s">
        <v>4692</v>
      </c>
      <c r="F74" s="42"/>
      <c r="G74" s="41">
        <v>7150</v>
      </c>
      <c r="H74" s="42" t="s">
        <v>4232</v>
      </c>
      <c r="I74" s="42" t="s">
        <v>4229</v>
      </c>
      <c r="J74" s="42" t="s">
        <v>4162</v>
      </c>
      <c r="K74" s="41">
        <v>810495</v>
      </c>
      <c r="L74" s="41">
        <v>6368623</v>
      </c>
      <c r="M74" s="41">
        <v>44.446882279999997</v>
      </c>
      <c r="N74" s="41">
        <v>4.3876371650000001</v>
      </c>
      <c r="O74" s="41">
        <v>2154</v>
      </c>
      <c r="P74" s="41" t="s">
        <v>4233</v>
      </c>
      <c r="Q74" s="42" t="s">
        <v>4234</v>
      </c>
      <c r="R74" s="45">
        <v>0</v>
      </c>
      <c r="S74" s="45">
        <v>0</v>
      </c>
      <c r="T74" s="44">
        <v>14.3</v>
      </c>
    </row>
    <row r="75" spans="1:20" ht="160" x14ac:dyDescent="0.2">
      <c r="A75" s="41">
        <v>74</v>
      </c>
      <c r="B75" s="41">
        <v>6102824</v>
      </c>
      <c r="C75" s="42" t="s">
        <v>3807</v>
      </c>
      <c r="D75" s="41">
        <v>5750553900452</v>
      </c>
      <c r="E75" s="42" t="s">
        <v>4693</v>
      </c>
      <c r="F75" s="42"/>
      <c r="G75" s="41">
        <v>38390</v>
      </c>
      <c r="H75" s="42" t="s">
        <v>4235</v>
      </c>
      <c r="I75" s="42" t="s">
        <v>4226</v>
      </c>
      <c r="J75" s="42" t="s">
        <v>4162</v>
      </c>
      <c r="K75" s="41">
        <v>887768</v>
      </c>
      <c r="L75" s="41">
        <v>6525733</v>
      </c>
      <c r="M75" s="41">
        <v>45.838763159999999</v>
      </c>
      <c r="N75" s="41">
        <v>5.4179906039999999</v>
      </c>
      <c r="O75" s="41">
        <v>2154</v>
      </c>
      <c r="P75" s="41" t="s">
        <v>4113</v>
      </c>
      <c r="Q75" s="42" t="s">
        <v>4114</v>
      </c>
      <c r="R75" s="42" t="s">
        <v>4115</v>
      </c>
      <c r="S75" s="42" t="s">
        <v>4627</v>
      </c>
      <c r="T75" s="48">
        <v>99.8</v>
      </c>
    </row>
    <row r="76" spans="1:20" ht="160" x14ac:dyDescent="0.2">
      <c r="A76" s="41">
        <v>75</v>
      </c>
      <c r="B76" s="41">
        <v>6103586</v>
      </c>
      <c r="C76" s="42" t="s">
        <v>3809</v>
      </c>
      <c r="D76" s="41">
        <v>30213556100207</v>
      </c>
      <c r="E76" s="42" t="s">
        <v>4694</v>
      </c>
      <c r="F76" s="42"/>
      <c r="G76" s="41">
        <v>69380</v>
      </c>
      <c r="H76" s="42" t="s">
        <v>4236</v>
      </c>
      <c r="I76" s="42" t="s">
        <v>4237</v>
      </c>
      <c r="J76" s="42" t="s">
        <v>4162</v>
      </c>
      <c r="K76" s="41">
        <v>828872</v>
      </c>
      <c r="L76" s="41">
        <v>6530662</v>
      </c>
      <c r="M76" s="41">
        <v>45.896607580000001</v>
      </c>
      <c r="N76" s="41">
        <v>4.6611645419999999</v>
      </c>
      <c r="O76" s="41">
        <v>2154</v>
      </c>
      <c r="P76" s="41" t="s">
        <v>4113</v>
      </c>
      <c r="Q76" s="42" t="s">
        <v>4114</v>
      </c>
      <c r="R76" s="42" t="s">
        <v>4115</v>
      </c>
      <c r="S76" s="42" t="s">
        <v>4627</v>
      </c>
      <c r="T76" s="44">
        <v>15.4</v>
      </c>
    </row>
    <row r="77" spans="1:20" ht="160" x14ac:dyDescent="0.2">
      <c r="A77" s="41">
        <v>76</v>
      </c>
      <c r="B77" s="41">
        <v>6102923</v>
      </c>
      <c r="C77" s="42" t="s">
        <v>3813</v>
      </c>
      <c r="D77" s="41">
        <v>6050229100028</v>
      </c>
      <c r="E77" s="42" t="s">
        <v>4695</v>
      </c>
      <c r="F77" s="42"/>
      <c r="G77" s="41">
        <v>38320</v>
      </c>
      <c r="H77" s="42" t="s">
        <v>4238</v>
      </c>
      <c r="I77" s="42" t="s">
        <v>4226</v>
      </c>
      <c r="J77" s="42" t="s">
        <v>4162</v>
      </c>
      <c r="K77" s="41">
        <v>914915</v>
      </c>
      <c r="L77" s="41">
        <v>6454162</v>
      </c>
      <c r="M77" s="41">
        <v>45.189215220000001</v>
      </c>
      <c r="N77" s="41">
        <v>5.7353973079999996</v>
      </c>
      <c r="O77" s="41">
        <v>2154</v>
      </c>
      <c r="P77" s="41" t="s">
        <v>4077</v>
      </c>
      <c r="Q77" s="42" t="s">
        <v>4610</v>
      </c>
      <c r="R77" s="42" t="s">
        <v>4129</v>
      </c>
      <c r="S77" s="42" t="s">
        <v>4130</v>
      </c>
      <c r="T77" s="43">
        <v>45.9</v>
      </c>
    </row>
    <row r="78" spans="1:20" ht="160" x14ac:dyDescent="0.2">
      <c r="A78" s="41">
        <v>77</v>
      </c>
      <c r="B78" s="41">
        <v>6102957</v>
      </c>
      <c r="C78" s="42" t="s">
        <v>3813</v>
      </c>
      <c r="D78" s="41">
        <v>6050229100028</v>
      </c>
      <c r="E78" s="42" t="s">
        <v>4696</v>
      </c>
      <c r="F78" s="42"/>
      <c r="G78" s="41">
        <v>38100</v>
      </c>
      <c r="H78" s="42" t="s">
        <v>4239</v>
      </c>
      <c r="I78" s="42" t="s">
        <v>4226</v>
      </c>
      <c r="J78" s="42" t="s">
        <v>4162</v>
      </c>
      <c r="K78" s="41">
        <v>916057</v>
      </c>
      <c r="L78" s="41">
        <v>6456497</v>
      </c>
      <c r="M78" s="41">
        <v>45.20978805</v>
      </c>
      <c r="N78" s="41">
        <v>5.7509557139999998</v>
      </c>
      <c r="O78" s="41">
        <v>2154</v>
      </c>
      <c r="P78" s="41" t="s">
        <v>4077</v>
      </c>
      <c r="Q78" s="42" t="s">
        <v>4610</v>
      </c>
      <c r="R78" s="42" t="s">
        <v>4129</v>
      </c>
      <c r="S78" s="42" t="s">
        <v>4130</v>
      </c>
      <c r="T78" s="48">
        <v>74.5</v>
      </c>
    </row>
    <row r="79" spans="1:20" ht="160" x14ac:dyDescent="0.2">
      <c r="A79" s="41">
        <v>78</v>
      </c>
      <c r="B79" s="41">
        <v>6103731</v>
      </c>
      <c r="C79" s="42" t="s">
        <v>3814</v>
      </c>
      <c r="D79" s="41">
        <v>62203708300194</v>
      </c>
      <c r="E79" s="42" t="s">
        <v>4697</v>
      </c>
      <c r="F79" s="42"/>
      <c r="G79" s="41">
        <v>69190</v>
      </c>
      <c r="H79" s="42" t="s">
        <v>4240</v>
      </c>
      <c r="I79" s="42" t="s">
        <v>4237</v>
      </c>
      <c r="J79" s="42" t="s">
        <v>4162</v>
      </c>
      <c r="K79" s="41">
        <v>843856</v>
      </c>
      <c r="L79" s="41">
        <v>6513546</v>
      </c>
      <c r="M79" s="41">
        <v>45.740126179999997</v>
      </c>
      <c r="N79" s="41">
        <v>4.8490762260000002</v>
      </c>
      <c r="O79" s="41">
        <v>2154</v>
      </c>
      <c r="P79" s="41" t="s">
        <v>4233</v>
      </c>
      <c r="Q79" s="42" t="s">
        <v>4234</v>
      </c>
      <c r="R79" s="42" t="s">
        <v>4129</v>
      </c>
      <c r="S79" s="42" t="s">
        <v>4130</v>
      </c>
      <c r="T79" s="44">
        <v>12.5</v>
      </c>
    </row>
    <row r="80" spans="1:20" ht="380" x14ac:dyDescent="0.2">
      <c r="A80" s="41">
        <v>79</v>
      </c>
      <c r="B80" s="41">
        <v>6103879</v>
      </c>
      <c r="C80" s="42" t="s">
        <v>3815</v>
      </c>
      <c r="D80" s="41">
        <v>25690070500011</v>
      </c>
      <c r="E80" s="42" t="s">
        <v>4698</v>
      </c>
      <c r="F80" s="42"/>
      <c r="G80" s="41">
        <v>69400</v>
      </c>
      <c r="H80" s="42" t="s">
        <v>4241</v>
      </c>
      <c r="I80" s="42" t="s">
        <v>4237</v>
      </c>
      <c r="J80" s="42" t="s">
        <v>4162</v>
      </c>
      <c r="K80" s="41">
        <v>834606</v>
      </c>
      <c r="L80" s="41">
        <v>6544546</v>
      </c>
      <c r="M80" s="41">
        <v>46.020015370000003</v>
      </c>
      <c r="N80" s="41">
        <v>4.738993389</v>
      </c>
      <c r="O80" s="41">
        <v>2154</v>
      </c>
      <c r="P80" s="41" t="s">
        <v>4074</v>
      </c>
      <c r="Q80" s="42" t="s">
        <v>4607</v>
      </c>
      <c r="R80" s="42" t="s">
        <v>4101</v>
      </c>
      <c r="S80" s="42" t="s">
        <v>4621</v>
      </c>
      <c r="T80" s="47">
        <v>38.6</v>
      </c>
    </row>
    <row r="81" spans="1:20" ht="160" x14ac:dyDescent="0.2">
      <c r="A81" s="41">
        <v>80</v>
      </c>
      <c r="B81" s="41">
        <v>6103810</v>
      </c>
      <c r="C81" s="42" t="s">
        <v>3816</v>
      </c>
      <c r="D81" s="41">
        <v>55204695502411</v>
      </c>
      <c r="E81" s="42" t="s">
        <v>4699</v>
      </c>
      <c r="F81" s="42"/>
      <c r="G81" s="41">
        <v>69120</v>
      </c>
      <c r="H81" s="42" t="s">
        <v>4242</v>
      </c>
      <c r="I81" s="42" t="s">
        <v>4237</v>
      </c>
      <c r="J81" s="42" t="s">
        <v>4162</v>
      </c>
      <c r="K81" s="41">
        <v>848401</v>
      </c>
      <c r="L81" s="41">
        <v>6521819</v>
      </c>
      <c r="M81" s="41">
        <v>45.813343670000002</v>
      </c>
      <c r="N81" s="41">
        <v>4.9100454549999997</v>
      </c>
      <c r="O81" s="41">
        <v>2154</v>
      </c>
      <c r="P81" s="41" t="s">
        <v>4077</v>
      </c>
      <c r="Q81" s="42" t="s">
        <v>4610</v>
      </c>
      <c r="R81" s="42" t="s">
        <v>4129</v>
      </c>
      <c r="S81" s="42" t="s">
        <v>4130</v>
      </c>
      <c r="T81" s="47">
        <v>26.3</v>
      </c>
    </row>
    <row r="82" spans="1:20" ht="160" x14ac:dyDescent="0.2">
      <c r="A82" s="41">
        <v>81</v>
      </c>
      <c r="B82" s="41">
        <v>6103843</v>
      </c>
      <c r="C82" s="42" t="s">
        <v>3817</v>
      </c>
      <c r="D82" s="41">
        <v>51883185400022</v>
      </c>
      <c r="E82" s="42" t="s">
        <v>4700</v>
      </c>
      <c r="F82" s="42"/>
      <c r="G82" s="41">
        <v>69200</v>
      </c>
      <c r="H82" s="42" t="s">
        <v>4243</v>
      </c>
      <c r="I82" s="42" t="s">
        <v>4237</v>
      </c>
      <c r="J82" s="42" t="s">
        <v>4162</v>
      </c>
      <c r="K82" s="41">
        <v>846041</v>
      </c>
      <c r="L82" s="41">
        <v>6512693</v>
      </c>
      <c r="M82" s="41">
        <v>45.732014599999999</v>
      </c>
      <c r="N82" s="41">
        <v>4.8768904129999999</v>
      </c>
      <c r="O82" s="41">
        <v>2154</v>
      </c>
      <c r="P82" s="41" t="s">
        <v>4077</v>
      </c>
      <c r="Q82" s="42" t="s">
        <v>4610</v>
      </c>
      <c r="R82" s="42" t="s">
        <v>4129</v>
      </c>
      <c r="S82" s="42" t="s">
        <v>4130</v>
      </c>
      <c r="T82" s="47">
        <v>25.1</v>
      </c>
    </row>
    <row r="83" spans="1:20" ht="380" x14ac:dyDescent="0.2">
      <c r="A83" s="41">
        <v>82</v>
      </c>
      <c r="B83" s="41">
        <v>6104050</v>
      </c>
      <c r="C83" s="42" t="s">
        <v>3818</v>
      </c>
      <c r="D83" s="41">
        <v>85074284200014</v>
      </c>
      <c r="E83" s="42" t="s">
        <v>4701</v>
      </c>
      <c r="F83" s="42"/>
      <c r="G83" s="41">
        <v>69140</v>
      </c>
      <c r="H83" s="42" t="s">
        <v>4244</v>
      </c>
      <c r="I83" s="42" t="s">
        <v>4237</v>
      </c>
      <c r="J83" s="42" t="s">
        <v>4162</v>
      </c>
      <c r="K83" s="41">
        <v>848805</v>
      </c>
      <c r="L83" s="41">
        <v>6526468</v>
      </c>
      <c r="M83" s="41">
        <v>45.854945690000001</v>
      </c>
      <c r="N83" s="41">
        <v>4.9166953930000004</v>
      </c>
      <c r="O83" s="41">
        <v>2154</v>
      </c>
      <c r="P83" s="41" t="s">
        <v>4074</v>
      </c>
      <c r="Q83" s="42" t="s">
        <v>4607</v>
      </c>
      <c r="R83" s="42" t="s">
        <v>4101</v>
      </c>
      <c r="S83" s="42" t="s">
        <v>4621</v>
      </c>
      <c r="T83" s="48">
        <v>73.8</v>
      </c>
    </row>
    <row r="84" spans="1:20" ht="380" x14ac:dyDescent="0.2">
      <c r="A84" s="41">
        <v>83</v>
      </c>
      <c r="B84" s="41">
        <v>6104223</v>
      </c>
      <c r="C84" s="42" t="s">
        <v>3819</v>
      </c>
      <c r="D84" s="41">
        <v>20004697700019</v>
      </c>
      <c r="E84" s="42" t="s">
        <v>4702</v>
      </c>
      <c r="F84" s="42"/>
      <c r="G84" s="41">
        <v>69007</v>
      </c>
      <c r="H84" s="42" t="s">
        <v>4703</v>
      </c>
      <c r="I84" s="42" t="s">
        <v>4237</v>
      </c>
      <c r="J84" s="42" t="s">
        <v>4162</v>
      </c>
      <c r="K84" s="41">
        <v>842926</v>
      </c>
      <c r="L84" s="41">
        <v>6515618</v>
      </c>
      <c r="M84" s="41">
        <v>45.75890158</v>
      </c>
      <c r="N84" s="41">
        <v>4.8377463809999997</v>
      </c>
      <c r="O84" s="49" t="e">
        <v>#N/A</v>
      </c>
      <c r="P84" s="41" t="s">
        <v>4074</v>
      </c>
      <c r="Q84" s="42" t="s">
        <v>4607</v>
      </c>
      <c r="R84" s="42" t="s">
        <v>4101</v>
      </c>
      <c r="S84" s="42" t="s">
        <v>4704</v>
      </c>
      <c r="T84" s="46">
        <v>126</v>
      </c>
    </row>
    <row r="85" spans="1:20" ht="160" x14ac:dyDescent="0.2">
      <c r="A85" s="41">
        <v>84</v>
      </c>
      <c r="B85" s="41">
        <v>6104280</v>
      </c>
      <c r="C85" s="42" t="s">
        <v>3820</v>
      </c>
      <c r="D85" s="41">
        <v>96150522900024</v>
      </c>
      <c r="E85" s="42" t="s">
        <v>4705</v>
      </c>
      <c r="F85" s="42" t="s">
        <v>4706</v>
      </c>
      <c r="G85" s="41">
        <v>69410</v>
      </c>
      <c r="H85" s="42" t="s">
        <v>4245</v>
      </c>
      <c r="I85" s="42" t="s">
        <v>4237</v>
      </c>
      <c r="J85" s="42" t="s">
        <v>4162</v>
      </c>
      <c r="K85" s="41">
        <v>839285</v>
      </c>
      <c r="L85" s="41">
        <v>6522722</v>
      </c>
      <c r="M85" s="41">
        <v>45.823358659999997</v>
      </c>
      <c r="N85" s="41">
        <v>4.7930203889999996</v>
      </c>
      <c r="O85" s="41">
        <v>2154</v>
      </c>
      <c r="P85" s="41" t="s">
        <v>4077</v>
      </c>
      <c r="Q85" s="42" t="s">
        <v>4610</v>
      </c>
      <c r="R85" s="42" t="s">
        <v>4129</v>
      </c>
      <c r="S85" s="42" t="s">
        <v>4130</v>
      </c>
      <c r="T85" s="44">
        <v>11.6</v>
      </c>
    </row>
    <row r="86" spans="1:20" ht="409.6" x14ac:dyDescent="0.2">
      <c r="A86" s="41">
        <v>85</v>
      </c>
      <c r="B86" s="41">
        <v>6107044</v>
      </c>
      <c r="C86" s="42" t="s">
        <v>3821</v>
      </c>
      <c r="D86" s="41">
        <v>34348850800288</v>
      </c>
      <c r="E86" s="42" t="s">
        <v>4707</v>
      </c>
      <c r="F86" s="42" t="s">
        <v>4708</v>
      </c>
      <c r="G86" s="41">
        <v>26290</v>
      </c>
      <c r="H86" s="42" t="s">
        <v>4246</v>
      </c>
      <c r="I86" s="42" t="s">
        <v>4247</v>
      </c>
      <c r="J86" s="42" t="s">
        <v>4162</v>
      </c>
      <c r="K86" s="41">
        <v>838329</v>
      </c>
      <c r="L86" s="41">
        <v>6370930</v>
      </c>
      <c r="M86" s="41">
        <v>44.462622580000001</v>
      </c>
      <c r="N86" s="41">
        <v>4.7377228770000004</v>
      </c>
      <c r="O86" s="41">
        <v>2154</v>
      </c>
      <c r="P86" s="41" t="s">
        <v>4074</v>
      </c>
      <c r="Q86" s="42" t="s">
        <v>4607</v>
      </c>
      <c r="R86" s="42" t="s">
        <v>4075</v>
      </c>
      <c r="S86" s="42" t="s">
        <v>4608</v>
      </c>
      <c r="T86" s="47">
        <v>23.1</v>
      </c>
    </row>
    <row r="87" spans="1:20" ht="380" x14ac:dyDescent="0.2">
      <c r="A87" s="41">
        <v>86</v>
      </c>
      <c r="B87" s="41">
        <v>6104358</v>
      </c>
      <c r="C87" s="42" t="s">
        <v>3822</v>
      </c>
      <c r="D87" s="41">
        <v>20002336400033</v>
      </c>
      <c r="E87" s="42" t="s">
        <v>4709</v>
      </c>
      <c r="F87" s="42" t="s">
        <v>4710</v>
      </c>
      <c r="G87" s="41">
        <v>73000</v>
      </c>
      <c r="H87" s="42" t="s">
        <v>4248</v>
      </c>
      <c r="I87" s="42" t="s">
        <v>4249</v>
      </c>
      <c r="J87" s="42" t="s">
        <v>4162</v>
      </c>
      <c r="K87" s="41">
        <v>925795</v>
      </c>
      <c r="L87" s="41">
        <v>6503153</v>
      </c>
      <c r="M87" s="41">
        <v>45.624859639999997</v>
      </c>
      <c r="N87" s="41">
        <v>5.8966193770000004</v>
      </c>
      <c r="O87" s="41">
        <v>2154</v>
      </c>
      <c r="P87" s="41" t="s">
        <v>4074</v>
      </c>
      <c r="Q87" s="42" t="s">
        <v>4607</v>
      </c>
      <c r="R87" s="42" t="s">
        <v>4101</v>
      </c>
      <c r="S87" s="42" t="s">
        <v>4621</v>
      </c>
      <c r="T87" s="48">
        <v>63.4</v>
      </c>
    </row>
    <row r="88" spans="1:20" ht="96" x14ac:dyDescent="0.2">
      <c r="A88" s="41">
        <v>87</v>
      </c>
      <c r="B88" s="41">
        <v>6104372</v>
      </c>
      <c r="C88" s="42" t="s">
        <v>3823</v>
      </c>
      <c r="D88" s="41">
        <v>74542015800024</v>
      </c>
      <c r="E88" s="42" t="s">
        <v>4711</v>
      </c>
      <c r="F88" s="42"/>
      <c r="G88" s="41">
        <v>73000</v>
      </c>
      <c r="H88" s="42" t="s">
        <v>4248</v>
      </c>
      <c r="I88" s="42" t="s">
        <v>4249</v>
      </c>
      <c r="J88" s="42" t="s">
        <v>4162</v>
      </c>
      <c r="K88" s="41">
        <v>927889</v>
      </c>
      <c r="L88" s="41">
        <v>6503296</v>
      </c>
      <c r="M88" s="41">
        <v>45.625449379999999</v>
      </c>
      <c r="N88" s="41">
        <v>5.9235257920000004</v>
      </c>
      <c r="O88" s="41">
        <v>2154</v>
      </c>
      <c r="P88" s="41" t="s">
        <v>4077</v>
      </c>
      <c r="Q88" s="42" t="s">
        <v>4610</v>
      </c>
      <c r="R88" s="45">
        <v>0</v>
      </c>
      <c r="S88" s="45">
        <v>0</v>
      </c>
      <c r="T88" s="44">
        <v>12.1</v>
      </c>
    </row>
    <row r="89" spans="1:20" ht="160" x14ac:dyDescent="0.2">
      <c r="A89" s="41">
        <v>88</v>
      </c>
      <c r="B89" s="41">
        <v>6104373</v>
      </c>
      <c r="C89" s="42" t="s">
        <v>3824</v>
      </c>
      <c r="D89" s="41">
        <v>74542015800024</v>
      </c>
      <c r="E89" s="42" t="s">
        <v>4712</v>
      </c>
      <c r="F89" s="42" t="s">
        <v>4713</v>
      </c>
      <c r="G89" s="41">
        <v>73000</v>
      </c>
      <c r="H89" s="42" t="s">
        <v>4248</v>
      </c>
      <c r="I89" s="42" t="s">
        <v>4249</v>
      </c>
      <c r="J89" s="42" t="s">
        <v>4162</v>
      </c>
      <c r="K89" s="41">
        <v>925769</v>
      </c>
      <c r="L89" s="41">
        <v>6502797</v>
      </c>
      <c r="M89" s="41">
        <v>45.621677140000003</v>
      </c>
      <c r="N89" s="41">
        <v>5.8961187060000002</v>
      </c>
      <c r="O89" s="41">
        <v>2154</v>
      </c>
      <c r="P89" s="41" t="s">
        <v>4077</v>
      </c>
      <c r="Q89" s="42" t="s">
        <v>4610</v>
      </c>
      <c r="R89" s="42" t="s">
        <v>4129</v>
      </c>
      <c r="S89" s="42" t="s">
        <v>4130</v>
      </c>
      <c r="T89" s="47">
        <v>27.1</v>
      </c>
    </row>
    <row r="90" spans="1:20" ht="409.6" x14ac:dyDescent="0.2">
      <c r="A90" s="41">
        <v>89</v>
      </c>
      <c r="B90" s="41">
        <v>6200119</v>
      </c>
      <c r="C90" s="42" t="s">
        <v>3825</v>
      </c>
      <c r="D90" s="41">
        <v>33522119800021</v>
      </c>
      <c r="E90" s="42" t="s">
        <v>4714</v>
      </c>
      <c r="F90" s="42"/>
      <c r="G90" s="41">
        <v>54800</v>
      </c>
      <c r="H90" s="42" t="s">
        <v>4250</v>
      </c>
      <c r="I90" s="42" t="s">
        <v>4251</v>
      </c>
      <c r="J90" s="42" t="s">
        <v>4176</v>
      </c>
      <c r="K90" s="41">
        <v>908316</v>
      </c>
      <c r="L90" s="41">
        <v>6902078</v>
      </c>
      <c r="M90" s="41">
        <v>49.205821090000001</v>
      </c>
      <c r="N90" s="41">
        <v>5.8577154560000002</v>
      </c>
      <c r="O90" s="41">
        <v>2154</v>
      </c>
      <c r="P90" s="41" t="s">
        <v>4212</v>
      </c>
      <c r="Q90" s="42" t="s">
        <v>4679</v>
      </c>
      <c r="R90" s="42" t="s">
        <v>4075</v>
      </c>
      <c r="S90" s="42" t="s">
        <v>4608</v>
      </c>
      <c r="T90" s="44">
        <v>11.3</v>
      </c>
    </row>
    <row r="91" spans="1:20" ht="320" x14ac:dyDescent="0.2">
      <c r="A91" s="41">
        <v>90</v>
      </c>
      <c r="B91" s="41">
        <v>6104426</v>
      </c>
      <c r="C91" s="42" t="s">
        <v>3826</v>
      </c>
      <c r="D91" s="41">
        <v>64200517700083</v>
      </c>
      <c r="E91" s="42" t="s">
        <v>4715</v>
      </c>
      <c r="F91" s="42" t="s">
        <v>4716</v>
      </c>
      <c r="G91" s="41">
        <v>73870</v>
      </c>
      <c r="H91" s="42" t="s">
        <v>4252</v>
      </c>
      <c r="I91" s="42" t="s">
        <v>4249</v>
      </c>
      <c r="J91" s="42" t="s">
        <v>4162</v>
      </c>
      <c r="K91" s="41">
        <v>967380</v>
      </c>
      <c r="L91" s="41">
        <v>6466510</v>
      </c>
      <c r="M91" s="41">
        <v>45.28157247</v>
      </c>
      <c r="N91" s="41">
        <v>6.4091963639999996</v>
      </c>
      <c r="O91" s="41">
        <v>2154</v>
      </c>
      <c r="P91" s="41" t="s">
        <v>4223</v>
      </c>
      <c r="Q91" s="42" t="s">
        <v>4685</v>
      </c>
      <c r="R91" s="42" t="s">
        <v>4224</v>
      </c>
      <c r="S91" s="42" t="s">
        <v>4686</v>
      </c>
      <c r="T91" s="48">
        <v>69.8</v>
      </c>
    </row>
    <row r="92" spans="1:20" ht="224" x14ac:dyDescent="0.2">
      <c r="A92" s="41">
        <v>91</v>
      </c>
      <c r="B92" s="41">
        <v>6200158</v>
      </c>
      <c r="C92" s="42" t="s">
        <v>3827</v>
      </c>
      <c r="D92" s="41">
        <v>41457405300024</v>
      </c>
      <c r="E92" s="42" t="s">
        <v>4253</v>
      </c>
      <c r="F92" s="42"/>
      <c r="G92" s="41">
        <v>54110</v>
      </c>
      <c r="H92" s="42" t="s">
        <v>4254</v>
      </c>
      <c r="I92" s="42" t="s">
        <v>4251</v>
      </c>
      <c r="J92" s="42" t="s">
        <v>4176</v>
      </c>
      <c r="K92" s="41">
        <v>946169</v>
      </c>
      <c r="L92" s="41">
        <v>6841632</v>
      </c>
      <c r="M92" s="41">
        <v>48.651164610000002</v>
      </c>
      <c r="N92" s="41">
        <v>6.3413441510000004</v>
      </c>
      <c r="O92" s="41">
        <v>2154</v>
      </c>
      <c r="P92" s="41" t="s">
        <v>4255</v>
      </c>
      <c r="Q92" s="42" t="s">
        <v>4717</v>
      </c>
      <c r="R92" s="42" t="s">
        <v>4256</v>
      </c>
      <c r="S92" s="42" t="s">
        <v>4257</v>
      </c>
      <c r="T92" s="44">
        <v>15.4</v>
      </c>
    </row>
    <row r="93" spans="1:20" ht="350" x14ac:dyDescent="0.2">
      <c r="A93" s="41">
        <v>92</v>
      </c>
      <c r="B93" s="41">
        <v>6200203</v>
      </c>
      <c r="C93" s="42" t="s">
        <v>3828</v>
      </c>
      <c r="D93" s="41">
        <v>41119888000022</v>
      </c>
      <c r="E93" s="42" t="s">
        <v>4718</v>
      </c>
      <c r="F93" s="42"/>
      <c r="G93" s="41">
        <v>54390</v>
      </c>
      <c r="H93" s="42" t="s">
        <v>4258</v>
      </c>
      <c r="I93" s="42" t="s">
        <v>4251</v>
      </c>
      <c r="J93" s="42" t="s">
        <v>4176</v>
      </c>
      <c r="K93" s="41">
        <v>930512</v>
      </c>
      <c r="L93" s="41">
        <v>6856941</v>
      </c>
      <c r="M93" s="41">
        <v>48.794035620000002</v>
      </c>
      <c r="N93" s="41">
        <v>6.1373080699999996</v>
      </c>
      <c r="O93" s="41">
        <v>2154</v>
      </c>
      <c r="P93" s="41" t="s">
        <v>4259</v>
      </c>
      <c r="Q93" s="42" t="s">
        <v>4719</v>
      </c>
      <c r="R93" s="42" t="s">
        <v>4072</v>
      </c>
      <c r="S93" s="42" t="s">
        <v>4605</v>
      </c>
      <c r="T93" s="47">
        <v>26.3</v>
      </c>
    </row>
    <row r="94" spans="1:20" ht="380" x14ac:dyDescent="0.2">
      <c r="A94" s="41">
        <v>93</v>
      </c>
      <c r="B94" s="41">
        <v>6104565</v>
      </c>
      <c r="C94" s="42" t="s">
        <v>3829</v>
      </c>
      <c r="D94" s="41">
        <v>24740001300022</v>
      </c>
      <c r="E94" s="42" t="s">
        <v>4720</v>
      </c>
      <c r="F94" s="42"/>
      <c r="G94" s="41">
        <v>74650</v>
      </c>
      <c r="H94" s="42" t="s">
        <v>4260</v>
      </c>
      <c r="I94" s="42" t="s">
        <v>4261</v>
      </c>
      <c r="J94" s="42" t="s">
        <v>4162</v>
      </c>
      <c r="K94" s="41">
        <v>937983</v>
      </c>
      <c r="L94" s="41">
        <v>6534841</v>
      </c>
      <c r="M94" s="41">
        <v>45.904768959999998</v>
      </c>
      <c r="N94" s="41">
        <v>6.068610778</v>
      </c>
      <c r="O94" s="41">
        <v>2154</v>
      </c>
      <c r="P94" s="41" t="s">
        <v>4139</v>
      </c>
      <c r="Q94" s="42" t="s">
        <v>4639</v>
      </c>
      <c r="R94" s="42" t="s">
        <v>4101</v>
      </c>
      <c r="S94" s="42" t="s">
        <v>4621</v>
      </c>
      <c r="T94" s="43">
        <v>52.6</v>
      </c>
    </row>
    <row r="95" spans="1:20" ht="380" x14ac:dyDescent="0.2">
      <c r="A95" s="41">
        <v>94</v>
      </c>
      <c r="B95" s="41">
        <v>6104624</v>
      </c>
      <c r="C95" s="42" t="s">
        <v>3830</v>
      </c>
      <c r="D95" s="41">
        <v>24740079900059</v>
      </c>
      <c r="E95" s="42" t="s">
        <v>4721</v>
      </c>
      <c r="F95" s="42"/>
      <c r="G95" s="41">
        <v>74970</v>
      </c>
      <c r="H95" s="42" t="s">
        <v>4262</v>
      </c>
      <c r="I95" s="42" t="s">
        <v>4261</v>
      </c>
      <c r="J95" s="42" t="s">
        <v>4162</v>
      </c>
      <c r="K95" s="41">
        <v>970066</v>
      </c>
      <c r="L95" s="41">
        <v>6558283</v>
      </c>
      <c r="M95" s="41">
        <v>46.102913770000001</v>
      </c>
      <c r="N95" s="41">
        <v>6.4951613369999999</v>
      </c>
      <c r="O95" s="41">
        <v>2154</v>
      </c>
      <c r="P95" s="41" t="s">
        <v>4263</v>
      </c>
      <c r="Q95" s="42" t="s">
        <v>4722</v>
      </c>
      <c r="R95" s="42" t="s">
        <v>4101</v>
      </c>
      <c r="S95" s="42" t="s">
        <v>4621</v>
      </c>
      <c r="T95" s="47">
        <v>21.9</v>
      </c>
    </row>
    <row r="96" spans="1:20" ht="380" x14ac:dyDescent="0.2">
      <c r="A96" s="41">
        <v>95</v>
      </c>
      <c r="B96" s="41">
        <v>6104655</v>
      </c>
      <c r="C96" s="42" t="s">
        <v>3831</v>
      </c>
      <c r="D96" s="41">
        <v>40140583200015</v>
      </c>
      <c r="E96" s="42" t="s">
        <v>4264</v>
      </c>
      <c r="F96" s="42"/>
      <c r="G96" s="41">
        <v>74190</v>
      </c>
      <c r="H96" s="42" t="s">
        <v>4265</v>
      </c>
      <c r="I96" s="42" t="s">
        <v>4261</v>
      </c>
      <c r="J96" s="42" t="s">
        <v>4162</v>
      </c>
      <c r="K96" s="41">
        <v>988722</v>
      </c>
      <c r="L96" s="41">
        <v>6542457</v>
      </c>
      <c r="M96" s="41">
        <v>45.953445909999999</v>
      </c>
      <c r="N96" s="41">
        <v>6.7265982099999997</v>
      </c>
      <c r="O96" s="41">
        <v>2154</v>
      </c>
      <c r="P96" s="41" t="s">
        <v>4074</v>
      </c>
      <c r="Q96" s="42" t="s">
        <v>4607</v>
      </c>
      <c r="R96" s="42" t="s">
        <v>4101</v>
      </c>
      <c r="S96" s="42" t="s">
        <v>4621</v>
      </c>
      <c r="T96" s="47">
        <v>29.8</v>
      </c>
    </row>
    <row r="97" spans="1:20" ht="380" x14ac:dyDescent="0.2">
      <c r="A97" s="41">
        <v>96</v>
      </c>
      <c r="B97" s="41">
        <v>6200373</v>
      </c>
      <c r="C97" s="42" t="s">
        <v>4723</v>
      </c>
      <c r="D97" s="41">
        <v>33812109800010</v>
      </c>
      <c r="E97" s="42" t="s">
        <v>4724</v>
      </c>
      <c r="F97" s="42"/>
      <c r="G97" s="41">
        <v>54710</v>
      </c>
      <c r="H97" s="42" t="s">
        <v>4266</v>
      </c>
      <c r="I97" s="42" t="s">
        <v>4251</v>
      </c>
      <c r="J97" s="42" t="s">
        <v>4176</v>
      </c>
      <c r="K97" s="41">
        <v>935693</v>
      </c>
      <c r="L97" s="41">
        <v>6839825</v>
      </c>
      <c r="M97" s="41">
        <v>48.638867419999997</v>
      </c>
      <c r="N97" s="41">
        <v>6.198315536</v>
      </c>
      <c r="O97" s="41">
        <v>4326</v>
      </c>
      <c r="P97" s="41" t="s">
        <v>4139</v>
      </c>
      <c r="Q97" s="42" t="s">
        <v>4639</v>
      </c>
      <c r="R97" s="42" t="s">
        <v>4101</v>
      </c>
      <c r="S97" s="42" t="s">
        <v>4621</v>
      </c>
      <c r="T97" s="43">
        <v>56</v>
      </c>
    </row>
    <row r="98" spans="1:20" ht="380" x14ac:dyDescent="0.2">
      <c r="A98" s="41">
        <v>97</v>
      </c>
      <c r="B98" s="41">
        <v>6104749</v>
      </c>
      <c r="C98" s="42" t="s">
        <v>3832</v>
      </c>
      <c r="D98" s="41">
        <v>50945421100053</v>
      </c>
      <c r="E98" s="42"/>
      <c r="F98" s="42" t="s">
        <v>4725</v>
      </c>
      <c r="G98" s="41">
        <v>74200</v>
      </c>
      <c r="H98" s="42" t="s">
        <v>4267</v>
      </c>
      <c r="I98" s="42" t="s">
        <v>4261</v>
      </c>
      <c r="J98" s="42" t="s">
        <v>4162</v>
      </c>
      <c r="K98" s="41">
        <v>969686</v>
      </c>
      <c r="L98" s="41">
        <v>6594535</v>
      </c>
      <c r="M98" s="41">
        <v>46.427949130000002</v>
      </c>
      <c r="N98" s="41">
        <v>6.5110979929999999</v>
      </c>
      <c r="O98" s="41">
        <v>2154</v>
      </c>
      <c r="P98" s="41" t="s">
        <v>4074</v>
      </c>
      <c r="Q98" s="42" t="s">
        <v>4607</v>
      </c>
      <c r="R98" s="42" t="s">
        <v>4101</v>
      </c>
      <c r="S98" s="42" t="s">
        <v>4621</v>
      </c>
      <c r="T98" s="44">
        <v>18.600000000000001</v>
      </c>
    </row>
    <row r="99" spans="1:20" ht="240" x14ac:dyDescent="0.2">
      <c r="A99" s="41">
        <v>98</v>
      </c>
      <c r="B99" s="41">
        <v>6200539</v>
      </c>
      <c r="C99" s="42" t="s">
        <v>3833</v>
      </c>
      <c r="D99" s="41">
        <v>75580210500014</v>
      </c>
      <c r="E99" s="42" t="s">
        <v>4726</v>
      </c>
      <c r="F99" s="42" t="s">
        <v>4727</v>
      </c>
      <c r="G99" s="41">
        <v>54700</v>
      </c>
      <c r="H99" s="42" t="s">
        <v>4268</v>
      </c>
      <c r="I99" s="42" t="s">
        <v>4251</v>
      </c>
      <c r="J99" s="42" t="s">
        <v>4176</v>
      </c>
      <c r="K99" s="41">
        <v>923897</v>
      </c>
      <c r="L99" s="41">
        <v>6869605</v>
      </c>
      <c r="M99" s="41">
        <v>48.909782409999998</v>
      </c>
      <c r="N99" s="41">
        <v>6.0540306839999998</v>
      </c>
      <c r="O99" s="41">
        <v>2154</v>
      </c>
      <c r="P99" s="41" t="s">
        <v>4269</v>
      </c>
      <c r="Q99" s="42" t="s">
        <v>4270</v>
      </c>
      <c r="R99" s="42" t="s">
        <v>4271</v>
      </c>
      <c r="S99" s="42" t="s">
        <v>4728</v>
      </c>
      <c r="T99" s="46">
        <v>397</v>
      </c>
    </row>
    <row r="100" spans="1:20" ht="176" x14ac:dyDescent="0.2">
      <c r="A100" s="41">
        <v>99</v>
      </c>
      <c r="B100" s="41">
        <v>6200900</v>
      </c>
      <c r="C100" s="42" t="s">
        <v>3834</v>
      </c>
      <c r="D100" s="41">
        <v>34902027100038</v>
      </c>
      <c r="E100" s="42"/>
      <c r="F100" s="42" t="s">
        <v>4253</v>
      </c>
      <c r="G100" s="41">
        <v>55100</v>
      </c>
      <c r="H100" s="42" t="s">
        <v>4272</v>
      </c>
      <c r="I100" s="42" t="s">
        <v>4273</v>
      </c>
      <c r="J100" s="42" t="s">
        <v>4176</v>
      </c>
      <c r="K100" s="41">
        <v>874182</v>
      </c>
      <c r="L100" s="41">
        <v>6891190</v>
      </c>
      <c r="M100" s="41">
        <v>49.118459510000001</v>
      </c>
      <c r="N100" s="41">
        <v>5.3852619900000001</v>
      </c>
      <c r="O100" s="41">
        <v>2154</v>
      </c>
      <c r="P100" s="41" t="s">
        <v>4094</v>
      </c>
      <c r="Q100" s="42" t="s">
        <v>4617</v>
      </c>
      <c r="R100" s="42" t="s">
        <v>4095</v>
      </c>
      <c r="S100" s="42" t="s">
        <v>4618</v>
      </c>
      <c r="T100" s="44">
        <v>10.6</v>
      </c>
    </row>
    <row r="101" spans="1:20" ht="380" x14ac:dyDescent="0.2">
      <c r="A101" s="41">
        <v>100</v>
      </c>
      <c r="B101" s="41">
        <v>6200920</v>
      </c>
      <c r="C101" s="42" t="s">
        <v>3835</v>
      </c>
      <c r="D101" s="41">
        <v>32926382600011</v>
      </c>
      <c r="E101" s="42" t="s">
        <v>4274</v>
      </c>
      <c r="F101" s="42"/>
      <c r="G101" s="41">
        <v>55310</v>
      </c>
      <c r="H101" s="42" t="s">
        <v>4275</v>
      </c>
      <c r="I101" s="42" t="s">
        <v>4273</v>
      </c>
      <c r="J101" s="42" t="s">
        <v>4176</v>
      </c>
      <c r="K101" s="41">
        <v>867981</v>
      </c>
      <c r="L101" s="41">
        <v>6848864</v>
      </c>
      <c r="M101" s="41">
        <v>48.740913689999999</v>
      </c>
      <c r="N101" s="41">
        <v>5.283635501</v>
      </c>
      <c r="O101" s="41">
        <v>2154</v>
      </c>
      <c r="P101" s="41" t="s">
        <v>4074</v>
      </c>
      <c r="Q101" s="42" t="s">
        <v>4607</v>
      </c>
      <c r="R101" s="42" t="s">
        <v>4101</v>
      </c>
      <c r="S101" s="42" t="s">
        <v>4621</v>
      </c>
      <c r="T101" s="44">
        <v>10.199999999999999</v>
      </c>
    </row>
    <row r="102" spans="1:20" ht="409.6" x14ac:dyDescent="0.2">
      <c r="A102" s="41">
        <v>101</v>
      </c>
      <c r="B102" s="41">
        <v>6201330</v>
      </c>
      <c r="C102" s="42" t="s">
        <v>3836</v>
      </c>
      <c r="D102" s="41">
        <v>40311943100027</v>
      </c>
      <c r="E102" s="42" t="s">
        <v>4729</v>
      </c>
      <c r="F102" s="42"/>
      <c r="G102" s="41">
        <v>57910</v>
      </c>
      <c r="H102" s="42" t="s">
        <v>4276</v>
      </c>
      <c r="I102" s="42" t="s">
        <v>4277</v>
      </c>
      <c r="J102" s="42" t="s">
        <v>4176</v>
      </c>
      <c r="K102" s="41">
        <v>994950</v>
      </c>
      <c r="L102" s="41">
        <v>6890841</v>
      </c>
      <c r="M102" s="41">
        <v>49.071335179999998</v>
      </c>
      <c r="N102" s="41">
        <v>7.0365330669999997</v>
      </c>
      <c r="O102" s="41">
        <v>2154</v>
      </c>
      <c r="P102" s="41" t="s">
        <v>4278</v>
      </c>
      <c r="Q102" s="42" t="s">
        <v>4730</v>
      </c>
      <c r="R102" s="42" t="s">
        <v>4279</v>
      </c>
      <c r="S102" s="42" t="s">
        <v>4731</v>
      </c>
      <c r="T102" s="44">
        <v>11.4</v>
      </c>
    </row>
    <row r="103" spans="1:20" ht="160" x14ac:dyDescent="0.2">
      <c r="A103" s="41">
        <v>102</v>
      </c>
      <c r="B103" s="41">
        <v>6201370</v>
      </c>
      <c r="C103" s="42" t="s">
        <v>3837</v>
      </c>
      <c r="D103" s="41">
        <v>37791706700086</v>
      </c>
      <c r="E103" s="42" t="s">
        <v>4732</v>
      </c>
      <c r="F103" s="42"/>
      <c r="G103" s="41">
        <v>57830</v>
      </c>
      <c r="H103" s="42" t="s">
        <v>4280</v>
      </c>
      <c r="I103" s="42" t="s">
        <v>4277</v>
      </c>
      <c r="J103" s="42" t="s">
        <v>4176</v>
      </c>
      <c r="K103" s="41">
        <v>991679</v>
      </c>
      <c r="L103" s="41">
        <v>6850622</v>
      </c>
      <c r="M103" s="41">
        <v>48.712802109999998</v>
      </c>
      <c r="N103" s="41">
        <v>6.9642342279999996</v>
      </c>
      <c r="O103" s="41">
        <v>2154</v>
      </c>
      <c r="P103" s="41" t="s">
        <v>4113</v>
      </c>
      <c r="Q103" s="42" t="s">
        <v>4114</v>
      </c>
      <c r="R103" s="42" t="s">
        <v>4115</v>
      </c>
      <c r="S103" s="42" t="s">
        <v>4627</v>
      </c>
      <c r="T103" s="44">
        <v>11.1</v>
      </c>
    </row>
    <row r="104" spans="1:20" ht="160" x14ac:dyDescent="0.2">
      <c r="A104" s="41">
        <v>103</v>
      </c>
      <c r="B104" s="41">
        <v>6201561</v>
      </c>
      <c r="C104" s="42" t="s">
        <v>3838</v>
      </c>
      <c r="D104" s="41">
        <v>77998748600015</v>
      </c>
      <c r="E104" s="42" t="s">
        <v>4733</v>
      </c>
      <c r="F104" s="42"/>
      <c r="G104" s="41">
        <v>57000</v>
      </c>
      <c r="H104" s="42" t="s">
        <v>4281</v>
      </c>
      <c r="I104" s="42" t="s">
        <v>4277</v>
      </c>
      <c r="J104" s="42" t="s">
        <v>4176</v>
      </c>
      <c r="K104" s="41">
        <v>932336</v>
      </c>
      <c r="L104" s="41">
        <v>6896768</v>
      </c>
      <c r="M104" s="41">
        <v>49.150040820000001</v>
      </c>
      <c r="N104" s="41">
        <v>6.1839514710000003</v>
      </c>
      <c r="O104" s="41">
        <v>2154</v>
      </c>
      <c r="P104" s="41" t="s">
        <v>4282</v>
      </c>
      <c r="Q104" s="42" t="s">
        <v>4734</v>
      </c>
      <c r="R104" s="42" t="s">
        <v>4129</v>
      </c>
      <c r="S104" s="42" t="s">
        <v>4130</v>
      </c>
      <c r="T104" s="48">
        <v>93.9</v>
      </c>
    </row>
    <row r="105" spans="1:20" ht="160" x14ac:dyDescent="0.2">
      <c r="A105" s="41">
        <v>104</v>
      </c>
      <c r="B105" s="41">
        <v>6300908</v>
      </c>
      <c r="C105" s="42" t="s">
        <v>3839</v>
      </c>
      <c r="D105" s="41">
        <v>30213556100108</v>
      </c>
      <c r="E105" s="42" t="s">
        <v>4735</v>
      </c>
      <c r="F105" s="42"/>
      <c r="G105" s="41">
        <v>53410</v>
      </c>
      <c r="H105" s="42" t="s">
        <v>4283</v>
      </c>
      <c r="I105" s="42" t="s">
        <v>4284</v>
      </c>
      <c r="J105" s="42" t="s">
        <v>4285</v>
      </c>
      <c r="K105" s="41">
        <v>399752</v>
      </c>
      <c r="L105" s="41">
        <v>6786385</v>
      </c>
      <c r="M105" s="41">
        <v>48.133720750000002</v>
      </c>
      <c r="N105" s="41">
        <v>-1.035910321</v>
      </c>
      <c r="O105" s="41">
        <v>2154</v>
      </c>
      <c r="P105" s="41" t="s">
        <v>4113</v>
      </c>
      <c r="Q105" s="42" t="s">
        <v>4114</v>
      </c>
      <c r="R105" s="42" t="s">
        <v>4115</v>
      </c>
      <c r="S105" s="42" t="s">
        <v>4627</v>
      </c>
      <c r="T105" s="46">
        <v>155</v>
      </c>
    </row>
    <row r="106" spans="1:20" ht="350" x14ac:dyDescent="0.2">
      <c r="A106" s="41">
        <v>105</v>
      </c>
      <c r="B106" s="41">
        <v>6202274</v>
      </c>
      <c r="C106" s="42" t="s">
        <v>3840</v>
      </c>
      <c r="D106" s="41">
        <v>34969064400035</v>
      </c>
      <c r="E106" s="42" t="s">
        <v>4286</v>
      </c>
      <c r="F106" s="42"/>
      <c r="G106" s="41">
        <v>88190</v>
      </c>
      <c r="H106" s="42" t="s">
        <v>4287</v>
      </c>
      <c r="I106" s="42" t="s">
        <v>4288</v>
      </c>
      <c r="J106" s="42" t="s">
        <v>4176</v>
      </c>
      <c r="K106" s="41">
        <v>954312</v>
      </c>
      <c r="L106" s="41">
        <v>6795228</v>
      </c>
      <c r="M106" s="41">
        <v>48.232378699999998</v>
      </c>
      <c r="N106" s="41">
        <v>6.4244363379999996</v>
      </c>
      <c r="O106" s="41">
        <v>2154</v>
      </c>
      <c r="P106" s="41" t="s">
        <v>4070</v>
      </c>
      <c r="Q106" s="42" t="s">
        <v>4071</v>
      </c>
      <c r="R106" s="42" t="s">
        <v>4072</v>
      </c>
      <c r="S106" s="42" t="s">
        <v>4605</v>
      </c>
      <c r="T106" s="46">
        <v>249</v>
      </c>
    </row>
    <row r="107" spans="1:20" ht="224" x14ac:dyDescent="0.2">
      <c r="A107" s="41">
        <v>106</v>
      </c>
      <c r="B107" s="41">
        <v>6301007</v>
      </c>
      <c r="C107" s="42" t="s">
        <v>3841</v>
      </c>
      <c r="D107" s="41">
        <v>49305618800011</v>
      </c>
      <c r="E107" s="42" t="s">
        <v>4289</v>
      </c>
      <c r="F107" s="42"/>
      <c r="G107" s="41">
        <v>44410</v>
      </c>
      <c r="H107" s="42" t="s">
        <v>4290</v>
      </c>
      <c r="I107" s="42" t="s">
        <v>4291</v>
      </c>
      <c r="J107" s="42" t="s">
        <v>4285</v>
      </c>
      <c r="K107" s="41">
        <v>298306</v>
      </c>
      <c r="L107" s="41">
        <v>6716962</v>
      </c>
      <c r="M107" s="41">
        <v>47.458233239999998</v>
      </c>
      <c r="N107" s="41">
        <v>-2.3329473379999999</v>
      </c>
      <c r="O107" s="41">
        <v>2154</v>
      </c>
      <c r="P107" s="41" t="s">
        <v>4292</v>
      </c>
      <c r="Q107" s="42" t="s">
        <v>4736</v>
      </c>
      <c r="R107" s="42" t="s">
        <v>4293</v>
      </c>
      <c r="S107" s="42" t="s">
        <v>4737</v>
      </c>
      <c r="T107" s="47">
        <v>28.5</v>
      </c>
    </row>
    <row r="108" spans="1:20" ht="380" x14ac:dyDescent="0.2">
      <c r="A108" s="41">
        <v>107</v>
      </c>
      <c r="B108" s="41">
        <v>6301049</v>
      </c>
      <c r="C108" s="42" t="s">
        <v>3842</v>
      </c>
      <c r="D108" s="41">
        <v>38307945600034</v>
      </c>
      <c r="E108" s="42" t="s">
        <v>4738</v>
      </c>
      <c r="F108" s="42"/>
      <c r="G108" s="41">
        <v>44220</v>
      </c>
      <c r="H108" s="42" t="s">
        <v>4294</v>
      </c>
      <c r="I108" s="42" t="s">
        <v>4291</v>
      </c>
      <c r="J108" s="42" t="s">
        <v>4285</v>
      </c>
      <c r="K108" s="41">
        <v>343987</v>
      </c>
      <c r="L108" s="41">
        <v>6689323</v>
      </c>
      <c r="M108" s="41">
        <v>47.236845559999999</v>
      </c>
      <c r="N108" s="41">
        <v>-1.7061701140000001</v>
      </c>
      <c r="O108" s="41">
        <v>27572</v>
      </c>
      <c r="P108" s="41" t="s">
        <v>4074</v>
      </c>
      <c r="Q108" s="42" t="s">
        <v>4607</v>
      </c>
      <c r="R108" s="42" t="s">
        <v>4101</v>
      </c>
      <c r="S108" s="42" t="s">
        <v>4621</v>
      </c>
      <c r="T108" s="43">
        <v>46.7</v>
      </c>
    </row>
    <row r="109" spans="1:20" ht="96" x14ac:dyDescent="0.2">
      <c r="A109" s="41">
        <v>108</v>
      </c>
      <c r="B109" s="41">
        <v>6202608</v>
      </c>
      <c r="C109" s="42" t="s">
        <v>3843</v>
      </c>
      <c r="D109" s="41">
        <v>65850183800218</v>
      </c>
      <c r="E109" s="42" t="s">
        <v>4739</v>
      </c>
      <c r="F109" s="42"/>
      <c r="G109" s="41">
        <v>88000</v>
      </c>
      <c r="H109" s="42" t="s">
        <v>4295</v>
      </c>
      <c r="I109" s="42" t="s">
        <v>4288</v>
      </c>
      <c r="J109" s="42" t="s">
        <v>4176</v>
      </c>
      <c r="K109" s="41">
        <v>957137</v>
      </c>
      <c r="L109" s="41">
        <v>6792088</v>
      </c>
      <c r="M109" s="41">
        <v>48.20314578</v>
      </c>
      <c r="N109" s="41">
        <v>6.4605760739999996</v>
      </c>
      <c r="O109" s="41">
        <v>2154</v>
      </c>
      <c r="P109" s="41" t="s">
        <v>4077</v>
      </c>
      <c r="Q109" s="42" t="s">
        <v>4610</v>
      </c>
      <c r="R109" s="45">
        <v>0</v>
      </c>
      <c r="S109" s="45">
        <v>0</v>
      </c>
      <c r="T109" s="44">
        <v>10.6</v>
      </c>
    </row>
    <row r="110" spans="1:20" ht="380" x14ac:dyDescent="0.2">
      <c r="A110" s="41">
        <v>109</v>
      </c>
      <c r="B110" s="41">
        <v>6204993</v>
      </c>
      <c r="C110" s="42" t="s">
        <v>3844</v>
      </c>
      <c r="D110" s="41">
        <v>44078435300037</v>
      </c>
      <c r="E110" s="42" t="s">
        <v>4740</v>
      </c>
      <c r="F110" s="42"/>
      <c r="G110" s="41">
        <v>57000</v>
      </c>
      <c r="H110" s="42" t="s">
        <v>4281</v>
      </c>
      <c r="I110" s="42" t="s">
        <v>4277</v>
      </c>
      <c r="J110" s="42" t="s">
        <v>4176</v>
      </c>
      <c r="K110" s="41">
        <v>932649</v>
      </c>
      <c r="L110" s="41">
        <v>6896912</v>
      </c>
      <c r="M110" s="41">
        <v>49.151217029999998</v>
      </c>
      <c r="N110" s="41">
        <v>6.1883158280000004</v>
      </c>
      <c r="O110" s="41">
        <v>2154</v>
      </c>
      <c r="P110" s="41" t="s">
        <v>4296</v>
      </c>
      <c r="Q110" s="42" t="s">
        <v>4741</v>
      </c>
      <c r="R110" s="42" t="s">
        <v>4101</v>
      </c>
      <c r="S110" s="42" t="s">
        <v>4621</v>
      </c>
      <c r="T110" s="43">
        <v>51.8</v>
      </c>
    </row>
    <row r="111" spans="1:20" ht="128" x14ac:dyDescent="0.2">
      <c r="A111" s="41">
        <v>110</v>
      </c>
      <c r="B111" s="41">
        <v>6205449</v>
      </c>
      <c r="C111" s="42" t="s">
        <v>3845</v>
      </c>
      <c r="D111" s="41">
        <v>34239979700022</v>
      </c>
      <c r="E111" s="42" t="s">
        <v>4742</v>
      </c>
      <c r="F111" s="42"/>
      <c r="G111" s="41">
        <v>55190</v>
      </c>
      <c r="H111" s="42" t="s">
        <v>4297</v>
      </c>
      <c r="I111" s="42" t="s">
        <v>4273</v>
      </c>
      <c r="J111" s="42" t="s">
        <v>4176</v>
      </c>
      <c r="K111" s="41">
        <v>897223</v>
      </c>
      <c r="L111" s="41">
        <v>6849747</v>
      </c>
      <c r="M111" s="41">
        <v>48.740585510000003</v>
      </c>
      <c r="N111" s="41">
        <v>5.6812935830000004</v>
      </c>
      <c r="O111" s="41">
        <v>2154</v>
      </c>
      <c r="P111" s="41" t="s">
        <v>4094</v>
      </c>
      <c r="Q111" s="42" t="s">
        <v>4617</v>
      </c>
      <c r="R111" s="42" t="s">
        <v>4298</v>
      </c>
      <c r="S111" s="42" t="s">
        <v>4743</v>
      </c>
      <c r="T111" s="44">
        <v>11.2</v>
      </c>
    </row>
    <row r="112" spans="1:20" ht="350" x14ac:dyDescent="0.2">
      <c r="A112" s="41">
        <v>111</v>
      </c>
      <c r="B112" s="41">
        <v>6206235</v>
      </c>
      <c r="C112" s="42" t="s">
        <v>3846</v>
      </c>
      <c r="D112" s="41">
        <v>44027103900024</v>
      </c>
      <c r="E112" s="42" t="s">
        <v>4744</v>
      </c>
      <c r="F112" s="42"/>
      <c r="G112" s="41">
        <v>88600</v>
      </c>
      <c r="H112" s="42" t="s">
        <v>4299</v>
      </c>
      <c r="I112" s="42" t="s">
        <v>4288</v>
      </c>
      <c r="J112" s="42" t="s">
        <v>4176</v>
      </c>
      <c r="K112" s="41">
        <v>975066</v>
      </c>
      <c r="L112" s="41">
        <v>6794471</v>
      </c>
      <c r="M112" s="41">
        <v>48.217201750000001</v>
      </c>
      <c r="N112" s="41">
        <v>6.7030273009999997</v>
      </c>
      <c r="O112" s="41">
        <v>2154</v>
      </c>
      <c r="P112" s="41" t="s">
        <v>4070</v>
      </c>
      <c r="Q112" s="42" t="s">
        <v>4071</v>
      </c>
      <c r="R112" s="42" t="s">
        <v>4072</v>
      </c>
      <c r="S112" s="42" t="s">
        <v>4605</v>
      </c>
      <c r="T112" s="44">
        <v>18.100000000000001</v>
      </c>
    </row>
    <row r="113" spans="1:20" ht="160" x14ac:dyDescent="0.2">
      <c r="A113" s="41">
        <v>112</v>
      </c>
      <c r="B113" s="41">
        <v>6300877</v>
      </c>
      <c r="C113" s="42" t="s">
        <v>3847</v>
      </c>
      <c r="D113" s="41">
        <v>85520050700710</v>
      </c>
      <c r="E113" s="42" t="s">
        <v>4745</v>
      </c>
      <c r="F113" s="42"/>
      <c r="G113" s="41">
        <v>49300</v>
      </c>
      <c r="H113" s="42" t="s">
        <v>4300</v>
      </c>
      <c r="I113" s="42" t="s">
        <v>4301</v>
      </c>
      <c r="J113" s="42" t="s">
        <v>4285</v>
      </c>
      <c r="K113" s="41">
        <v>408956</v>
      </c>
      <c r="L113" s="41">
        <v>6669732</v>
      </c>
      <c r="M113" s="41">
        <v>47.092874039999998</v>
      </c>
      <c r="N113" s="41">
        <v>-0.83627265900000003</v>
      </c>
      <c r="O113" s="41">
        <v>2154</v>
      </c>
      <c r="P113" s="41" t="s">
        <v>4302</v>
      </c>
      <c r="Q113" s="42" t="s">
        <v>4303</v>
      </c>
      <c r="R113" s="42" t="s">
        <v>4129</v>
      </c>
      <c r="S113" s="42" t="s">
        <v>4130</v>
      </c>
      <c r="T113" s="44">
        <v>13.2</v>
      </c>
    </row>
    <row r="114" spans="1:20" ht="64" x14ac:dyDescent="0.2">
      <c r="A114" s="41">
        <v>113</v>
      </c>
      <c r="B114" s="41">
        <v>6300890</v>
      </c>
      <c r="C114" s="42" t="s">
        <v>3848</v>
      </c>
      <c r="D114" s="41">
        <v>31958012200038</v>
      </c>
      <c r="E114" s="42" t="s">
        <v>4746</v>
      </c>
      <c r="F114" s="42"/>
      <c r="G114" s="41">
        <v>72700</v>
      </c>
      <c r="H114" s="42" t="s">
        <v>4304</v>
      </c>
      <c r="I114" s="42" t="s">
        <v>4305</v>
      </c>
      <c r="J114" s="42" t="s">
        <v>4285</v>
      </c>
      <c r="K114" s="41">
        <v>488625</v>
      </c>
      <c r="L114" s="41">
        <v>6763384</v>
      </c>
      <c r="M114" s="41">
        <v>47.962293959999997</v>
      </c>
      <c r="N114" s="41">
        <v>0.16855201</v>
      </c>
      <c r="O114" s="41">
        <v>2154</v>
      </c>
      <c r="P114" s="41" t="s">
        <v>4306</v>
      </c>
      <c r="Q114" s="42" t="s">
        <v>4747</v>
      </c>
      <c r="R114" s="45">
        <v>0</v>
      </c>
      <c r="S114" s="45">
        <v>0</v>
      </c>
      <c r="T114" s="47">
        <v>26.1</v>
      </c>
    </row>
    <row r="115" spans="1:20" ht="32" x14ac:dyDescent="0.2">
      <c r="A115" s="41">
        <v>114</v>
      </c>
      <c r="B115" s="41">
        <v>6302818</v>
      </c>
      <c r="C115" s="42" t="s">
        <v>3849</v>
      </c>
      <c r="D115" s="41">
        <v>26490003600015</v>
      </c>
      <c r="E115" s="42" t="s">
        <v>4748</v>
      </c>
      <c r="F115" s="42"/>
      <c r="G115" s="41">
        <v>49000</v>
      </c>
      <c r="H115" s="42" t="s">
        <v>4307</v>
      </c>
      <c r="I115" s="42" t="s">
        <v>4301</v>
      </c>
      <c r="J115" s="42" t="s">
        <v>4285</v>
      </c>
      <c r="K115" s="41">
        <v>432407</v>
      </c>
      <c r="L115" s="41">
        <v>6715818</v>
      </c>
      <c r="M115" s="41">
        <v>47.51564965</v>
      </c>
      <c r="N115" s="41">
        <v>-0.55492561799999995</v>
      </c>
      <c r="O115" s="41">
        <v>27572</v>
      </c>
      <c r="P115" s="41" t="s">
        <v>4308</v>
      </c>
      <c r="Q115" s="42" t="s">
        <v>4749</v>
      </c>
      <c r="R115" s="45">
        <v>0</v>
      </c>
      <c r="S115" s="45">
        <v>0</v>
      </c>
      <c r="T115" s="44">
        <v>10.8</v>
      </c>
    </row>
    <row r="116" spans="1:20" ht="380" x14ac:dyDescent="0.2">
      <c r="A116" s="41">
        <v>115</v>
      </c>
      <c r="B116" s="41">
        <v>6301453</v>
      </c>
      <c r="C116" s="42" t="s">
        <v>3850</v>
      </c>
      <c r="D116" s="41">
        <v>75138056900028</v>
      </c>
      <c r="E116" s="42" t="s">
        <v>4750</v>
      </c>
      <c r="F116" s="42" t="s">
        <v>4751</v>
      </c>
      <c r="G116" s="41">
        <v>44000</v>
      </c>
      <c r="H116" s="42" t="s">
        <v>4309</v>
      </c>
      <c r="I116" s="42" t="s">
        <v>4291</v>
      </c>
      <c r="J116" s="42" t="s">
        <v>4285</v>
      </c>
      <c r="K116" s="41">
        <v>359255</v>
      </c>
      <c r="L116" s="41">
        <v>6690181</v>
      </c>
      <c r="M116" s="41">
        <v>47.252512660000001</v>
      </c>
      <c r="N116" s="41">
        <v>-1.505434875</v>
      </c>
      <c r="O116" s="41">
        <v>2154</v>
      </c>
      <c r="P116" s="41" t="s">
        <v>4074</v>
      </c>
      <c r="Q116" s="42" t="s">
        <v>4607</v>
      </c>
      <c r="R116" s="42" t="s">
        <v>4101</v>
      </c>
      <c r="S116" s="42" t="s">
        <v>4621</v>
      </c>
      <c r="T116" s="48">
        <v>60.6</v>
      </c>
    </row>
    <row r="117" spans="1:20" ht="96" x14ac:dyDescent="0.2">
      <c r="A117" s="41">
        <v>116</v>
      </c>
      <c r="B117" s="41">
        <v>6400007</v>
      </c>
      <c r="C117" s="42" t="s">
        <v>3851</v>
      </c>
      <c r="D117" s="41">
        <v>53386034200013</v>
      </c>
      <c r="E117" s="42" t="s">
        <v>4752</v>
      </c>
      <c r="F117" s="42" t="s">
        <v>4753</v>
      </c>
      <c r="G117" s="41">
        <v>13090</v>
      </c>
      <c r="H117" s="42" t="s">
        <v>4310</v>
      </c>
      <c r="I117" s="42" t="s">
        <v>4311</v>
      </c>
      <c r="J117" s="42" t="s">
        <v>4312</v>
      </c>
      <c r="K117" s="41">
        <v>896739</v>
      </c>
      <c r="L117" s="41">
        <v>6271759</v>
      </c>
      <c r="M117" s="41">
        <v>43.560310970000003</v>
      </c>
      <c r="N117" s="41">
        <v>5.4327128729999998</v>
      </c>
      <c r="O117" s="41">
        <v>2154</v>
      </c>
      <c r="P117" s="41" t="s">
        <v>4077</v>
      </c>
      <c r="Q117" s="42" t="s">
        <v>4610</v>
      </c>
      <c r="R117" s="45">
        <v>0</v>
      </c>
      <c r="S117" s="45">
        <v>0</v>
      </c>
      <c r="T117" s="47">
        <v>30.3</v>
      </c>
    </row>
    <row r="118" spans="1:20" ht="160" x14ac:dyDescent="0.2">
      <c r="A118" s="41">
        <v>117</v>
      </c>
      <c r="B118" s="41">
        <v>6400023</v>
      </c>
      <c r="C118" s="42" t="s">
        <v>3852</v>
      </c>
      <c r="D118" s="41">
        <v>39936146800057</v>
      </c>
      <c r="E118" s="42"/>
      <c r="F118" s="42" t="s">
        <v>4313</v>
      </c>
      <c r="G118" s="41">
        <v>13590</v>
      </c>
      <c r="H118" s="42" t="s">
        <v>4314</v>
      </c>
      <c r="I118" s="42" t="s">
        <v>4311</v>
      </c>
      <c r="J118" s="42" t="s">
        <v>4312</v>
      </c>
      <c r="K118" s="41">
        <v>901061</v>
      </c>
      <c r="L118" s="41">
        <v>6266459</v>
      </c>
      <c r="M118" s="41">
        <v>43.511647000000004</v>
      </c>
      <c r="N118" s="41">
        <v>5.4840592900000003</v>
      </c>
      <c r="O118" s="41">
        <v>27572</v>
      </c>
      <c r="P118" s="41" t="s">
        <v>4315</v>
      </c>
      <c r="Q118" s="42" t="s">
        <v>4754</v>
      </c>
      <c r="R118" s="42" t="s">
        <v>4129</v>
      </c>
      <c r="S118" s="42" t="s">
        <v>4130</v>
      </c>
      <c r="T118" s="43">
        <v>42.4</v>
      </c>
    </row>
    <row r="119" spans="1:20" ht="380" x14ac:dyDescent="0.2">
      <c r="A119" s="41">
        <v>118</v>
      </c>
      <c r="B119" s="41">
        <v>6400196</v>
      </c>
      <c r="C119" s="42" t="s">
        <v>3853</v>
      </c>
      <c r="D119" s="41">
        <v>79003154600019</v>
      </c>
      <c r="E119" s="42" t="s">
        <v>4755</v>
      </c>
      <c r="F119" s="42" t="s">
        <v>4756</v>
      </c>
      <c r="G119" s="41">
        <v>83000</v>
      </c>
      <c r="H119" s="42" t="s">
        <v>4316</v>
      </c>
      <c r="I119" s="42" t="s">
        <v>4317</v>
      </c>
      <c r="J119" s="42" t="s">
        <v>4312</v>
      </c>
      <c r="K119" s="41">
        <v>935394</v>
      </c>
      <c r="L119" s="41">
        <v>6229475</v>
      </c>
      <c r="M119" s="41">
        <v>43.170099530000002</v>
      </c>
      <c r="N119" s="41">
        <v>5.8911590379999996</v>
      </c>
      <c r="O119" s="41">
        <v>2154</v>
      </c>
      <c r="P119" s="41" t="s">
        <v>4074</v>
      </c>
      <c r="Q119" s="42" t="s">
        <v>4607</v>
      </c>
      <c r="R119" s="42" t="s">
        <v>4101</v>
      </c>
      <c r="S119" s="42" t="s">
        <v>4621</v>
      </c>
      <c r="T119" s="48">
        <v>82.1</v>
      </c>
    </row>
    <row r="120" spans="1:20" ht="160" x14ac:dyDescent="0.2">
      <c r="A120" s="41">
        <v>119</v>
      </c>
      <c r="B120" s="41">
        <v>6400280</v>
      </c>
      <c r="C120" s="42" t="s">
        <v>3784</v>
      </c>
      <c r="D120" s="41">
        <v>5750553900213</v>
      </c>
      <c r="E120" s="42" t="s">
        <v>4757</v>
      </c>
      <c r="F120" s="42" t="s">
        <v>4758</v>
      </c>
      <c r="G120" s="41">
        <v>6440</v>
      </c>
      <c r="H120" s="42" t="s">
        <v>4318</v>
      </c>
      <c r="I120" s="42" t="s">
        <v>4319</v>
      </c>
      <c r="J120" s="42" t="s">
        <v>4312</v>
      </c>
      <c r="K120" s="41">
        <v>1051941</v>
      </c>
      <c r="L120" s="41">
        <v>6309134</v>
      </c>
      <c r="M120" s="41">
        <v>43.834981159999998</v>
      </c>
      <c r="N120" s="41">
        <v>7.3743467149999997</v>
      </c>
      <c r="O120" s="41">
        <v>2154</v>
      </c>
      <c r="P120" s="41" t="s">
        <v>4113</v>
      </c>
      <c r="Q120" s="42" t="s">
        <v>4114</v>
      </c>
      <c r="R120" s="42" t="s">
        <v>4115</v>
      </c>
      <c r="S120" s="42" t="s">
        <v>4627</v>
      </c>
      <c r="T120" s="47">
        <v>31.9</v>
      </c>
    </row>
    <row r="121" spans="1:20" ht="380" x14ac:dyDescent="0.2">
      <c r="A121" s="41">
        <v>120</v>
      </c>
      <c r="B121" s="41">
        <v>6400414</v>
      </c>
      <c r="C121" s="42" t="s">
        <v>3854</v>
      </c>
      <c r="D121" s="41">
        <v>62201274800704</v>
      </c>
      <c r="E121" s="42" t="s">
        <v>4759</v>
      </c>
      <c r="F121" s="42"/>
      <c r="G121" s="41">
        <v>84270</v>
      </c>
      <c r="H121" s="42" t="s">
        <v>4320</v>
      </c>
      <c r="I121" s="42" t="s">
        <v>4321</v>
      </c>
      <c r="J121" s="42" t="s">
        <v>4312</v>
      </c>
      <c r="K121" s="41">
        <v>851697</v>
      </c>
      <c r="L121" s="41">
        <v>6320836</v>
      </c>
      <c r="M121" s="41">
        <v>44.01096003</v>
      </c>
      <c r="N121" s="41">
        <v>4.8905294320000001</v>
      </c>
      <c r="O121" s="41">
        <v>4326</v>
      </c>
      <c r="P121" s="41" t="s">
        <v>4139</v>
      </c>
      <c r="Q121" s="42" t="s">
        <v>4639</v>
      </c>
      <c r="R121" s="42" t="s">
        <v>4101</v>
      </c>
      <c r="S121" s="42" t="s">
        <v>4621</v>
      </c>
      <c r="T121" s="46">
        <v>102</v>
      </c>
    </row>
    <row r="122" spans="1:20" ht="192" x14ac:dyDescent="0.2">
      <c r="A122" s="41">
        <v>121</v>
      </c>
      <c r="B122" s="41">
        <v>6400651</v>
      </c>
      <c r="C122" s="42" t="s">
        <v>3855</v>
      </c>
      <c r="D122" s="41">
        <v>31963279000196</v>
      </c>
      <c r="E122" s="42" t="s">
        <v>4760</v>
      </c>
      <c r="F122" s="42" t="s">
        <v>4761</v>
      </c>
      <c r="G122" s="41">
        <v>13011</v>
      </c>
      <c r="H122" s="42" t="s">
        <v>4762</v>
      </c>
      <c r="I122" s="42" t="s">
        <v>4311</v>
      </c>
      <c r="J122" s="42" t="s">
        <v>4312</v>
      </c>
      <c r="K122" s="41">
        <v>903108</v>
      </c>
      <c r="L122" s="41">
        <v>6245978</v>
      </c>
      <c r="M122" s="41">
        <v>43.327693609999997</v>
      </c>
      <c r="N122" s="41">
        <v>5.5013197199999997</v>
      </c>
      <c r="O122" s="49" t="e">
        <v>#N/A</v>
      </c>
      <c r="P122" s="41" t="s">
        <v>4233</v>
      </c>
      <c r="Q122" s="42" t="s">
        <v>4234</v>
      </c>
      <c r="R122" s="42" t="s">
        <v>4763</v>
      </c>
      <c r="S122" s="42" t="s">
        <v>4764</v>
      </c>
      <c r="T122" s="44">
        <v>12.6</v>
      </c>
    </row>
    <row r="123" spans="1:20" ht="160" x14ac:dyDescent="0.2">
      <c r="A123" s="41">
        <v>122</v>
      </c>
      <c r="B123" s="41">
        <v>6401567</v>
      </c>
      <c r="C123" s="42" t="s">
        <v>3856</v>
      </c>
      <c r="D123" s="41">
        <v>30213556100181</v>
      </c>
      <c r="E123" s="42" t="s">
        <v>4765</v>
      </c>
      <c r="F123" s="42" t="s">
        <v>4766</v>
      </c>
      <c r="G123" s="41">
        <v>13320</v>
      </c>
      <c r="H123" s="42" t="s">
        <v>4322</v>
      </c>
      <c r="I123" s="42" t="s">
        <v>4311</v>
      </c>
      <c r="J123" s="42" t="s">
        <v>4312</v>
      </c>
      <c r="K123" s="41">
        <v>893217</v>
      </c>
      <c r="L123" s="41">
        <v>6260958</v>
      </c>
      <c r="M123" s="41">
        <v>43.464556360000003</v>
      </c>
      <c r="N123" s="41">
        <v>5.3851564859999996</v>
      </c>
      <c r="O123" s="41">
        <v>2154</v>
      </c>
      <c r="P123" s="41" t="s">
        <v>4113</v>
      </c>
      <c r="Q123" s="42" t="s">
        <v>4114</v>
      </c>
      <c r="R123" s="42" t="s">
        <v>4115</v>
      </c>
      <c r="S123" s="42" t="s">
        <v>4627</v>
      </c>
      <c r="T123" s="47">
        <v>28.8</v>
      </c>
    </row>
    <row r="124" spans="1:20" ht="176" x14ac:dyDescent="0.2">
      <c r="A124" s="41">
        <v>123</v>
      </c>
      <c r="B124" s="41">
        <v>6402259</v>
      </c>
      <c r="C124" s="42" t="s">
        <v>3857</v>
      </c>
      <c r="D124" s="41">
        <v>31852048300021</v>
      </c>
      <c r="E124" s="42" t="s">
        <v>4767</v>
      </c>
      <c r="F124" s="42"/>
      <c r="G124" s="41">
        <v>13009</v>
      </c>
      <c r="H124" s="42" t="s">
        <v>4762</v>
      </c>
      <c r="I124" s="42" t="s">
        <v>4311</v>
      </c>
      <c r="J124" s="42" t="s">
        <v>4312</v>
      </c>
      <c r="K124" s="41">
        <v>895424</v>
      </c>
      <c r="L124" s="41">
        <v>6238851</v>
      </c>
      <c r="M124" s="41">
        <v>43.266026459999999</v>
      </c>
      <c r="N124" s="41">
        <v>5.4040778290000002</v>
      </c>
      <c r="O124" s="49" t="e">
        <v>#N/A</v>
      </c>
      <c r="P124" s="41" t="s">
        <v>4296</v>
      </c>
      <c r="Q124" s="42" t="s">
        <v>4741</v>
      </c>
      <c r="R124" s="42" t="s">
        <v>4768</v>
      </c>
      <c r="S124" s="42" t="s">
        <v>4769</v>
      </c>
      <c r="T124" s="44">
        <v>13</v>
      </c>
    </row>
    <row r="125" spans="1:20" ht="380" x14ac:dyDescent="0.2">
      <c r="A125" s="41">
        <v>124</v>
      </c>
      <c r="B125" s="41">
        <v>6502612</v>
      </c>
      <c r="C125" s="42" t="s">
        <v>3858</v>
      </c>
      <c r="D125" s="41">
        <v>62200040400211</v>
      </c>
      <c r="E125" s="42" t="s">
        <v>4770</v>
      </c>
      <c r="F125" s="42" t="s">
        <v>4771</v>
      </c>
      <c r="G125" s="41">
        <v>77400</v>
      </c>
      <c r="H125" s="42" t="s">
        <v>4323</v>
      </c>
      <c r="I125" s="42" t="s">
        <v>4324</v>
      </c>
      <c r="J125" s="42" t="s">
        <v>4325</v>
      </c>
      <c r="K125" s="41">
        <v>676078</v>
      </c>
      <c r="L125" s="41">
        <v>6863950</v>
      </c>
      <c r="M125" s="41">
        <v>48.897467130000003</v>
      </c>
      <c r="N125" s="41">
        <v>2.6738536559999999</v>
      </c>
      <c r="O125" s="41">
        <v>4326</v>
      </c>
      <c r="P125" s="41" t="s">
        <v>4074</v>
      </c>
      <c r="Q125" s="42" t="s">
        <v>4607</v>
      </c>
      <c r="R125" s="42" t="s">
        <v>4101</v>
      </c>
      <c r="S125" s="42" t="s">
        <v>4621</v>
      </c>
      <c r="T125" s="48">
        <v>70.400000000000006</v>
      </c>
    </row>
    <row r="126" spans="1:20" ht="380" x14ac:dyDescent="0.2">
      <c r="A126" s="41">
        <v>125</v>
      </c>
      <c r="B126" s="41">
        <v>6504556</v>
      </c>
      <c r="C126" s="42" t="s">
        <v>3859</v>
      </c>
      <c r="D126" s="41">
        <v>61201183300029</v>
      </c>
      <c r="E126" s="42" t="s">
        <v>4772</v>
      </c>
      <c r="F126" s="42"/>
      <c r="G126" s="41">
        <v>91300</v>
      </c>
      <c r="H126" s="42" t="s">
        <v>4326</v>
      </c>
      <c r="I126" s="42" t="s">
        <v>4327</v>
      </c>
      <c r="J126" s="42" t="s">
        <v>4325</v>
      </c>
      <c r="K126" s="41">
        <v>646727</v>
      </c>
      <c r="L126" s="41">
        <v>6846525</v>
      </c>
      <c r="M126" s="41">
        <v>48.739532789999998</v>
      </c>
      <c r="N126" s="41">
        <v>2.275884563</v>
      </c>
      <c r="O126" s="41">
        <v>2154</v>
      </c>
      <c r="P126" s="41" t="s">
        <v>4077</v>
      </c>
      <c r="Q126" s="42" t="s">
        <v>4610</v>
      </c>
      <c r="R126" s="42" t="s">
        <v>4101</v>
      </c>
      <c r="S126" s="42" t="s">
        <v>4621</v>
      </c>
      <c r="T126" s="48">
        <v>79.8</v>
      </c>
    </row>
    <row r="127" spans="1:20" ht="380" x14ac:dyDescent="0.2">
      <c r="A127" s="41">
        <v>126</v>
      </c>
      <c r="B127" s="41">
        <v>6502951</v>
      </c>
      <c r="C127" s="42" t="s">
        <v>3860</v>
      </c>
      <c r="D127" s="41">
        <v>41030348100189</v>
      </c>
      <c r="E127" s="42" t="s">
        <v>4773</v>
      </c>
      <c r="F127" s="42"/>
      <c r="G127" s="41">
        <v>77000</v>
      </c>
      <c r="H127" s="42" t="s">
        <v>4328</v>
      </c>
      <c r="I127" s="42" t="s">
        <v>4324</v>
      </c>
      <c r="J127" s="42" t="s">
        <v>4325</v>
      </c>
      <c r="K127" s="41">
        <v>677255</v>
      </c>
      <c r="L127" s="41">
        <v>6826840</v>
      </c>
      <c r="M127" s="41">
        <v>48.56485945</v>
      </c>
      <c r="N127" s="41">
        <v>2.691874688</v>
      </c>
      <c r="O127" s="41">
        <v>27572</v>
      </c>
      <c r="P127" s="41" t="s">
        <v>4074</v>
      </c>
      <c r="Q127" s="42" t="s">
        <v>4607</v>
      </c>
      <c r="R127" s="42" t="s">
        <v>4101</v>
      </c>
      <c r="S127" s="42" t="s">
        <v>4621</v>
      </c>
      <c r="T127" s="48">
        <v>62</v>
      </c>
    </row>
    <row r="128" spans="1:20" ht="380" x14ac:dyDescent="0.2">
      <c r="A128" s="41">
        <v>127</v>
      </c>
      <c r="B128" s="41">
        <v>6503183</v>
      </c>
      <c r="C128" s="42" t="s">
        <v>3861</v>
      </c>
      <c r="D128" s="41">
        <v>84405366000016</v>
      </c>
      <c r="E128" s="42" t="s">
        <v>4774</v>
      </c>
      <c r="F128" s="42"/>
      <c r="G128" s="41">
        <v>78955</v>
      </c>
      <c r="H128" s="42" t="s">
        <v>4329</v>
      </c>
      <c r="I128" s="42" t="s">
        <v>4330</v>
      </c>
      <c r="J128" s="42" t="s">
        <v>4325</v>
      </c>
      <c r="K128" s="41">
        <v>628273</v>
      </c>
      <c r="L128" s="41">
        <v>6873325</v>
      </c>
      <c r="M128" s="41">
        <v>48.9779476</v>
      </c>
      <c r="N128" s="41">
        <v>2.0205518370000002</v>
      </c>
      <c r="O128" s="41">
        <v>2154</v>
      </c>
      <c r="P128" s="41" t="s">
        <v>4074</v>
      </c>
      <c r="Q128" s="42" t="s">
        <v>4607</v>
      </c>
      <c r="R128" s="42" t="s">
        <v>4101</v>
      </c>
      <c r="S128" s="42" t="s">
        <v>4621</v>
      </c>
      <c r="T128" s="43">
        <v>57.2</v>
      </c>
    </row>
    <row r="129" spans="1:20" ht="380" x14ac:dyDescent="0.2">
      <c r="A129" s="41">
        <v>128</v>
      </c>
      <c r="B129" s="41">
        <v>6503198</v>
      </c>
      <c r="C129" s="42" t="s">
        <v>3862</v>
      </c>
      <c r="D129" s="41">
        <v>62201274800936</v>
      </c>
      <c r="E129" s="42" t="s">
        <v>4775</v>
      </c>
      <c r="F129" s="42"/>
      <c r="G129" s="41">
        <v>78420</v>
      </c>
      <c r="H129" s="42" t="s">
        <v>4331</v>
      </c>
      <c r="I129" s="42" t="s">
        <v>4330</v>
      </c>
      <c r="J129" s="42" t="s">
        <v>4325</v>
      </c>
      <c r="K129" s="41">
        <v>638564</v>
      </c>
      <c r="L129" s="41">
        <v>6867822</v>
      </c>
      <c r="M129" s="41">
        <v>48.92969154</v>
      </c>
      <c r="N129" s="41">
        <v>2.1618638680000002</v>
      </c>
      <c r="O129" s="41">
        <v>2154</v>
      </c>
      <c r="P129" s="41" t="s">
        <v>4074</v>
      </c>
      <c r="Q129" s="42" t="s">
        <v>4607</v>
      </c>
      <c r="R129" s="42" t="s">
        <v>4101</v>
      </c>
      <c r="S129" s="42" t="s">
        <v>4621</v>
      </c>
      <c r="T129" s="43">
        <v>52</v>
      </c>
    </row>
    <row r="130" spans="1:20" ht="380" x14ac:dyDescent="0.2">
      <c r="A130" s="41">
        <v>129</v>
      </c>
      <c r="B130" s="41">
        <v>6505345</v>
      </c>
      <c r="C130" s="42" t="s">
        <v>3863</v>
      </c>
      <c r="D130" s="41">
        <v>62201274800753</v>
      </c>
      <c r="E130" s="42" t="s">
        <v>4776</v>
      </c>
      <c r="F130" s="42"/>
      <c r="G130" s="41">
        <v>95100</v>
      </c>
      <c r="H130" s="42" t="s">
        <v>4332</v>
      </c>
      <c r="I130" s="42" t="s">
        <v>4333</v>
      </c>
      <c r="J130" s="42" t="s">
        <v>4325</v>
      </c>
      <c r="K130" s="41">
        <v>641806</v>
      </c>
      <c r="L130" s="41">
        <v>6873434</v>
      </c>
      <c r="M130" s="41">
        <v>48.980286960000001</v>
      </c>
      <c r="N130" s="41">
        <v>2.2053190599999999</v>
      </c>
      <c r="O130" s="41">
        <v>2154</v>
      </c>
      <c r="P130" s="41" t="s">
        <v>4074</v>
      </c>
      <c r="Q130" s="42" t="s">
        <v>4607</v>
      </c>
      <c r="R130" s="42" t="s">
        <v>4101</v>
      </c>
      <c r="S130" s="42" t="s">
        <v>4621</v>
      </c>
      <c r="T130" s="48">
        <v>96.7</v>
      </c>
    </row>
    <row r="131" spans="1:20" ht="160" x14ac:dyDescent="0.2">
      <c r="A131" s="41">
        <v>130</v>
      </c>
      <c r="B131" s="41">
        <v>6505997</v>
      </c>
      <c r="C131" s="42" t="s">
        <v>3864</v>
      </c>
      <c r="D131" s="41">
        <v>55201662800273</v>
      </c>
      <c r="E131" s="42" t="s">
        <v>4777</v>
      </c>
      <c r="F131" s="42" t="s">
        <v>4778</v>
      </c>
      <c r="G131" s="41">
        <v>95700</v>
      </c>
      <c r="H131" s="42" t="s">
        <v>4334</v>
      </c>
      <c r="I131" s="42" t="s">
        <v>4333</v>
      </c>
      <c r="J131" s="42" t="s">
        <v>4325</v>
      </c>
      <c r="K131" s="41">
        <v>666351</v>
      </c>
      <c r="L131" s="41">
        <v>6878691</v>
      </c>
      <c r="M131" s="41">
        <v>49.029147330000001</v>
      </c>
      <c r="N131" s="41">
        <v>2.5400702220000002</v>
      </c>
      <c r="O131" s="41">
        <v>2154</v>
      </c>
      <c r="P131" s="41" t="s">
        <v>4335</v>
      </c>
      <c r="Q131" s="42" t="s">
        <v>4779</v>
      </c>
      <c r="R131" s="42" t="s">
        <v>4129</v>
      </c>
      <c r="S131" s="42" t="s">
        <v>4130</v>
      </c>
      <c r="T131" s="44">
        <v>12.3</v>
      </c>
    </row>
    <row r="132" spans="1:20" ht="160" x14ac:dyDescent="0.2">
      <c r="A132" s="41">
        <v>131</v>
      </c>
      <c r="B132" s="41">
        <v>6506112</v>
      </c>
      <c r="C132" s="42" t="s">
        <v>3865</v>
      </c>
      <c r="D132" s="41">
        <v>49352592700015</v>
      </c>
      <c r="E132" s="42" t="s">
        <v>4780</v>
      </c>
      <c r="F132" s="42"/>
      <c r="G132" s="41">
        <v>95310</v>
      </c>
      <c r="H132" s="42" t="s">
        <v>4336</v>
      </c>
      <c r="I132" s="42" t="s">
        <v>4333</v>
      </c>
      <c r="J132" s="42" t="s">
        <v>4325</v>
      </c>
      <c r="K132" s="41">
        <v>635325</v>
      </c>
      <c r="L132" s="41">
        <v>6881456</v>
      </c>
      <c r="M132" s="41">
        <v>49.05155937</v>
      </c>
      <c r="N132" s="41">
        <v>2.1155964630000001</v>
      </c>
      <c r="O132" s="41">
        <v>2154</v>
      </c>
      <c r="P132" s="41" t="s">
        <v>4077</v>
      </c>
      <c r="Q132" s="42" t="s">
        <v>4610</v>
      </c>
      <c r="R132" s="42" t="s">
        <v>4129</v>
      </c>
      <c r="S132" s="42" t="s">
        <v>4130</v>
      </c>
      <c r="T132" s="47">
        <v>33.4</v>
      </c>
    </row>
    <row r="133" spans="1:20" ht="380" x14ac:dyDescent="0.2">
      <c r="A133" s="41">
        <v>132</v>
      </c>
      <c r="B133" s="41">
        <v>6506146</v>
      </c>
      <c r="C133" s="42" t="s">
        <v>3866</v>
      </c>
      <c r="D133" s="41">
        <v>31703770300012</v>
      </c>
      <c r="E133" s="42" t="s">
        <v>4781</v>
      </c>
      <c r="F133" s="42"/>
      <c r="G133" s="41">
        <v>95200</v>
      </c>
      <c r="H133" s="42" t="s">
        <v>4337</v>
      </c>
      <c r="I133" s="42" t="s">
        <v>4333</v>
      </c>
      <c r="J133" s="42" t="s">
        <v>4325</v>
      </c>
      <c r="K133" s="41">
        <v>655182</v>
      </c>
      <c r="L133" s="41">
        <v>6877831</v>
      </c>
      <c r="M133" s="41">
        <v>49.020760420000002</v>
      </c>
      <c r="N133" s="41">
        <v>2.387503809</v>
      </c>
      <c r="O133" s="41">
        <v>4326</v>
      </c>
      <c r="P133" s="41" t="s">
        <v>4074</v>
      </c>
      <c r="Q133" s="42" t="s">
        <v>4607</v>
      </c>
      <c r="R133" s="42" t="s">
        <v>4101</v>
      </c>
      <c r="S133" s="42" t="s">
        <v>4621</v>
      </c>
      <c r="T133" s="48">
        <v>71.099999999999994</v>
      </c>
    </row>
    <row r="134" spans="1:20" ht="160" x14ac:dyDescent="0.2">
      <c r="A134" s="41">
        <v>133</v>
      </c>
      <c r="B134" s="41">
        <v>6506236</v>
      </c>
      <c r="C134" s="42" t="s">
        <v>3867</v>
      </c>
      <c r="D134" s="41">
        <v>54209732400041</v>
      </c>
      <c r="E134" s="42" t="s">
        <v>4782</v>
      </c>
      <c r="F134" s="42"/>
      <c r="G134" s="41">
        <v>75015</v>
      </c>
      <c r="H134" s="42" t="s">
        <v>4338</v>
      </c>
      <c r="I134" s="42" t="s">
        <v>4338</v>
      </c>
      <c r="J134" s="42" t="s">
        <v>4325</v>
      </c>
      <c r="K134" s="41">
        <v>649367</v>
      </c>
      <c r="L134" s="41">
        <v>6859599</v>
      </c>
      <c r="M134" s="41">
        <v>48.856929489999999</v>
      </c>
      <c r="N134" s="41">
        <v>2.3102146459999999</v>
      </c>
      <c r="O134" s="41">
        <v>4326</v>
      </c>
      <c r="P134" s="41" t="s">
        <v>4077</v>
      </c>
      <c r="Q134" s="42" t="s">
        <v>4610</v>
      </c>
      <c r="R134" s="42" t="s">
        <v>4129</v>
      </c>
      <c r="S134" s="42" t="s">
        <v>4130</v>
      </c>
      <c r="T134" s="43">
        <v>50.8</v>
      </c>
    </row>
    <row r="135" spans="1:20" ht="160" x14ac:dyDescent="0.2">
      <c r="A135" s="41">
        <v>134</v>
      </c>
      <c r="B135" s="41">
        <v>6506266</v>
      </c>
      <c r="C135" s="42" t="s">
        <v>3868</v>
      </c>
      <c r="D135" s="41">
        <v>82137680300010</v>
      </c>
      <c r="E135" s="42" t="s">
        <v>4783</v>
      </c>
      <c r="F135" s="42"/>
      <c r="G135" s="41">
        <v>92110</v>
      </c>
      <c r="H135" s="42" t="s">
        <v>4339</v>
      </c>
      <c r="I135" s="42" t="s">
        <v>4340</v>
      </c>
      <c r="J135" s="42" t="s">
        <v>4325</v>
      </c>
      <c r="K135" s="41">
        <v>648533</v>
      </c>
      <c r="L135" s="41">
        <v>6866491</v>
      </c>
      <c r="M135" s="41">
        <v>48.918634040000001</v>
      </c>
      <c r="N135" s="41">
        <v>2.2980187820000002</v>
      </c>
      <c r="O135" s="41">
        <v>2154</v>
      </c>
      <c r="P135" s="41" t="s">
        <v>4077</v>
      </c>
      <c r="Q135" s="42" t="s">
        <v>4610</v>
      </c>
      <c r="R135" s="42" t="s">
        <v>4129</v>
      </c>
      <c r="S135" s="42" t="s">
        <v>4130</v>
      </c>
      <c r="T135" s="47">
        <v>24.8</v>
      </c>
    </row>
    <row r="136" spans="1:20" ht="160" x14ac:dyDescent="0.2">
      <c r="A136" s="41">
        <v>135</v>
      </c>
      <c r="B136" s="41">
        <v>6600453</v>
      </c>
      <c r="C136" s="42" t="s">
        <v>4784</v>
      </c>
      <c r="D136" s="41">
        <v>59980088000353</v>
      </c>
      <c r="E136" s="42" t="s">
        <v>4785</v>
      </c>
      <c r="F136" s="42" t="s">
        <v>4786</v>
      </c>
      <c r="G136" s="41">
        <v>30300</v>
      </c>
      <c r="H136" s="42" t="s">
        <v>4341</v>
      </c>
      <c r="I136" s="42" t="s">
        <v>4342</v>
      </c>
      <c r="J136" s="42" t="s">
        <v>4343</v>
      </c>
      <c r="K136" s="41">
        <v>830500</v>
      </c>
      <c r="L136" s="41">
        <v>6301932</v>
      </c>
      <c r="M136" s="41">
        <v>43.845813569999997</v>
      </c>
      <c r="N136" s="41">
        <v>4.6216040539999996</v>
      </c>
      <c r="O136" s="41">
        <v>2154</v>
      </c>
      <c r="P136" s="41" t="s">
        <v>4113</v>
      </c>
      <c r="Q136" s="42" t="s">
        <v>4114</v>
      </c>
      <c r="R136" s="42" t="s">
        <v>4115</v>
      </c>
      <c r="S136" s="42" t="s">
        <v>4627</v>
      </c>
      <c r="T136" s="47">
        <v>34.5</v>
      </c>
    </row>
    <row r="137" spans="1:20" ht="160" x14ac:dyDescent="0.2">
      <c r="A137" s="41">
        <v>136</v>
      </c>
      <c r="B137" s="41">
        <v>6506356</v>
      </c>
      <c r="C137" s="42" t="s">
        <v>3869</v>
      </c>
      <c r="D137" s="41">
        <v>67202664800010</v>
      </c>
      <c r="E137" s="42" t="s">
        <v>4787</v>
      </c>
      <c r="F137" s="42"/>
      <c r="G137" s="41">
        <v>93170</v>
      </c>
      <c r="H137" s="42" t="s">
        <v>4344</v>
      </c>
      <c r="I137" s="42" t="s">
        <v>4345</v>
      </c>
      <c r="J137" s="42" t="s">
        <v>4325</v>
      </c>
      <c r="K137" s="41">
        <v>657448</v>
      </c>
      <c r="L137" s="41">
        <v>6863103</v>
      </c>
      <c r="M137" s="41">
        <v>48.888917480000003</v>
      </c>
      <c r="N137" s="41">
        <v>2.419949033</v>
      </c>
      <c r="O137" s="41">
        <v>2154</v>
      </c>
      <c r="P137" s="41" t="s">
        <v>4077</v>
      </c>
      <c r="Q137" s="42" t="s">
        <v>4610</v>
      </c>
      <c r="R137" s="42" t="s">
        <v>4129</v>
      </c>
      <c r="S137" s="42" t="s">
        <v>4130</v>
      </c>
      <c r="T137" s="47">
        <v>22.3</v>
      </c>
    </row>
    <row r="138" spans="1:20" ht="128" x14ac:dyDescent="0.2">
      <c r="A138" s="41">
        <v>137</v>
      </c>
      <c r="B138" s="41">
        <v>6600563</v>
      </c>
      <c r="C138" s="42" t="s">
        <v>3806</v>
      </c>
      <c r="D138" s="41">
        <v>64200517700216</v>
      </c>
      <c r="E138" s="42" t="s">
        <v>4788</v>
      </c>
      <c r="F138" s="42" t="s">
        <v>4789</v>
      </c>
      <c r="G138" s="41">
        <v>30290</v>
      </c>
      <c r="H138" s="42" t="s">
        <v>4346</v>
      </c>
      <c r="I138" s="42" t="s">
        <v>4342</v>
      </c>
      <c r="J138" s="42" t="s">
        <v>4343</v>
      </c>
      <c r="K138" s="41">
        <v>835355</v>
      </c>
      <c r="L138" s="41">
        <v>6334386</v>
      </c>
      <c r="M138" s="41">
        <v>44.135694460000003</v>
      </c>
      <c r="N138" s="41">
        <v>4.6905473149999999</v>
      </c>
      <c r="O138" s="41">
        <v>2154</v>
      </c>
      <c r="P138" s="41" t="s">
        <v>4223</v>
      </c>
      <c r="Q138" s="42" t="s">
        <v>4685</v>
      </c>
      <c r="R138" s="42" t="s">
        <v>4347</v>
      </c>
      <c r="S138" s="42" t="s">
        <v>4790</v>
      </c>
      <c r="T138" s="48">
        <v>64</v>
      </c>
    </row>
    <row r="139" spans="1:20" ht="160" x14ac:dyDescent="0.2">
      <c r="A139" s="41">
        <v>138</v>
      </c>
      <c r="B139" s="41">
        <v>6506446</v>
      </c>
      <c r="C139" s="42" t="s">
        <v>3870</v>
      </c>
      <c r="D139" s="41">
        <v>80139010500055</v>
      </c>
      <c r="E139" s="42" t="s">
        <v>4791</v>
      </c>
      <c r="F139" s="42"/>
      <c r="G139" s="41">
        <v>93200</v>
      </c>
      <c r="H139" s="42" t="s">
        <v>4348</v>
      </c>
      <c r="I139" s="42" t="s">
        <v>4345</v>
      </c>
      <c r="J139" s="42" t="s">
        <v>4325</v>
      </c>
      <c r="K139" s="41">
        <v>653922</v>
      </c>
      <c r="L139" s="41">
        <v>6869997</v>
      </c>
      <c r="M139" s="41">
        <v>48.950463050000003</v>
      </c>
      <c r="N139" s="41">
        <v>2.3711376199999998</v>
      </c>
      <c r="O139" s="41">
        <v>2154</v>
      </c>
      <c r="P139" s="41" t="s">
        <v>4077</v>
      </c>
      <c r="Q139" s="42" t="s">
        <v>4610</v>
      </c>
      <c r="R139" s="42" t="s">
        <v>4129</v>
      </c>
      <c r="S139" s="42" t="s">
        <v>4130</v>
      </c>
      <c r="T139" s="43">
        <v>47.4</v>
      </c>
    </row>
    <row r="140" spans="1:20" ht="380" x14ac:dyDescent="0.2">
      <c r="A140" s="41">
        <v>139</v>
      </c>
      <c r="B140" s="41">
        <v>6506453</v>
      </c>
      <c r="C140" s="42" t="s">
        <v>3871</v>
      </c>
      <c r="D140" s="41">
        <v>33430382300051</v>
      </c>
      <c r="E140" s="42" t="s">
        <v>4792</v>
      </c>
      <c r="F140" s="42"/>
      <c r="G140" s="41">
        <v>93400</v>
      </c>
      <c r="H140" s="42" t="s">
        <v>4349</v>
      </c>
      <c r="I140" s="42" t="s">
        <v>4345</v>
      </c>
      <c r="J140" s="42" t="s">
        <v>4325</v>
      </c>
      <c r="K140" s="41">
        <v>650287</v>
      </c>
      <c r="L140" s="41">
        <v>6868457</v>
      </c>
      <c r="M140" s="41">
        <v>48.936391460000003</v>
      </c>
      <c r="N140" s="41">
        <v>2.3217108309999999</v>
      </c>
      <c r="O140" s="41">
        <v>4326</v>
      </c>
      <c r="P140" s="41" t="s">
        <v>4074</v>
      </c>
      <c r="Q140" s="42" t="s">
        <v>4607</v>
      </c>
      <c r="R140" s="42" t="s">
        <v>4101</v>
      </c>
      <c r="S140" s="42" t="s">
        <v>4621</v>
      </c>
      <c r="T140" s="46">
        <v>257</v>
      </c>
    </row>
    <row r="141" spans="1:20" ht="160" x14ac:dyDescent="0.2">
      <c r="A141" s="41">
        <v>140</v>
      </c>
      <c r="B141" s="41">
        <v>6506454</v>
      </c>
      <c r="C141" s="42" t="s">
        <v>3872</v>
      </c>
      <c r="D141" s="41">
        <v>54209732400082</v>
      </c>
      <c r="E141" s="42" t="s">
        <v>4793</v>
      </c>
      <c r="F141" s="42"/>
      <c r="G141" s="41">
        <v>93400</v>
      </c>
      <c r="H141" s="42" t="s">
        <v>4349</v>
      </c>
      <c r="I141" s="42" t="s">
        <v>4345</v>
      </c>
      <c r="J141" s="42" t="s">
        <v>4325</v>
      </c>
      <c r="K141" s="41">
        <v>650618</v>
      </c>
      <c r="L141" s="41">
        <v>6868188</v>
      </c>
      <c r="M141" s="41">
        <v>48.934005990000003</v>
      </c>
      <c r="N141" s="41">
        <v>2.3262581240000002</v>
      </c>
      <c r="O141" s="41">
        <v>4326</v>
      </c>
      <c r="P141" s="41" t="s">
        <v>4077</v>
      </c>
      <c r="Q141" s="42" t="s">
        <v>4610</v>
      </c>
      <c r="R141" s="42" t="s">
        <v>4129</v>
      </c>
      <c r="S141" s="42" t="s">
        <v>4130</v>
      </c>
      <c r="T141" s="46">
        <v>143</v>
      </c>
    </row>
    <row r="142" spans="1:20" ht="96" x14ac:dyDescent="0.2">
      <c r="A142" s="41">
        <v>141</v>
      </c>
      <c r="B142" s="41">
        <v>6506455</v>
      </c>
      <c r="C142" s="42" t="s">
        <v>3873</v>
      </c>
      <c r="D142" s="41">
        <v>52377860300028</v>
      </c>
      <c r="E142" s="42" t="s">
        <v>4794</v>
      </c>
      <c r="F142" s="42" t="s">
        <v>4795</v>
      </c>
      <c r="G142" s="41">
        <v>93270</v>
      </c>
      <c r="H142" s="42" t="s">
        <v>4350</v>
      </c>
      <c r="I142" s="42" t="s">
        <v>4345</v>
      </c>
      <c r="J142" s="42" t="s">
        <v>4325</v>
      </c>
      <c r="K142" s="41">
        <v>664794</v>
      </c>
      <c r="L142" s="41">
        <v>6870490</v>
      </c>
      <c r="M142" s="41">
        <v>48.955565970000002</v>
      </c>
      <c r="N142" s="41">
        <v>2.519471104</v>
      </c>
      <c r="O142" s="41">
        <v>2154</v>
      </c>
      <c r="P142" s="41" t="s">
        <v>4077</v>
      </c>
      <c r="Q142" s="42" t="s">
        <v>4610</v>
      </c>
      <c r="R142" s="45">
        <v>0</v>
      </c>
      <c r="S142" s="45">
        <v>0</v>
      </c>
      <c r="T142" s="44">
        <v>12.5</v>
      </c>
    </row>
    <row r="143" spans="1:20" ht="160" x14ac:dyDescent="0.2">
      <c r="A143" s="41">
        <v>142</v>
      </c>
      <c r="B143" s="41">
        <v>6506456</v>
      </c>
      <c r="C143" s="42" t="s">
        <v>3874</v>
      </c>
      <c r="D143" s="41">
        <v>31033823100031</v>
      </c>
      <c r="E143" s="42" t="s">
        <v>4796</v>
      </c>
      <c r="F143" s="42"/>
      <c r="G143" s="41">
        <v>93270</v>
      </c>
      <c r="H143" s="42" t="s">
        <v>4350</v>
      </c>
      <c r="I143" s="42" t="s">
        <v>4345</v>
      </c>
      <c r="J143" s="42" t="s">
        <v>4325</v>
      </c>
      <c r="K143" s="41">
        <v>665844</v>
      </c>
      <c r="L143" s="41">
        <v>6871949</v>
      </c>
      <c r="M143" s="41">
        <v>48.968698410000002</v>
      </c>
      <c r="N143" s="41">
        <v>2.5336846799999999</v>
      </c>
      <c r="O143" s="41">
        <v>2154</v>
      </c>
      <c r="P143" s="41" t="s">
        <v>4077</v>
      </c>
      <c r="Q143" s="42" t="s">
        <v>4610</v>
      </c>
      <c r="R143" s="42" t="s">
        <v>4129</v>
      </c>
      <c r="S143" s="42" t="s">
        <v>4130</v>
      </c>
      <c r="T143" s="47">
        <v>22.2</v>
      </c>
    </row>
    <row r="144" spans="1:20" ht="160" x14ac:dyDescent="0.2">
      <c r="A144" s="41">
        <v>143</v>
      </c>
      <c r="B144" s="41">
        <v>6506457</v>
      </c>
      <c r="C144" s="42" t="s">
        <v>3875</v>
      </c>
      <c r="D144" s="41">
        <v>80139010500063</v>
      </c>
      <c r="E144" s="42" t="s">
        <v>4797</v>
      </c>
      <c r="F144" s="42"/>
      <c r="G144" s="41">
        <v>93240</v>
      </c>
      <c r="H144" s="42" t="s">
        <v>4351</v>
      </c>
      <c r="I144" s="42" t="s">
        <v>4345</v>
      </c>
      <c r="J144" s="42" t="s">
        <v>4325</v>
      </c>
      <c r="K144" s="41">
        <v>654486</v>
      </c>
      <c r="L144" s="41">
        <v>6873258</v>
      </c>
      <c r="M144" s="41">
        <v>48.979728729999998</v>
      </c>
      <c r="N144" s="41">
        <v>2.3784843520000001</v>
      </c>
      <c r="O144" s="41">
        <v>2154</v>
      </c>
      <c r="P144" s="41" t="s">
        <v>4077</v>
      </c>
      <c r="Q144" s="42" t="s">
        <v>4610</v>
      </c>
      <c r="R144" s="42" t="s">
        <v>4129</v>
      </c>
      <c r="S144" s="42" t="s">
        <v>4130</v>
      </c>
      <c r="T144" s="43">
        <v>43.3</v>
      </c>
    </row>
    <row r="145" spans="1:20" ht="160" x14ac:dyDescent="0.2">
      <c r="A145" s="41">
        <v>144</v>
      </c>
      <c r="B145" s="41">
        <v>6506498</v>
      </c>
      <c r="C145" s="42" t="s">
        <v>3876</v>
      </c>
      <c r="D145" s="41">
        <v>34375136800022</v>
      </c>
      <c r="E145" s="42" t="s">
        <v>4798</v>
      </c>
      <c r="F145" s="42"/>
      <c r="G145" s="41">
        <v>94000</v>
      </c>
      <c r="H145" s="42" t="s">
        <v>4352</v>
      </c>
      <c r="I145" s="42" t="s">
        <v>4353</v>
      </c>
      <c r="J145" s="42" t="s">
        <v>4325</v>
      </c>
      <c r="K145" s="41">
        <v>658624</v>
      </c>
      <c r="L145" s="41">
        <v>6853295</v>
      </c>
      <c r="M145" s="41">
        <v>48.801084469999999</v>
      </c>
      <c r="N145" s="41">
        <v>2.4369325829999999</v>
      </c>
      <c r="O145" s="41">
        <v>2154</v>
      </c>
      <c r="P145" s="41" t="s">
        <v>4074</v>
      </c>
      <c r="Q145" s="42" t="s">
        <v>4607</v>
      </c>
      <c r="R145" s="42" t="s">
        <v>4354</v>
      </c>
      <c r="S145" s="42" t="s">
        <v>4799</v>
      </c>
      <c r="T145" s="46">
        <v>118</v>
      </c>
    </row>
    <row r="146" spans="1:20" ht="160" x14ac:dyDescent="0.2">
      <c r="A146" s="41">
        <v>145</v>
      </c>
      <c r="B146" s="41">
        <v>6506505</v>
      </c>
      <c r="C146" s="42" t="s">
        <v>3877</v>
      </c>
      <c r="D146" s="41">
        <v>45031337400016</v>
      </c>
      <c r="E146" s="42" t="s">
        <v>4800</v>
      </c>
      <c r="F146" s="42"/>
      <c r="G146" s="41">
        <v>94120</v>
      </c>
      <c r="H146" s="42" t="s">
        <v>4355</v>
      </c>
      <c r="I146" s="42" t="s">
        <v>4353</v>
      </c>
      <c r="J146" s="42" t="s">
        <v>4325</v>
      </c>
      <c r="K146" s="41">
        <v>661911</v>
      </c>
      <c r="L146" s="41">
        <v>6862257</v>
      </c>
      <c r="M146" s="41">
        <v>48.881613389999998</v>
      </c>
      <c r="N146" s="41">
        <v>2.4808607340000002</v>
      </c>
      <c r="O146" s="41">
        <v>2154</v>
      </c>
      <c r="P146" s="41" t="s">
        <v>4077</v>
      </c>
      <c r="Q146" s="42" t="s">
        <v>4610</v>
      </c>
      <c r="R146" s="42" t="s">
        <v>4129</v>
      </c>
      <c r="S146" s="42" t="s">
        <v>4130</v>
      </c>
      <c r="T146" s="44">
        <v>17.899999999999999</v>
      </c>
    </row>
    <row r="147" spans="1:20" ht="380" x14ac:dyDescent="0.2">
      <c r="A147" s="41">
        <v>146</v>
      </c>
      <c r="B147" s="41">
        <v>6601065</v>
      </c>
      <c r="C147" s="42" t="s">
        <v>3878</v>
      </c>
      <c r="D147" s="41">
        <v>40213649300028</v>
      </c>
      <c r="E147" s="42" t="s">
        <v>4801</v>
      </c>
      <c r="F147" s="42" t="s">
        <v>4802</v>
      </c>
      <c r="G147" s="41">
        <v>34400</v>
      </c>
      <c r="H147" s="42" t="s">
        <v>4356</v>
      </c>
      <c r="I147" s="42" t="s">
        <v>4357</v>
      </c>
      <c r="J147" s="42" t="s">
        <v>4343</v>
      </c>
      <c r="K147" s="41">
        <v>787267</v>
      </c>
      <c r="L147" s="41">
        <v>6286754</v>
      </c>
      <c r="M147" s="41">
        <v>43.716459069999999</v>
      </c>
      <c r="N147" s="41">
        <v>4.0818872700000002</v>
      </c>
      <c r="O147" s="41">
        <v>2154</v>
      </c>
      <c r="P147" s="41" t="s">
        <v>4074</v>
      </c>
      <c r="Q147" s="42" t="s">
        <v>4607</v>
      </c>
      <c r="R147" s="42" t="s">
        <v>4101</v>
      </c>
      <c r="S147" s="42" t="s">
        <v>4621</v>
      </c>
      <c r="T147" s="43">
        <v>57.2</v>
      </c>
    </row>
    <row r="148" spans="1:20" ht="380" x14ac:dyDescent="0.2">
      <c r="A148" s="41">
        <v>147</v>
      </c>
      <c r="B148" s="41">
        <v>6601279</v>
      </c>
      <c r="C148" s="42" t="s">
        <v>4803</v>
      </c>
      <c r="D148" s="41">
        <v>24340082700016</v>
      </c>
      <c r="E148" s="42"/>
      <c r="F148" s="42" t="s">
        <v>4804</v>
      </c>
      <c r="G148" s="41">
        <v>34200</v>
      </c>
      <c r="H148" s="42" t="s">
        <v>4358</v>
      </c>
      <c r="I148" s="42" t="s">
        <v>4357</v>
      </c>
      <c r="J148" s="42" t="s">
        <v>4343</v>
      </c>
      <c r="K148" s="41">
        <v>758288</v>
      </c>
      <c r="L148" s="41">
        <v>6257984</v>
      </c>
      <c r="M148" s="41">
        <v>43.461679660000001</v>
      </c>
      <c r="N148" s="41">
        <v>3.7193973960000002</v>
      </c>
      <c r="O148" s="41">
        <v>2154</v>
      </c>
      <c r="P148" s="41" t="s">
        <v>4074</v>
      </c>
      <c r="Q148" s="42" t="s">
        <v>4607</v>
      </c>
      <c r="R148" s="42" t="s">
        <v>4101</v>
      </c>
      <c r="S148" s="42" t="s">
        <v>4621</v>
      </c>
      <c r="T148" s="44">
        <v>18.600000000000001</v>
      </c>
    </row>
    <row r="149" spans="1:20" ht="224" x14ac:dyDescent="0.2">
      <c r="A149" s="41">
        <v>148</v>
      </c>
      <c r="B149" s="41">
        <v>6601281</v>
      </c>
      <c r="C149" s="42" t="s">
        <v>3785</v>
      </c>
      <c r="D149" s="41">
        <v>41766921500010</v>
      </c>
      <c r="E149" s="42"/>
      <c r="F149" s="42" t="s">
        <v>4805</v>
      </c>
      <c r="G149" s="41">
        <v>34200</v>
      </c>
      <c r="H149" s="42" t="s">
        <v>4358</v>
      </c>
      <c r="I149" s="42" t="s">
        <v>4357</v>
      </c>
      <c r="J149" s="42" t="s">
        <v>4343</v>
      </c>
      <c r="K149" s="41">
        <v>758665</v>
      </c>
      <c r="L149" s="41">
        <v>6256890</v>
      </c>
      <c r="M149" s="41">
        <v>43.45184896</v>
      </c>
      <c r="N149" s="41">
        <v>3.7239263290000002</v>
      </c>
      <c r="O149" s="41">
        <v>4326</v>
      </c>
      <c r="P149" s="41" t="s">
        <v>4098</v>
      </c>
      <c r="Q149" s="42" t="s">
        <v>4099</v>
      </c>
      <c r="R149" s="42" t="s">
        <v>4081</v>
      </c>
      <c r="S149" s="42" t="s">
        <v>4612</v>
      </c>
      <c r="T149" s="43">
        <v>42.2</v>
      </c>
    </row>
    <row r="150" spans="1:20" ht="380" x14ac:dyDescent="0.2">
      <c r="A150" s="41">
        <v>149</v>
      </c>
      <c r="B150" s="41">
        <v>6506514</v>
      </c>
      <c r="C150" s="42" t="s">
        <v>3879</v>
      </c>
      <c r="D150" s="41">
        <v>33430382300069</v>
      </c>
      <c r="E150" s="42" t="s">
        <v>4806</v>
      </c>
      <c r="F150" s="42" t="s">
        <v>4807</v>
      </c>
      <c r="G150" s="41">
        <v>94200</v>
      </c>
      <c r="H150" s="42" t="s">
        <v>4359</v>
      </c>
      <c r="I150" s="42" t="s">
        <v>4353</v>
      </c>
      <c r="J150" s="42" t="s">
        <v>4325</v>
      </c>
      <c r="K150" s="41">
        <v>655072</v>
      </c>
      <c r="L150" s="41">
        <v>6858204</v>
      </c>
      <c r="M150" s="41">
        <v>48.844847700000003</v>
      </c>
      <c r="N150" s="41">
        <v>2.3880791750000001</v>
      </c>
      <c r="O150" s="41">
        <v>2154</v>
      </c>
      <c r="P150" s="41" t="s">
        <v>4074</v>
      </c>
      <c r="Q150" s="42" t="s">
        <v>4607</v>
      </c>
      <c r="R150" s="42" t="s">
        <v>4101</v>
      </c>
      <c r="S150" s="42" t="s">
        <v>4621</v>
      </c>
      <c r="T150" s="46">
        <v>352</v>
      </c>
    </row>
    <row r="151" spans="1:20" ht="160" x14ac:dyDescent="0.2">
      <c r="A151" s="41">
        <v>150</v>
      </c>
      <c r="B151" s="41">
        <v>6700387</v>
      </c>
      <c r="C151" s="42" t="s">
        <v>3880</v>
      </c>
      <c r="D151" s="41">
        <v>91622010600030</v>
      </c>
      <c r="E151" s="42" t="s">
        <v>4808</v>
      </c>
      <c r="F151" s="42"/>
      <c r="G151" s="41">
        <v>68000</v>
      </c>
      <c r="H151" s="42" t="s">
        <v>4360</v>
      </c>
      <c r="I151" s="42" t="s">
        <v>4361</v>
      </c>
      <c r="J151" s="42" t="s">
        <v>4176</v>
      </c>
      <c r="K151" s="41">
        <v>1023997</v>
      </c>
      <c r="L151" s="41">
        <v>6784872</v>
      </c>
      <c r="M151" s="41">
        <v>48.108864750000002</v>
      </c>
      <c r="N151" s="41">
        <v>7.3533993720000002</v>
      </c>
      <c r="O151" s="41">
        <v>2154</v>
      </c>
      <c r="P151" s="41" t="s">
        <v>4077</v>
      </c>
      <c r="Q151" s="42" t="s">
        <v>4610</v>
      </c>
      <c r="R151" s="42" t="s">
        <v>4129</v>
      </c>
      <c r="S151" s="42" t="s">
        <v>4130</v>
      </c>
      <c r="T151" s="44">
        <v>12.7</v>
      </c>
    </row>
    <row r="152" spans="1:20" ht="224" x14ac:dyDescent="0.2">
      <c r="A152" s="41">
        <v>151</v>
      </c>
      <c r="B152" s="41">
        <v>6700404</v>
      </c>
      <c r="C152" s="42" t="s">
        <v>3881</v>
      </c>
      <c r="D152" s="41">
        <v>35720005400066</v>
      </c>
      <c r="E152" s="42" t="s">
        <v>4809</v>
      </c>
      <c r="F152" s="42" t="s">
        <v>4810</v>
      </c>
      <c r="G152" s="41">
        <v>67930</v>
      </c>
      <c r="H152" s="42" t="s">
        <v>4362</v>
      </c>
      <c r="I152" s="42" t="s">
        <v>4363</v>
      </c>
      <c r="J152" s="42" t="s">
        <v>4176</v>
      </c>
      <c r="K152" s="41">
        <v>1074127</v>
      </c>
      <c r="L152" s="41">
        <v>6874091</v>
      </c>
      <c r="M152" s="41">
        <v>48.880419709999998</v>
      </c>
      <c r="N152" s="41">
        <v>8.1026120089999996</v>
      </c>
      <c r="O152" s="41">
        <v>2154</v>
      </c>
      <c r="P152" s="41" t="s">
        <v>4364</v>
      </c>
      <c r="Q152" s="42" t="s">
        <v>4811</v>
      </c>
      <c r="R152" s="42" t="s">
        <v>4081</v>
      </c>
      <c r="S152" s="42" t="s">
        <v>4612</v>
      </c>
      <c r="T152" s="46">
        <v>130</v>
      </c>
    </row>
    <row r="153" spans="1:20" ht="160" x14ac:dyDescent="0.2">
      <c r="A153" s="41">
        <v>152</v>
      </c>
      <c r="B153" s="41">
        <v>6802344</v>
      </c>
      <c r="C153" s="42" t="s">
        <v>4812</v>
      </c>
      <c r="D153" s="41">
        <v>42091691800048</v>
      </c>
      <c r="E153" s="42" t="s">
        <v>4813</v>
      </c>
      <c r="F153" s="42"/>
      <c r="G153" s="41">
        <v>31770</v>
      </c>
      <c r="H153" s="42" t="s">
        <v>4365</v>
      </c>
      <c r="I153" s="42" t="s">
        <v>4366</v>
      </c>
      <c r="J153" s="42" t="s">
        <v>4343</v>
      </c>
      <c r="K153" s="41">
        <v>566736</v>
      </c>
      <c r="L153" s="41">
        <v>6282084</v>
      </c>
      <c r="M153" s="41">
        <v>43.667490690000001</v>
      </c>
      <c r="N153" s="41">
        <v>1.3492155210000001</v>
      </c>
      <c r="O153" s="41">
        <v>2154</v>
      </c>
      <c r="P153" s="41" t="s">
        <v>4367</v>
      </c>
      <c r="Q153" s="42" t="s">
        <v>4814</v>
      </c>
      <c r="R153" s="42" t="s">
        <v>4129</v>
      </c>
      <c r="S153" s="42" t="s">
        <v>4130</v>
      </c>
      <c r="T153" s="44">
        <v>10.4</v>
      </c>
    </row>
    <row r="154" spans="1:20" ht="409.6" x14ac:dyDescent="0.2">
      <c r="A154" s="41">
        <v>153</v>
      </c>
      <c r="B154" s="41">
        <v>6700569</v>
      </c>
      <c r="C154" s="42" t="s">
        <v>3882</v>
      </c>
      <c r="D154" s="41">
        <v>64850240900127</v>
      </c>
      <c r="E154" s="42" t="s">
        <v>4815</v>
      </c>
      <c r="F154" s="42" t="s">
        <v>4816</v>
      </c>
      <c r="G154" s="41">
        <v>68210</v>
      </c>
      <c r="H154" s="42" t="s">
        <v>4368</v>
      </c>
      <c r="I154" s="42" t="s">
        <v>4361</v>
      </c>
      <c r="J154" s="42" t="s">
        <v>4176</v>
      </c>
      <c r="K154" s="41">
        <v>1007863</v>
      </c>
      <c r="L154" s="41">
        <v>6733974</v>
      </c>
      <c r="M154" s="41">
        <v>47.660799470000001</v>
      </c>
      <c r="N154" s="41">
        <v>7.1015264919999996</v>
      </c>
      <c r="O154" s="41">
        <v>2154</v>
      </c>
      <c r="P154" s="41" t="s">
        <v>4139</v>
      </c>
      <c r="Q154" s="42" t="s">
        <v>4639</v>
      </c>
      <c r="R154" s="42" t="s">
        <v>4075</v>
      </c>
      <c r="S154" s="42" t="s">
        <v>4608</v>
      </c>
      <c r="T154" s="44">
        <v>16.7</v>
      </c>
    </row>
    <row r="155" spans="1:20" ht="192" x14ac:dyDescent="0.2">
      <c r="A155" s="41">
        <v>154</v>
      </c>
      <c r="B155" s="41">
        <v>6802548</v>
      </c>
      <c r="C155" s="42" t="s">
        <v>3883</v>
      </c>
      <c r="D155" s="41">
        <v>39931827800021</v>
      </c>
      <c r="E155" s="42" t="s">
        <v>4817</v>
      </c>
      <c r="F155" s="42"/>
      <c r="G155" s="41">
        <v>31800</v>
      </c>
      <c r="H155" s="42" t="s">
        <v>4369</v>
      </c>
      <c r="I155" s="42" t="s">
        <v>4366</v>
      </c>
      <c r="J155" s="42" t="s">
        <v>4343</v>
      </c>
      <c r="K155" s="41">
        <v>514584</v>
      </c>
      <c r="L155" s="41">
        <v>6224473</v>
      </c>
      <c r="M155" s="41">
        <v>43.13996908</v>
      </c>
      <c r="N155" s="41">
        <v>0.72406565300000003</v>
      </c>
      <c r="O155" s="41">
        <v>2154</v>
      </c>
      <c r="P155" s="41" t="s">
        <v>4107</v>
      </c>
      <c r="Q155" s="42" t="s">
        <v>4624</v>
      </c>
      <c r="R155" s="42" t="s">
        <v>4083</v>
      </c>
      <c r="S155" s="42" t="s">
        <v>4614</v>
      </c>
      <c r="T155" s="46">
        <v>710</v>
      </c>
    </row>
    <row r="156" spans="1:20" ht="160" x14ac:dyDescent="0.2">
      <c r="A156" s="41">
        <v>155</v>
      </c>
      <c r="B156" s="41">
        <v>6700619</v>
      </c>
      <c r="C156" s="42" t="s">
        <v>3884</v>
      </c>
      <c r="D156" s="41">
        <v>77895088100012</v>
      </c>
      <c r="E156" s="42" t="s">
        <v>4818</v>
      </c>
      <c r="F156" s="42" t="s">
        <v>4819</v>
      </c>
      <c r="G156" s="41">
        <v>68350</v>
      </c>
      <c r="H156" s="42" t="s">
        <v>4370</v>
      </c>
      <c r="I156" s="42" t="s">
        <v>4361</v>
      </c>
      <c r="J156" s="42" t="s">
        <v>4176</v>
      </c>
      <c r="K156" s="41">
        <v>1022591</v>
      </c>
      <c r="L156" s="41">
        <v>6745218</v>
      </c>
      <c r="M156" s="41">
        <v>47.754473429999997</v>
      </c>
      <c r="N156" s="41">
        <v>7.3055220839999997</v>
      </c>
      <c r="O156" s="41">
        <v>2154</v>
      </c>
      <c r="P156" s="41" t="s">
        <v>4263</v>
      </c>
      <c r="Q156" s="42" t="s">
        <v>4722</v>
      </c>
      <c r="R156" s="42" t="s">
        <v>4129</v>
      </c>
      <c r="S156" s="42" t="s">
        <v>4130</v>
      </c>
      <c r="T156" s="47">
        <v>30</v>
      </c>
    </row>
    <row r="157" spans="1:20" ht="380" x14ac:dyDescent="0.2">
      <c r="A157" s="41">
        <v>156</v>
      </c>
      <c r="B157" s="41">
        <v>6802560</v>
      </c>
      <c r="C157" s="42" t="s">
        <v>3885</v>
      </c>
      <c r="D157" s="41">
        <v>41087218800025</v>
      </c>
      <c r="E157" s="42" t="s">
        <v>4820</v>
      </c>
      <c r="F157" s="42" t="s">
        <v>4821</v>
      </c>
      <c r="G157" s="41">
        <v>31660</v>
      </c>
      <c r="H157" s="42" t="s">
        <v>4371</v>
      </c>
      <c r="I157" s="42" t="s">
        <v>4366</v>
      </c>
      <c r="J157" s="42" t="s">
        <v>4343</v>
      </c>
      <c r="K157" s="41">
        <v>584648</v>
      </c>
      <c r="L157" s="41">
        <v>6302013</v>
      </c>
      <c r="M157" s="41">
        <v>43.849165069999998</v>
      </c>
      <c r="N157" s="41">
        <v>1.566563943</v>
      </c>
      <c r="O157" s="41">
        <v>2154</v>
      </c>
      <c r="P157" s="41" t="s">
        <v>4074</v>
      </c>
      <c r="Q157" s="42" t="s">
        <v>4607</v>
      </c>
      <c r="R157" s="42" t="s">
        <v>4101</v>
      </c>
      <c r="S157" s="42" t="s">
        <v>4621</v>
      </c>
      <c r="T157" s="48">
        <v>93.5</v>
      </c>
    </row>
    <row r="158" spans="1:20" ht="160" x14ac:dyDescent="0.2">
      <c r="A158" s="41">
        <v>157</v>
      </c>
      <c r="B158" s="41">
        <v>6802598</v>
      </c>
      <c r="C158" s="42" t="s">
        <v>3809</v>
      </c>
      <c r="D158" s="41">
        <v>30213556100082</v>
      </c>
      <c r="E158" s="42" t="s">
        <v>4822</v>
      </c>
      <c r="F158" s="42"/>
      <c r="G158" s="41">
        <v>31220</v>
      </c>
      <c r="H158" s="42" t="s">
        <v>4372</v>
      </c>
      <c r="I158" s="42" t="s">
        <v>4366</v>
      </c>
      <c r="J158" s="42" t="s">
        <v>4343</v>
      </c>
      <c r="K158" s="41">
        <v>536509</v>
      </c>
      <c r="L158" s="41">
        <v>6233905</v>
      </c>
      <c r="M158" s="41">
        <v>43.22973794</v>
      </c>
      <c r="N158" s="41">
        <v>0.99011936499999997</v>
      </c>
      <c r="O158" s="41">
        <v>2154</v>
      </c>
      <c r="P158" s="41" t="s">
        <v>4113</v>
      </c>
      <c r="Q158" s="42" t="s">
        <v>4114</v>
      </c>
      <c r="R158" s="42" t="s">
        <v>4115</v>
      </c>
      <c r="S158" s="42" t="s">
        <v>4627</v>
      </c>
      <c r="T158" s="44">
        <v>14.6</v>
      </c>
    </row>
    <row r="159" spans="1:20" ht="409.6" x14ac:dyDescent="0.2">
      <c r="A159" s="41">
        <v>158</v>
      </c>
      <c r="B159" s="41">
        <v>6804445</v>
      </c>
      <c r="C159" s="42" t="s">
        <v>3886</v>
      </c>
      <c r="D159" s="41">
        <v>33927887100019</v>
      </c>
      <c r="E159" s="42" t="s">
        <v>4823</v>
      </c>
      <c r="F159" s="42"/>
      <c r="G159" s="41">
        <v>82700</v>
      </c>
      <c r="H159" s="42" t="s">
        <v>4373</v>
      </c>
      <c r="I159" s="42" t="s">
        <v>4374</v>
      </c>
      <c r="J159" s="42" t="s">
        <v>4343</v>
      </c>
      <c r="K159" s="41">
        <v>558017</v>
      </c>
      <c r="L159" s="41">
        <v>6322499</v>
      </c>
      <c r="M159" s="41">
        <v>44.027878170000001</v>
      </c>
      <c r="N159" s="41">
        <v>1.230025242</v>
      </c>
      <c r="O159" s="41">
        <v>2154</v>
      </c>
      <c r="P159" s="41" t="s">
        <v>4074</v>
      </c>
      <c r="Q159" s="42" t="s">
        <v>4607</v>
      </c>
      <c r="R159" s="42" t="s">
        <v>4075</v>
      </c>
      <c r="S159" s="42" t="s">
        <v>4608</v>
      </c>
      <c r="T159" s="43">
        <v>45.2</v>
      </c>
    </row>
    <row r="160" spans="1:20" ht="192" x14ac:dyDescent="0.2">
      <c r="A160" s="41">
        <v>159</v>
      </c>
      <c r="B160" s="41">
        <v>6700668</v>
      </c>
      <c r="C160" s="42" t="s">
        <v>3887</v>
      </c>
      <c r="D160" s="41">
        <v>32073377700017</v>
      </c>
      <c r="E160" s="42" t="s">
        <v>4824</v>
      </c>
      <c r="F160" s="42" t="s">
        <v>4825</v>
      </c>
      <c r="G160" s="41">
        <v>67017</v>
      </c>
      <c r="H160" s="42" t="s">
        <v>4375</v>
      </c>
      <c r="I160" s="42" t="s">
        <v>4363</v>
      </c>
      <c r="J160" s="42" t="s">
        <v>4176</v>
      </c>
      <c r="K160" s="41">
        <v>1053739</v>
      </c>
      <c r="L160" s="41">
        <v>6840032</v>
      </c>
      <c r="M160" s="41">
        <v>48.587164389999998</v>
      </c>
      <c r="N160" s="41">
        <v>7.7970679519999999</v>
      </c>
      <c r="O160" s="41">
        <v>2154</v>
      </c>
      <c r="P160" s="41" t="s">
        <v>4070</v>
      </c>
      <c r="Q160" s="42" t="s">
        <v>4071</v>
      </c>
      <c r="R160" s="42" t="s">
        <v>4083</v>
      </c>
      <c r="S160" s="42" t="s">
        <v>4614</v>
      </c>
      <c r="T160" s="46">
        <v>137</v>
      </c>
    </row>
    <row r="161" spans="1:20" ht="380" x14ac:dyDescent="0.2">
      <c r="A161" s="41">
        <v>160</v>
      </c>
      <c r="B161" s="41">
        <v>6700673</v>
      </c>
      <c r="C161" s="42" t="s">
        <v>3888</v>
      </c>
      <c r="D161" s="41">
        <v>84275539900016</v>
      </c>
      <c r="E161" s="42" t="s">
        <v>4826</v>
      </c>
      <c r="F161" s="42" t="s">
        <v>4827</v>
      </c>
      <c r="G161" s="41">
        <v>67000</v>
      </c>
      <c r="H161" s="42" t="s">
        <v>4375</v>
      </c>
      <c r="I161" s="42" t="s">
        <v>4363</v>
      </c>
      <c r="J161" s="42" t="s">
        <v>4176</v>
      </c>
      <c r="K161" s="41">
        <v>1055932</v>
      </c>
      <c r="L161" s="41">
        <v>6847843</v>
      </c>
      <c r="M161" s="41">
        <v>48.655858930000001</v>
      </c>
      <c r="N161" s="41">
        <v>7.8332089009999999</v>
      </c>
      <c r="O161" s="41">
        <v>2154</v>
      </c>
      <c r="P161" s="41" t="s">
        <v>4296</v>
      </c>
      <c r="Q161" s="42" t="s">
        <v>4741</v>
      </c>
      <c r="R161" s="42" t="s">
        <v>4101</v>
      </c>
      <c r="S161" s="42" t="s">
        <v>4621</v>
      </c>
      <c r="T161" s="47">
        <v>22.8</v>
      </c>
    </row>
    <row r="162" spans="1:20" ht="409.6" x14ac:dyDescent="0.2">
      <c r="A162" s="41">
        <v>161</v>
      </c>
      <c r="B162" s="41">
        <v>7000461</v>
      </c>
      <c r="C162" s="42" t="s">
        <v>3889</v>
      </c>
      <c r="D162" s="41">
        <v>50472678700063</v>
      </c>
      <c r="E162" s="42" t="s">
        <v>4828</v>
      </c>
      <c r="F162" s="42" t="s">
        <v>4829</v>
      </c>
      <c r="G162" s="41">
        <v>59287</v>
      </c>
      <c r="H162" s="42" t="s">
        <v>4376</v>
      </c>
      <c r="I162" s="42" t="s">
        <v>4377</v>
      </c>
      <c r="J162" s="42" t="s">
        <v>4069</v>
      </c>
      <c r="K162" s="41">
        <v>712567</v>
      </c>
      <c r="L162" s="41">
        <v>7027764</v>
      </c>
      <c r="M162" s="41">
        <v>50.365066130000002</v>
      </c>
      <c r="N162" s="41">
        <v>3.1763231109999999</v>
      </c>
      <c r="O162" s="41">
        <v>2154</v>
      </c>
      <c r="P162" s="41" t="s">
        <v>4074</v>
      </c>
      <c r="Q162" s="42" t="s">
        <v>4607</v>
      </c>
      <c r="R162" s="42" t="s">
        <v>4075</v>
      </c>
      <c r="S162" s="42" t="s">
        <v>4608</v>
      </c>
      <c r="T162" s="44">
        <v>12.9</v>
      </c>
    </row>
    <row r="163" spans="1:20" ht="409.6" x14ac:dyDescent="0.2">
      <c r="A163" s="41">
        <v>162</v>
      </c>
      <c r="B163" s="41">
        <v>7000463</v>
      </c>
      <c r="C163" s="42" t="s">
        <v>3890</v>
      </c>
      <c r="D163" s="41">
        <v>38893526400126</v>
      </c>
      <c r="E163" s="42" t="s">
        <v>4830</v>
      </c>
      <c r="F163" s="42" t="s">
        <v>4831</v>
      </c>
      <c r="G163" s="41">
        <v>62530</v>
      </c>
      <c r="H163" s="42" t="s">
        <v>4378</v>
      </c>
      <c r="I163" s="42" t="s">
        <v>4379</v>
      </c>
      <c r="J163" s="42" t="s">
        <v>4069</v>
      </c>
      <c r="K163" s="41">
        <v>673109</v>
      </c>
      <c r="L163" s="41">
        <v>7037384</v>
      </c>
      <c r="M163" s="41">
        <v>50.450710729999997</v>
      </c>
      <c r="N163" s="41">
        <v>2.6220581510000001</v>
      </c>
      <c r="O163" s="41">
        <v>2154</v>
      </c>
      <c r="P163" s="41" t="s">
        <v>4074</v>
      </c>
      <c r="Q163" s="42" t="s">
        <v>4607</v>
      </c>
      <c r="R163" s="42" t="s">
        <v>4075</v>
      </c>
      <c r="S163" s="42" t="s">
        <v>4608</v>
      </c>
      <c r="T163" s="43">
        <v>43.5</v>
      </c>
    </row>
    <row r="164" spans="1:20" ht="160" x14ac:dyDescent="0.2">
      <c r="A164" s="41">
        <v>163</v>
      </c>
      <c r="B164" s="41">
        <v>6700701</v>
      </c>
      <c r="C164" s="42" t="s">
        <v>3891</v>
      </c>
      <c r="D164" s="41">
        <v>37791706700151</v>
      </c>
      <c r="E164" s="42" t="s">
        <v>4832</v>
      </c>
      <c r="F164" s="42"/>
      <c r="G164" s="41">
        <v>68130</v>
      </c>
      <c r="H164" s="42" t="s">
        <v>4380</v>
      </c>
      <c r="I164" s="42" t="s">
        <v>4361</v>
      </c>
      <c r="J164" s="42" t="s">
        <v>4176</v>
      </c>
      <c r="K164" s="41">
        <v>1018109</v>
      </c>
      <c r="L164" s="41">
        <v>6733936</v>
      </c>
      <c r="M164" s="41">
        <v>47.655608770000001</v>
      </c>
      <c r="N164" s="41">
        <v>7.2377446519999999</v>
      </c>
      <c r="O164" s="41">
        <v>2154</v>
      </c>
      <c r="P164" s="41" t="s">
        <v>4113</v>
      </c>
      <c r="Q164" s="42" t="s">
        <v>4114</v>
      </c>
      <c r="R164" s="42" t="s">
        <v>4115</v>
      </c>
      <c r="S164" s="42" t="s">
        <v>4627</v>
      </c>
      <c r="T164" s="44">
        <v>16.7</v>
      </c>
    </row>
    <row r="165" spans="1:20" ht="380" x14ac:dyDescent="0.2">
      <c r="A165" s="41">
        <v>164</v>
      </c>
      <c r="B165" s="41">
        <v>6702209</v>
      </c>
      <c r="C165" s="42" t="s">
        <v>3892</v>
      </c>
      <c r="D165" s="41">
        <v>24680025400046</v>
      </c>
      <c r="E165" s="42" t="s">
        <v>4833</v>
      </c>
      <c r="F165" s="42"/>
      <c r="G165" s="41">
        <v>68390</v>
      </c>
      <c r="H165" s="42" t="s">
        <v>4381</v>
      </c>
      <c r="I165" s="42" t="s">
        <v>4361</v>
      </c>
      <c r="J165" s="42" t="s">
        <v>4176</v>
      </c>
      <c r="K165" s="41">
        <v>1029364</v>
      </c>
      <c r="L165" s="41">
        <v>6750803</v>
      </c>
      <c r="M165" s="41">
        <v>47.801140089999997</v>
      </c>
      <c r="N165" s="41">
        <v>7.3998835449999998</v>
      </c>
      <c r="O165" s="41">
        <v>2154</v>
      </c>
      <c r="P165" s="41" t="s">
        <v>4263</v>
      </c>
      <c r="Q165" s="42" t="s">
        <v>4722</v>
      </c>
      <c r="R165" s="42" t="s">
        <v>4101</v>
      </c>
      <c r="S165" s="42" t="s">
        <v>4621</v>
      </c>
      <c r="T165" s="48">
        <v>70.5</v>
      </c>
    </row>
    <row r="166" spans="1:20" ht="224" x14ac:dyDescent="0.2">
      <c r="A166" s="41">
        <v>165</v>
      </c>
      <c r="B166" s="41">
        <v>7000757</v>
      </c>
      <c r="C166" s="42" t="s">
        <v>3893</v>
      </c>
      <c r="D166" s="41">
        <v>38316848100026</v>
      </c>
      <c r="E166" s="42" t="s">
        <v>4834</v>
      </c>
      <c r="F166" s="42" t="s">
        <v>4835</v>
      </c>
      <c r="G166" s="41">
        <v>62130</v>
      </c>
      <c r="H166" s="42" t="s">
        <v>4382</v>
      </c>
      <c r="I166" s="42" t="s">
        <v>4379</v>
      </c>
      <c r="J166" s="42" t="s">
        <v>4069</v>
      </c>
      <c r="K166" s="41">
        <v>654125</v>
      </c>
      <c r="L166" s="41">
        <v>7032079</v>
      </c>
      <c r="M166" s="41">
        <v>50.40213567</v>
      </c>
      <c r="N166" s="41">
        <v>2.3558635099999998</v>
      </c>
      <c r="O166" s="41">
        <v>2154</v>
      </c>
      <c r="P166" s="41" t="s">
        <v>4172</v>
      </c>
      <c r="Q166" s="42" t="s">
        <v>4173</v>
      </c>
      <c r="R166" s="42" t="s">
        <v>4293</v>
      </c>
      <c r="S166" s="42" t="s">
        <v>4737</v>
      </c>
      <c r="T166" s="47">
        <v>22.7</v>
      </c>
    </row>
    <row r="167" spans="1:20" ht="176" x14ac:dyDescent="0.2">
      <c r="A167" s="41">
        <v>166</v>
      </c>
      <c r="B167" s="41">
        <v>7000785</v>
      </c>
      <c r="C167" s="42" t="s">
        <v>3894</v>
      </c>
      <c r="D167" s="41">
        <v>37791706700102</v>
      </c>
      <c r="E167" s="42" t="s">
        <v>4836</v>
      </c>
      <c r="F167" s="42"/>
      <c r="G167" s="41">
        <v>62380</v>
      </c>
      <c r="H167" s="42" t="s">
        <v>4383</v>
      </c>
      <c r="I167" s="42" t="s">
        <v>4379</v>
      </c>
      <c r="J167" s="42" t="s">
        <v>4069</v>
      </c>
      <c r="K167" s="41">
        <v>637260</v>
      </c>
      <c r="L167" s="41">
        <v>7067306</v>
      </c>
      <c r="M167" s="41">
        <v>50.715865290000004</v>
      </c>
      <c r="N167" s="41">
        <v>2.1135243789999998</v>
      </c>
      <c r="O167" s="41">
        <v>4326</v>
      </c>
      <c r="P167" s="41" t="s">
        <v>4113</v>
      </c>
      <c r="Q167" s="42" t="s">
        <v>4114</v>
      </c>
      <c r="R167" s="42" t="s">
        <v>4095</v>
      </c>
      <c r="S167" s="42" t="s">
        <v>4618</v>
      </c>
      <c r="T167" s="43">
        <v>41.4</v>
      </c>
    </row>
    <row r="168" spans="1:20" ht="160" x14ac:dyDescent="0.2">
      <c r="A168" s="41">
        <v>167</v>
      </c>
      <c r="B168" s="41">
        <v>7000976</v>
      </c>
      <c r="C168" s="42" t="s">
        <v>3895</v>
      </c>
      <c r="D168" s="41">
        <v>41825113800024</v>
      </c>
      <c r="E168" s="42" t="s">
        <v>4384</v>
      </c>
      <c r="F168" s="42"/>
      <c r="G168" s="41">
        <v>62100</v>
      </c>
      <c r="H168" s="42" t="s">
        <v>4385</v>
      </c>
      <c r="I168" s="42" t="s">
        <v>4379</v>
      </c>
      <c r="J168" s="42" t="s">
        <v>4069</v>
      </c>
      <c r="K168" s="41">
        <v>622822</v>
      </c>
      <c r="L168" s="41">
        <v>7095484</v>
      </c>
      <c r="M168" s="41">
        <v>50.966263269999999</v>
      </c>
      <c r="N168" s="41">
        <v>1.904022729</v>
      </c>
      <c r="O168" s="41">
        <v>2154</v>
      </c>
      <c r="P168" s="41" t="s">
        <v>4077</v>
      </c>
      <c r="Q168" s="42" t="s">
        <v>4610</v>
      </c>
      <c r="R168" s="42" t="s">
        <v>4129</v>
      </c>
      <c r="S168" s="42" t="s">
        <v>4130</v>
      </c>
      <c r="T168" s="44">
        <v>18.2</v>
      </c>
    </row>
    <row r="169" spans="1:20" ht="160" x14ac:dyDescent="0.2">
      <c r="A169" s="41">
        <v>168</v>
      </c>
      <c r="B169" s="41">
        <v>7001213</v>
      </c>
      <c r="C169" s="42" t="s">
        <v>3896</v>
      </c>
      <c r="D169" s="41">
        <v>44178336200011</v>
      </c>
      <c r="E169" s="42" t="s">
        <v>4837</v>
      </c>
      <c r="F169" s="42"/>
      <c r="G169" s="41">
        <v>59370</v>
      </c>
      <c r="H169" s="42" t="s">
        <v>4386</v>
      </c>
      <c r="I169" s="42" t="s">
        <v>4377</v>
      </c>
      <c r="J169" s="42" t="s">
        <v>4069</v>
      </c>
      <c r="K169" s="41">
        <v>708523</v>
      </c>
      <c r="L169" s="41">
        <v>7060665</v>
      </c>
      <c r="M169" s="41">
        <v>50.659545039999998</v>
      </c>
      <c r="N169" s="41">
        <v>3.120286498</v>
      </c>
      <c r="O169" s="41">
        <v>2154</v>
      </c>
      <c r="P169" s="41" t="s">
        <v>4077</v>
      </c>
      <c r="Q169" s="42" t="s">
        <v>4610</v>
      </c>
      <c r="R169" s="42" t="s">
        <v>4129</v>
      </c>
      <c r="S169" s="42" t="s">
        <v>4130</v>
      </c>
      <c r="T169" s="44">
        <v>12.6</v>
      </c>
    </row>
    <row r="170" spans="1:20" ht="96" x14ac:dyDescent="0.2">
      <c r="A170" s="41">
        <v>169</v>
      </c>
      <c r="B170" s="41">
        <v>7001005</v>
      </c>
      <c r="C170" s="42" t="s">
        <v>3897</v>
      </c>
      <c r="D170" s="41">
        <v>45650053700018</v>
      </c>
      <c r="E170" s="42" t="s">
        <v>4838</v>
      </c>
      <c r="F170" s="42" t="s">
        <v>4839</v>
      </c>
      <c r="G170" s="41">
        <v>62300</v>
      </c>
      <c r="H170" s="42" t="s">
        <v>4387</v>
      </c>
      <c r="I170" s="42" t="s">
        <v>4379</v>
      </c>
      <c r="J170" s="42" t="s">
        <v>4069</v>
      </c>
      <c r="K170" s="41">
        <v>687603</v>
      </c>
      <c r="L170" s="41">
        <v>7038940</v>
      </c>
      <c r="M170" s="41">
        <v>50.465088889999997</v>
      </c>
      <c r="N170" s="41">
        <v>2.8257159920000001</v>
      </c>
      <c r="O170" s="41">
        <v>2154</v>
      </c>
      <c r="P170" s="41" t="s">
        <v>4077</v>
      </c>
      <c r="Q170" s="42" t="s">
        <v>4610</v>
      </c>
      <c r="R170" s="45">
        <v>0</v>
      </c>
      <c r="S170" s="45">
        <v>0</v>
      </c>
      <c r="T170" s="43">
        <v>54.9</v>
      </c>
    </row>
    <row r="171" spans="1:20" ht="380" x14ac:dyDescent="0.2">
      <c r="A171" s="41">
        <v>170</v>
      </c>
      <c r="B171" s="41">
        <v>7002235</v>
      </c>
      <c r="C171" s="42" t="s">
        <v>3898</v>
      </c>
      <c r="D171" s="41">
        <v>42812775700014</v>
      </c>
      <c r="E171" s="42" t="s">
        <v>4840</v>
      </c>
      <c r="F171" s="42"/>
      <c r="G171" s="41">
        <v>59282</v>
      </c>
      <c r="H171" s="42" t="s">
        <v>4388</v>
      </c>
      <c r="I171" s="42" t="s">
        <v>4377</v>
      </c>
      <c r="J171" s="42" t="s">
        <v>4069</v>
      </c>
      <c r="K171" s="41">
        <v>726976</v>
      </c>
      <c r="L171" s="41">
        <v>7023536</v>
      </c>
      <c r="M171" s="41">
        <v>50.326771800000003</v>
      </c>
      <c r="N171" s="41">
        <v>3.3782042739999998</v>
      </c>
      <c r="O171" s="41">
        <v>2154</v>
      </c>
      <c r="P171" s="41" t="s">
        <v>4074</v>
      </c>
      <c r="Q171" s="42" t="s">
        <v>4607</v>
      </c>
      <c r="R171" s="42" t="s">
        <v>4101</v>
      </c>
      <c r="S171" s="42" t="s">
        <v>4621</v>
      </c>
      <c r="T171" s="47">
        <v>38.299999999999997</v>
      </c>
    </row>
    <row r="172" spans="1:20" ht="380" x14ac:dyDescent="0.2">
      <c r="A172" s="41">
        <v>171</v>
      </c>
      <c r="B172" s="41">
        <v>7001053</v>
      </c>
      <c r="C172" s="42" t="s">
        <v>3898</v>
      </c>
      <c r="D172" s="41">
        <v>35366768600045</v>
      </c>
      <c r="E172" s="42" t="s">
        <v>4841</v>
      </c>
      <c r="F172" s="42" t="s">
        <v>4842</v>
      </c>
      <c r="G172" s="41">
        <v>59880</v>
      </c>
      <c r="H172" s="42" t="s">
        <v>4389</v>
      </c>
      <c r="I172" s="42" t="s">
        <v>4377</v>
      </c>
      <c r="J172" s="42" t="s">
        <v>4069</v>
      </c>
      <c r="K172" s="41">
        <v>739670</v>
      </c>
      <c r="L172" s="41">
        <v>7032471</v>
      </c>
      <c r="M172" s="41">
        <v>50.406066199999998</v>
      </c>
      <c r="N172" s="41">
        <v>3.557053271</v>
      </c>
      <c r="O172" s="41">
        <v>2154</v>
      </c>
      <c r="P172" s="41" t="s">
        <v>4074</v>
      </c>
      <c r="Q172" s="42" t="s">
        <v>4607</v>
      </c>
      <c r="R172" s="42" t="s">
        <v>4101</v>
      </c>
      <c r="S172" s="42" t="s">
        <v>4621</v>
      </c>
      <c r="T172" s="43">
        <v>54.6</v>
      </c>
    </row>
    <row r="173" spans="1:20" ht="380" x14ac:dyDescent="0.2">
      <c r="A173" s="41">
        <v>172</v>
      </c>
      <c r="B173" s="41">
        <v>7002401</v>
      </c>
      <c r="C173" s="42" t="s">
        <v>3899</v>
      </c>
      <c r="D173" s="41">
        <v>41030116200062</v>
      </c>
      <c r="E173" s="42" t="s">
        <v>4843</v>
      </c>
      <c r="F173" s="42"/>
      <c r="G173" s="41">
        <v>59250</v>
      </c>
      <c r="H173" s="42" t="s">
        <v>4390</v>
      </c>
      <c r="I173" s="42" t="s">
        <v>4377</v>
      </c>
      <c r="J173" s="42" t="s">
        <v>4069</v>
      </c>
      <c r="K173" s="41">
        <v>709155</v>
      </c>
      <c r="L173" s="41">
        <v>7074349</v>
      </c>
      <c r="M173" s="41">
        <v>50.78195281</v>
      </c>
      <c r="N173" s="41">
        <v>3.1295227859999999</v>
      </c>
      <c r="O173" s="41">
        <v>2154</v>
      </c>
      <c r="P173" s="41" t="s">
        <v>4074</v>
      </c>
      <c r="Q173" s="42" t="s">
        <v>4607</v>
      </c>
      <c r="R173" s="42" t="s">
        <v>4101</v>
      </c>
      <c r="S173" s="42" t="s">
        <v>4621</v>
      </c>
      <c r="T173" s="46">
        <v>193</v>
      </c>
    </row>
    <row r="174" spans="1:20" ht="409.6" x14ac:dyDescent="0.2">
      <c r="A174" s="41">
        <v>173</v>
      </c>
      <c r="B174" s="41">
        <v>7002413</v>
      </c>
      <c r="C174" s="42" t="s">
        <v>3900</v>
      </c>
      <c r="D174" s="41">
        <v>33235963700037</v>
      </c>
      <c r="E174" s="42" t="s">
        <v>4844</v>
      </c>
      <c r="F174" s="42"/>
      <c r="G174" s="41">
        <v>62370</v>
      </c>
      <c r="H174" s="42" t="s">
        <v>4391</v>
      </c>
      <c r="I174" s="42" t="s">
        <v>4379</v>
      </c>
      <c r="J174" s="42" t="s">
        <v>4069</v>
      </c>
      <c r="K174" s="41">
        <v>641435</v>
      </c>
      <c r="L174" s="41">
        <v>7089157</v>
      </c>
      <c r="M174" s="41">
        <v>50.911713910000003</v>
      </c>
      <c r="N174" s="41">
        <v>2.169261901</v>
      </c>
      <c r="O174" s="41">
        <v>2154</v>
      </c>
      <c r="P174" s="41" t="s">
        <v>4074</v>
      </c>
      <c r="Q174" s="42" t="s">
        <v>4607</v>
      </c>
      <c r="R174" s="42" t="s">
        <v>4075</v>
      </c>
      <c r="S174" s="42" t="s">
        <v>4608</v>
      </c>
      <c r="T174" s="44">
        <v>13.1</v>
      </c>
    </row>
    <row r="175" spans="1:20" ht="380" x14ac:dyDescent="0.2">
      <c r="A175" s="41">
        <v>174</v>
      </c>
      <c r="B175" s="41">
        <v>10000149</v>
      </c>
      <c r="C175" s="42" t="s">
        <v>3901</v>
      </c>
      <c r="D175" s="41">
        <v>40943447900013</v>
      </c>
      <c r="E175" s="42" t="s">
        <v>4845</v>
      </c>
      <c r="F175" s="42"/>
      <c r="G175" s="41">
        <v>28300</v>
      </c>
      <c r="H175" s="42" t="s">
        <v>4392</v>
      </c>
      <c r="I175" s="42" t="s">
        <v>4393</v>
      </c>
      <c r="J175" s="42" t="s">
        <v>4394</v>
      </c>
      <c r="K175" s="41">
        <v>583960</v>
      </c>
      <c r="L175" s="41">
        <v>6819772</v>
      </c>
      <c r="M175" s="41">
        <v>48.491549640000002</v>
      </c>
      <c r="N175" s="41">
        <v>1.4301150570000001</v>
      </c>
      <c r="O175" s="41">
        <v>2154</v>
      </c>
      <c r="P175" s="41" t="s">
        <v>4074</v>
      </c>
      <c r="Q175" s="42" t="s">
        <v>4607</v>
      </c>
      <c r="R175" s="42" t="s">
        <v>4101</v>
      </c>
      <c r="S175" s="42" t="s">
        <v>4621</v>
      </c>
      <c r="T175" s="44">
        <v>18.7</v>
      </c>
    </row>
    <row r="176" spans="1:20" ht="409.6" x14ac:dyDescent="0.2">
      <c r="A176" s="41">
        <v>175</v>
      </c>
      <c r="B176" s="41">
        <v>10000442</v>
      </c>
      <c r="C176" s="42" t="s">
        <v>3902</v>
      </c>
      <c r="D176" s="41">
        <v>34300451100600</v>
      </c>
      <c r="E176" s="42" t="s">
        <v>4846</v>
      </c>
      <c r="F176" s="42"/>
      <c r="G176" s="41">
        <v>28270</v>
      </c>
      <c r="H176" s="42" t="s">
        <v>4395</v>
      </c>
      <c r="I176" s="42" t="s">
        <v>4393</v>
      </c>
      <c r="J176" s="42" t="s">
        <v>4394</v>
      </c>
      <c r="K176" s="41">
        <v>561196</v>
      </c>
      <c r="L176" s="41">
        <v>6849535</v>
      </c>
      <c r="M176" s="41">
        <v>48.753833180000001</v>
      </c>
      <c r="N176" s="41">
        <v>1.1126294219999999</v>
      </c>
      <c r="O176" s="41">
        <v>2154</v>
      </c>
      <c r="P176" s="41" t="s">
        <v>4074</v>
      </c>
      <c r="Q176" s="42" t="s">
        <v>4607</v>
      </c>
      <c r="R176" s="42" t="s">
        <v>4075</v>
      </c>
      <c r="S176" s="42" t="s">
        <v>4608</v>
      </c>
      <c r="T176" s="44">
        <v>14</v>
      </c>
    </row>
    <row r="177" spans="1:20" ht="380" x14ac:dyDescent="0.2">
      <c r="A177" s="41">
        <v>176</v>
      </c>
      <c r="B177" s="41">
        <v>10000473</v>
      </c>
      <c r="C177" s="42" t="s">
        <v>3903</v>
      </c>
      <c r="D177" s="41">
        <v>88015541100015</v>
      </c>
      <c r="E177" s="42" t="s">
        <v>4396</v>
      </c>
      <c r="F177" s="42"/>
      <c r="G177" s="41">
        <v>28150</v>
      </c>
      <c r="H177" s="42" t="s">
        <v>4397</v>
      </c>
      <c r="I177" s="42" t="s">
        <v>4393</v>
      </c>
      <c r="J177" s="42" t="s">
        <v>4394</v>
      </c>
      <c r="K177" s="41">
        <v>609040</v>
      </c>
      <c r="L177" s="41">
        <v>6805226</v>
      </c>
      <c r="M177" s="41">
        <v>48.365137470000001</v>
      </c>
      <c r="N177" s="41">
        <v>1.7724147910000001</v>
      </c>
      <c r="O177" s="41">
        <v>2154</v>
      </c>
      <c r="P177" s="41" t="s">
        <v>4074</v>
      </c>
      <c r="Q177" s="42" t="s">
        <v>4607</v>
      </c>
      <c r="R177" s="42" t="s">
        <v>4101</v>
      </c>
      <c r="S177" s="42" t="s">
        <v>4621</v>
      </c>
      <c r="T177" s="48">
        <v>65.099999999999994</v>
      </c>
    </row>
    <row r="178" spans="1:20" ht="160" x14ac:dyDescent="0.2">
      <c r="A178" s="41">
        <v>177</v>
      </c>
      <c r="B178" s="41">
        <v>7201542</v>
      </c>
      <c r="C178" s="42" t="s">
        <v>3904</v>
      </c>
      <c r="D178" s="41">
        <v>65480068900121</v>
      </c>
      <c r="E178" s="42" t="s">
        <v>4847</v>
      </c>
      <c r="F178" s="42"/>
      <c r="G178" s="41">
        <v>79600</v>
      </c>
      <c r="H178" s="42" t="s">
        <v>4398</v>
      </c>
      <c r="I178" s="42" t="s">
        <v>4399</v>
      </c>
      <c r="J178" s="42" t="s">
        <v>4093</v>
      </c>
      <c r="K178" s="41">
        <v>460263</v>
      </c>
      <c r="L178" s="41">
        <v>6638876</v>
      </c>
      <c r="M178" s="41">
        <v>46.836687040000001</v>
      </c>
      <c r="N178" s="41">
        <v>-0.144598066</v>
      </c>
      <c r="O178" s="41">
        <v>2154</v>
      </c>
      <c r="P178" s="41" t="s">
        <v>4113</v>
      </c>
      <c r="Q178" s="42" t="s">
        <v>4114</v>
      </c>
      <c r="R178" s="42" t="s">
        <v>4115</v>
      </c>
      <c r="S178" s="42" t="s">
        <v>4627</v>
      </c>
      <c r="T178" s="47">
        <v>35.9</v>
      </c>
    </row>
    <row r="179" spans="1:20" ht="160" x14ac:dyDescent="0.2">
      <c r="A179" s="41">
        <v>178</v>
      </c>
      <c r="B179" s="41">
        <v>10000648</v>
      </c>
      <c r="C179" s="42" t="s">
        <v>3905</v>
      </c>
      <c r="D179" s="41">
        <v>65480068900014</v>
      </c>
      <c r="E179" s="42"/>
      <c r="F179" s="42" t="s">
        <v>4848</v>
      </c>
      <c r="G179" s="41">
        <v>37330</v>
      </c>
      <c r="H179" s="42" t="s">
        <v>4400</v>
      </c>
      <c r="I179" s="42" t="s">
        <v>4401</v>
      </c>
      <c r="J179" s="42" t="s">
        <v>4394</v>
      </c>
      <c r="K179" s="41">
        <v>499228</v>
      </c>
      <c r="L179" s="41">
        <v>6724304</v>
      </c>
      <c r="M179" s="41">
        <v>47.61532983</v>
      </c>
      <c r="N179" s="41">
        <v>0.32817759200000002</v>
      </c>
      <c r="O179" s="41">
        <v>27572</v>
      </c>
      <c r="P179" s="41" t="s">
        <v>4113</v>
      </c>
      <c r="Q179" s="42" t="s">
        <v>4114</v>
      </c>
      <c r="R179" s="42" t="s">
        <v>4115</v>
      </c>
      <c r="S179" s="42" t="s">
        <v>4627</v>
      </c>
      <c r="T179" s="44">
        <v>15.2</v>
      </c>
    </row>
    <row r="180" spans="1:20" ht="240" x14ac:dyDescent="0.2">
      <c r="A180" s="41">
        <v>179</v>
      </c>
      <c r="B180" s="41">
        <v>7201820</v>
      </c>
      <c r="C180" s="42" t="s">
        <v>3906</v>
      </c>
      <c r="D180" s="41">
        <v>32009111900018</v>
      </c>
      <c r="E180" s="42" t="s">
        <v>4402</v>
      </c>
      <c r="F180" s="42"/>
      <c r="G180" s="41">
        <v>17270</v>
      </c>
      <c r="H180" s="42" t="s">
        <v>4403</v>
      </c>
      <c r="I180" s="42" t="s">
        <v>4404</v>
      </c>
      <c r="J180" s="42" t="s">
        <v>4093</v>
      </c>
      <c r="K180" s="41">
        <v>446732</v>
      </c>
      <c r="L180" s="41">
        <v>6459930</v>
      </c>
      <c r="M180" s="41">
        <v>45.227927289999997</v>
      </c>
      <c r="N180" s="41">
        <v>-0.2260432</v>
      </c>
      <c r="O180" s="41">
        <v>2154</v>
      </c>
      <c r="P180" s="41" t="s">
        <v>4405</v>
      </c>
      <c r="Q180" s="42" t="s">
        <v>4849</v>
      </c>
      <c r="R180" s="42" t="s">
        <v>4406</v>
      </c>
      <c r="S180" s="42" t="s">
        <v>4850</v>
      </c>
      <c r="T180" s="47">
        <v>25.9</v>
      </c>
    </row>
    <row r="181" spans="1:20" ht="409.6" x14ac:dyDescent="0.2">
      <c r="A181" s="41">
        <v>180</v>
      </c>
      <c r="B181" s="41">
        <v>7202617</v>
      </c>
      <c r="C181" s="42" t="s">
        <v>4851</v>
      </c>
      <c r="D181" s="41">
        <v>31753876700029</v>
      </c>
      <c r="E181" s="42" t="s">
        <v>4852</v>
      </c>
      <c r="F181" s="42" t="s">
        <v>4853</v>
      </c>
      <c r="G181" s="41">
        <v>86150</v>
      </c>
      <c r="H181" s="42" t="s">
        <v>4407</v>
      </c>
      <c r="I181" s="42" t="s">
        <v>4408</v>
      </c>
      <c r="J181" s="42" t="s">
        <v>4093</v>
      </c>
      <c r="K181" s="41">
        <v>515725</v>
      </c>
      <c r="L181" s="41">
        <v>6573898</v>
      </c>
      <c r="M181" s="41">
        <v>46.271578179999999</v>
      </c>
      <c r="N181" s="41">
        <v>0.60818116799999999</v>
      </c>
      <c r="O181" s="41">
        <v>4326</v>
      </c>
      <c r="P181" s="41" t="s">
        <v>4074</v>
      </c>
      <c r="Q181" s="42" t="s">
        <v>4607</v>
      </c>
      <c r="R181" s="42" t="s">
        <v>4075</v>
      </c>
      <c r="S181" s="42" t="s">
        <v>4608</v>
      </c>
      <c r="T181" s="44">
        <v>15.2</v>
      </c>
    </row>
    <row r="182" spans="1:20" ht="160" x14ac:dyDescent="0.2">
      <c r="A182" s="41">
        <v>181</v>
      </c>
      <c r="B182" s="41">
        <v>7203926</v>
      </c>
      <c r="C182" s="42" t="s">
        <v>3907</v>
      </c>
      <c r="D182" s="41">
        <v>65480068900097</v>
      </c>
      <c r="E182" s="42" t="s">
        <v>4854</v>
      </c>
      <c r="F182" s="42"/>
      <c r="G182" s="41">
        <v>17210</v>
      </c>
      <c r="H182" s="42" t="s">
        <v>4409</v>
      </c>
      <c r="I182" s="42" t="s">
        <v>4404</v>
      </c>
      <c r="J182" s="42" t="s">
        <v>4093</v>
      </c>
      <c r="K182" s="41">
        <v>435811</v>
      </c>
      <c r="L182" s="41">
        <v>6463979</v>
      </c>
      <c r="M182" s="41">
        <v>45.260121359999999</v>
      </c>
      <c r="N182" s="41">
        <v>-0.36718422499999998</v>
      </c>
      <c r="O182" s="41">
        <v>2154</v>
      </c>
      <c r="P182" s="41" t="s">
        <v>4113</v>
      </c>
      <c r="Q182" s="42" t="s">
        <v>4114</v>
      </c>
      <c r="R182" s="42" t="s">
        <v>4115</v>
      </c>
      <c r="S182" s="42" t="s">
        <v>4627</v>
      </c>
      <c r="T182" s="47">
        <v>36.9</v>
      </c>
    </row>
    <row r="183" spans="1:20" ht="380" x14ac:dyDescent="0.2">
      <c r="A183" s="41">
        <v>182</v>
      </c>
      <c r="B183" s="41">
        <v>10000974</v>
      </c>
      <c r="C183" s="42" t="s">
        <v>3908</v>
      </c>
      <c r="D183" s="41">
        <v>35366768600235</v>
      </c>
      <c r="E183" s="42" t="s">
        <v>4855</v>
      </c>
      <c r="F183" s="42"/>
      <c r="G183" s="41">
        <v>45500</v>
      </c>
      <c r="H183" s="42" t="s">
        <v>4410</v>
      </c>
      <c r="I183" s="42" t="s">
        <v>4411</v>
      </c>
      <c r="J183" s="42" t="s">
        <v>4394</v>
      </c>
      <c r="K183" s="41">
        <v>680136</v>
      </c>
      <c r="L183" s="41">
        <v>6733098</v>
      </c>
      <c r="M183" s="41">
        <v>47.724371730000001</v>
      </c>
      <c r="N183" s="41">
        <v>2.735162372</v>
      </c>
      <c r="O183" s="41">
        <v>2154</v>
      </c>
      <c r="P183" s="41" t="s">
        <v>4074</v>
      </c>
      <c r="Q183" s="42" t="s">
        <v>4607</v>
      </c>
      <c r="R183" s="42" t="s">
        <v>4101</v>
      </c>
      <c r="S183" s="42" t="s">
        <v>4621</v>
      </c>
      <c r="T183" s="47">
        <v>26</v>
      </c>
    </row>
    <row r="184" spans="1:20" ht="224" x14ac:dyDescent="0.2">
      <c r="A184" s="41">
        <v>183</v>
      </c>
      <c r="B184" s="41">
        <v>10001019</v>
      </c>
      <c r="C184" s="42" t="s">
        <v>3909</v>
      </c>
      <c r="D184" s="41">
        <v>77560778100025</v>
      </c>
      <c r="E184" s="42" t="s">
        <v>4856</v>
      </c>
      <c r="F184" s="42"/>
      <c r="G184" s="41">
        <v>45300</v>
      </c>
      <c r="H184" s="42" t="s">
        <v>4412</v>
      </c>
      <c r="I184" s="42" t="s">
        <v>4411</v>
      </c>
      <c r="J184" s="42" t="s">
        <v>4394</v>
      </c>
      <c r="K184" s="41">
        <v>643679</v>
      </c>
      <c r="L184" s="41">
        <v>6792210</v>
      </c>
      <c r="M184" s="41">
        <v>48.252346209999999</v>
      </c>
      <c r="N184" s="41">
        <v>2.2415481110000002</v>
      </c>
      <c r="O184" s="41">
        <v>4326</v>
      </c>
      <c r="P184" s="41" t="s">
        <v>4079</v>
      </c>
      <c r="Q184" s="42" t="s">
        <v>4080</v>
      </c>
      <c r="R184" s="42" t="s">
        <v>4081</v>
      </c>
      <c r="S184" s="42" t="s">
        <v>4612</v>
      </c>
      <c r="T184" s="44">
        <v>13.7</v>
      </c>
    </row>
    <row r="185" spans="1:20" ht="96" x14ac:dyDescent="0.2">
      <c r="A185" s="41">
        <v>184</v>
      </c>
      <c r="B185" s="41">
        <v>10001395</v>
      </c>
      <c r="C185" s="42" t="s">
        <v>3910</v>
      </c>
      <c r="D185" s="41">
        <v>62201274800068</v>
      </c>
      <c r="E185" s="42" t="s">
        <v>4857</v>
      </c>
      <c r="F185" s="42"/>
      <c r="G185" s="41">
        <v>45200</v>
      </c>
      <c r="H185" s="42" t="s">
        <v>4413</v>
      </c>
      <c r="I185" s="42" t="s">
        <v>4411</v>
      </c>
      <c r="J185" s="42" t="s">
        <v>4394</v>
      </c>
      <c r="K185" s="41">
        <v>682987</v>
      </c>
      <c r="L185" s="41">
        <v>6766939</v>
      </c>
      <c r="M185" s="41">
        <v>48.027943180000001</v>
      </c>
      <c r="N185" s="41">
        <v>2.7718697049999999</v>
      </c>
      <c r="O185" s="41">
        <v>2154</v>
      </c>
      <c r="P185" s="41" t="s">
        <v>4074</v>
      </c>
      <c r="Q185" s="42" t="s">
        <v>4607</v>
      </c>
      <c r="R185" s="45">
        <v>0</v>
      </c>
      <c r="S185" s="45">
        <v>0</v>
      </c>
      <c r="T185" s="44">
        <v>13.4</v>
      </c>
    </row>
    <row r="186" spans="1:20" ht="224" x14ac:dyDescent="0.2">
      <c r="A186" s="41">
        <v>185</v>
      </c>
      <c r="B186" s="41">
        <v>10001557</v>
      </c>
      <c r="C186" s="42" t="s">
        <v>3753</v>
      </c>
      <c r="D186" s="41">
        <v>40794892600024</v>
      </c>
      <c r="E186" s="42" t="s">
        <v>4858</v>
      </c>
      <c r="F186" s="42"/>
      <c r="G186" s="41">
        <v>45410</v>
      </c>
      <c r="H186" s="42" t="s">
        <v>4414</v>
      </c>
      <c r="I186" s="42" t="s">
        <v>4411</v>
      </c>
      <c r="J186" s="42" t="s">
        <v>4394</v>
      </c>
      <c r="K186" s="41">
        <v>616944</v>
      </c>
      <c r="L186" s="41">
        <v>6777318</v>
      </c>
      <c r="M186" s="41">
        <v>48.115975030000001</v>
      </c>
      <c r="N186" s="41">
        <v>1.8843922630000001</v>
      </c>
      <c r="O186" s="41">
        <v>27572</v>
      </c>
      <c r="P186" s="41" t="s">
        <v>4079</v>
      </c>
      <c r="Q186" s="42" t="s">
        <v>4080</v>
      </c>
      <c r="R186" s="42" t="s">
        <v>4081</v>
      </c>
      <c r="S186" s="42" t="s">
        <v>4612</v>
      </c>
      <c r="T186" s="47">
        <v>30</v>
      </c>
    </row>
    <row r="187" spans="1:20" ht="409.6" x14ac:dyDescent="0.2">
      <c r="A187" s="41">
        <v>186</v>
      </c>
      <c r="B187" s="41">
        <v>25000023</v>
      </c>
      <c r="C187" s="42" t="s">
        <v>3911</v>
      </c>
      <c r="D187" s="41">
        <v>41030295400129</v>
      </c>
      <c r="E187" s="42" t="s">
        <v>4859</v>
      </c>
      <c r="F187" s="42"/>
      <c r="G187" s="41">
        <v>71390</v>
      </c>
      <c r="H187" s="42" t="s">
        <v>4415</v>
      </c>
      <c r="I187" s="42" t="s">
        <v>4123</v>
      </c>
      <c r="J187" s="42" t="s">
        <v>4119</v>
      </c>
      <c r="K187" s="41">
        <v>834025</v>
      </c>
      <c r="L187" s="41">
        <v>6628019</v>
      </c>
      <c r="M187" s="41">
        <v>46.768756070000002</v>
      </c>
      <c r="N187" s="41">
        <v>4.7554604359999999</v>
      </c>
      <c r="O187" s="41">
        <v>2154</v>
      </c>
      <c r="P187" s="41" t="s">
        <v>4074</v>
      </c>
      <c r="Q187" s="42" t="s">
        <v>4607</v>
      </c>
      <c r="R187" s="42" t="s">
        <v>4075</v>
      </c>
      <c r="S187" s="42" t="s">
        <v>4608</v>
      </c>
      <c r="T187" s="44">
        <v>14.7</v>
      </c>
    </row>
    <row r="188" spans="1:20" ht="409.6" x14ac:dyDescent="0.2">
      <c r="A188" s="41">
        <v>187</v>
      </c>
      <c r="B188" s="41">
        <v>5102027</v>
      </c>
      <c r="C188" s="42" t="s">
        <v>3912</v>
      </c>
      <c r="D188" s="41">
        <v>72172014200018</v>
      </c>
      <c r="E188" s="42" t="s">
        <v>4860</v>
      </c>
      <c r="F188" s="42"/>
      <c r="G188" s="41">
        <v>80440</v>
      </c>
      <c r="H188" s="42" t="s">
        <v>4416</v>
      </c>
      <c r="I188" s="42" t="s">
        <v>4087</v>
      </c>
      <c r="J188" s="42" t="s">
        <v>4069</v>
      </c>
      <c r="K188" s="41">
        <v>653776</v>
      </c>
      <c r="L188" s="41">
        <v>6969959</v>
      </c>
      <c r="M188" s="41">
        <v>49.845995899999998</v>
      </c>
      <c r="N188" s="41">
        <v>2.358054273</v>
      </c>
      <c r="O188" s="41">
        <v>2154</v>
      </c>
      <c r="P188" s="41" t="s">
        <v>4074</v>
      </c>
      <c r="Q188" s="42" t="s">
        <v>4607</v>
      </c>
      <c r="R188" s="42" t="s">
        <v>4075</v>
      </c>
      <c r="S188" s="42" t="s">
        <v>4608</v>
      </c>
      <c r="T188" s="44">
        <v>11.5</v>
      </c>
    </row>
    <row r="189" spans="1:20" ht="380" x14ac:dyDescent="0.2">
      <c r="A189" s="41">
        <v>188</v>
      </c>
      <c r="B189" s="41">
        <v>5103811</v>
      </c>
      <c r="C189" s="42" t="s">
        <v>3913</v>
      </c>
      <c r="D189" s="41">
        <v>44311842700022</v>
      </c>
      <c r="E189" s="42" t="s">
        <v>4861</v>
      </c>
      <c r="F189" s="42"/>
      <c r="G189" s="41">
        <v>60870</v>
      </c>
      <c r="H189" s="42" t="s">
        <v>4417</v>
      </c>
      <c r="I189" s="42" t="s">
        <v>4085</v>
      </c>
      <c r="J189" s="42" t="s">
        <v>4069</v>
      </c>
      <c r="K189" s="41">
        <v>663555</v>
      </c>
      <c r="L189" s="41">
        <v>6908990</v>
      </c>
      <c r="M189" s="41">
        <v>49.300499979999998</v>
      </c>
      <c r="N189" s="41">
        <v>2.4992278040000002</v>
      </c>
      <c r="O189" s="41">
        <v>2154</v>
      </c>
      <c r="P189" s="41" t="s">
        <v>4074</v>
      </c>
      <c r="Q189" s="42" t="s">
        <v>4607</v>
      </c>
      <c r="R189" s="42" t="s">
        <v>4101</v>
      </c>
      <c r="S189" s="42" t="s">
        <v>4621</v>
      </c>
      <c r="T189" s="48">
        <v>89.5</v>
      </c>
    </row>
    <row r="190" spans="1:20" ht="409.6" x14ac:dyDescent="0.2">
      <c r="A190" s="41">
        <v>189</v>
      </c>
      <c r="B190" s="41">
        <v>10004012</v>
      </c>
      <c r="C190" s="42" t="s">
        <v>3914</v>
      </c>
      <c r="D190" s="41">
        <v>34300451100386</v>
      </c>
      <c r="E190" s="42" t="s">
        <v>4862</v>
      </c>
      <c r="F190" s="42"/>
      <c r="G190" s="41">
        <v>37360</v>
      </c>
      <c r="H190" s="42" t="s">
        <v>4418</v>
      </c>
      <c r="I190" s="42" t="s">
        <v>4401</v>
      </c>
      <c r="J190" s="42" t="s">
        <v>4394</v>
      </c>
      <c r="K190" s="41">
        <v>510379</v>
      </c>
      <c r="L190" s="41">
        <v>6713507</v>
      </c>
      <c r="M190" s="41">
        <v>47.52182801</v>
      </c>
      <c r="N190" s="41">
        <v>0.48105048500000003</v>
      </c>
      <c r="O190" s="41">
        <v>2154</v>
      </c>
      <c r="P190" s="41" t="s">
        <v>4139</v>
      </c>
      <c r="Q190" s="42" t="s">
        <v>4639</v>
      </c>
      <c r="R190" s="42" t="s">
        <v>4075</v>
      </c>
      <c r="S190" s="42" t="s">
        <v>4608</v>
      </c>
      <c r="T190" s="44">
        <v>19.600000000000001</v>
      </c>
    </row>
    <row r="191" spans="1:20" ht="160" x14ac:dyDescent="0.2">
      <c r="A191" s="41">
        <v>190</v>
      </c>
      <c r="B191" s="41">
        <v>10004585</v>
      </c>
      <c r="C191" s="42" t="s">
        <v>3915</v>
      </c>
      <c r="D191" s="41">
        <v>33949483300025</v>
      </c>
      <c r="E191" s="42" t="s">
        <v>4863</v>
      </c>
      <c r="F191" s="42"/>
      <c r="G191" s="41">
        <v>45600</v>
      </c>
      <c r="H191" s="42" t="s">
        <v>4419</v>
      </c>
      <c r="I191" s="42" t="s">
        <v>4411</v>
      </c>
      <c r="J191" s="42" t="s">
        <v>4394</v>
      </c>
      <c r="K191" s="41">
        <v>652662</v>
      </c>
      <c r="L191" s="41">
        <v>6737649</v>
      </c>
      <c r="M191" s="41">
        <v>47.763788990000002</v>
      </c>
      <c r="N191" s="41">
        <v>2.3683898440000002</v>
      </c>
      <c r="O191" s="41">
        <v>2154</v>
      </c>
      <c r="P191" s="41" t="s">
        <v>4120</v>
      </c>
      <c r="Q191" s="42" t="s">
        <v>4121</v>
      </c>
      <c r="R191" s="42" t="s">
        <v>4129</v>
      </c>
      <c r="S191" s="42" t="s">
        <v>4130</v>
      </c>
      <c r="T191" s="46">
        <v>104</v>
      </c>
    </row>
    <row r="192" spans="1:20" ht="192" x14ac:dyDescent="0.2">
      <c r="A192" s="41">
        <v>191</v>
      </c>
      <c r="B192" s="41">
        <v>5200420</v>
      </c>
      <c r="C192" s="42" t="s">
        <v>3916</v>
      </c>
      <c r="D192" s="41">
        <v>55204610400055</v>
      </c>
      <c r="E192" s="42" t="s">
        <v>4864</v>
      </c>
      <c r="F192" s="42"/>
      <c r="G192" s="41">
        <v>33380</v>
      </c>
      <c r="H192" s="42" t="s">
        <v>4420</v>
      </c>
      <c r="I192" s="42" t="s">
        <v>4097</v>
      </c>
      <c r="J192" s="42" t="s">
        <v>4093</v>
      </c>
      <c r="K192" s="41">
        <v>384774</v>
      </c>
      <c r="L192" s="41">
        <v>6400148</v>
      </c>
      <c r="M192" s="41">
        <v>44.667062680000001</v>
      </c>
      <c r="N192" s="41">
        <v>-0.97572194099999998</v>
      </c>
      <c r="O192" s="41">
        <v>2154</v>
      </c>
      <c r="P192" s="41" t="s">
        <v>4070</v>
      </c>
      <c r="Q192" s="42" t="s">
        <v>4071</v>
      </c>
      <c r="R192" s="42" t="s">
        <v>4083</v>
      </c>
      <c r="S192" s="42" t="s">
        <v>4614</v>
      </c>
      <c r="T192" s="46">
        <v>820</v>
      </c>
    </row>
    <row r="193" spans="1:20" ht="380" x14ac:dyDescent="0.2">
      <c r="A193" s="41">
        <v>192</v>
      </c>
      <c r="B193" s="41">
        <v>5200678</v>
      </c>
      <c r="C193" s="42" t="s">
        <v>3917</v>
      </c>
      <c r="D193" s="41">
        <v>46820113200015</v>
      </c>
      <c r="E193" s="42" t="s">
        <v>4865</v>
      </c>
      <c r="F193" s="42"/>
      <c r="G193" s="41">
        <v>33150</v>
      </c>
      <c r="H193" s="42" t="s">
        <v>4421</v>
      </c>
      <c r="I193" s="42" t="s">
        <v>4097</v>
      </c>
      <c r="J193" s="42" t="s">
        <v>4093</v>
      </c>
      <c r="K193" s="41">
        <v>423130</v>
      </c>
      <c r="L193" s="41">
        <v>6423004</v>
      </c>
      <c r="M193" s="41">
        <v>44.8880616</v>
      </c>
      <c r="N193" s="41">
        <v>-0.50543051000000006</v>
      </c>
      <c r="O193" s="41">
        <v>2154</v>
      </c>
      <c r="P193" s="41" t="s">
        <v>4074</v>
      </c>
      <c r="Q193" s="42" t="s">
        <v>4607</v>
      </c>
      <c r="R193" s="42" t="s">
        <v>4101</v>
      </c>
      <c r="S193" s="42" t="s">
        <v>4621</v>
      </c>
      <c r="T193" s="43">
        <v>59.4</v>
      </c>
    </row>
    <row r="194" spans="1:20" ht="409.6" x14ac:dyDescent="0.2">
      <c r="A194" s="41">
        <v>193</v>
      </c>
      <c r="B194" s="41">
        <v>5200859</v>
      </c>
      <c r="C194" s="42" t="s">
        <v>3918</v>
      </c>
      <c r="D194" s="41">
        <v>41030351500077</v>
      </c>
      <c r="E194" s="42" t="s">
        <v>4866</v>
      </c>
      <c r="F194" s="42"/>
      <c r="G194" s="41">
        <v>33620</v>
      </c>
      <c r="H194" s="42" t="s">
        <v>4422</v>
      </c>
      <c r="I194" s="42" t="s">
        <v>4097</v>
      </c>
      <c r="J194" s="42" t="s">
        <v>4093</v>
      </c>
      <c r="K194" s="41">
        <v>441597</v>
      </c>
      <c r="L194" s="41">
        <v>6453145</v>
      </c>
      <c r="M194" s="41">
        <v>45.165229600000004</v>
      </c>
      <c r="N194" s="41">
        <v>-0.28777979199999998</v>
      </c>
      <c r="O194" s="41">
        <v>2154</v>
      </c>
      <c r="P194" s="41" t="s">
        <v>4074</v>
      </c>
      <c r="Q194" s="42" t="s">
        <v>4607</v>
      </c>
      <c r="R194" s="42" t="s">
        <v>4075</v>
      </c>
      <c r="S194" s="42" t="s">
        <v>4608</v>
      </c>
      <c r="T194" s="43">
        <v>51</v>
      </c>
    </row>
    <row r="195" spans="1:20" ht="160" x14ac:dyDescent="0.2">
      <c r="A195" s="41">
        <v>194</v>
      </c>
      <c r="B195" s="41">
        <v>10400032</v>
      </c>
      <c r="C195" s="42" t="s">
        <v>3919</v>
      </c>
      <c r="D195" s="41">
        <v>44454844000080</v>
      </c>
      <c r="E195" s="42" t="s">
        <v>4867</v>
      </c>
      <c r="F195" s="42"/>
      <c r="G195" s="41">
        <v>38150</v>
      </c>
      <c r="H195" s="42" t="s">
        <v>4423</v>
      </c>
      <c r="I195" s="42" t="s">
        <v>4226</v>
      </c>
      <c r="J195" s="42" t="s">
        <v>4162</v>
      </c>
      <c r="K195" s="41">
        <v>840545</v>
      </c>
      <c r="L195" s="41">
        <v>6473793</v>
      </c>
      <c r="M195" s="41">
        <v>45.384341919999997</v>
      </c>
      <c r="N195" s="41">
        <v>4.7949196470000004</v>
      </c>
      <c r="O195" s="41">
        <v>2154</v>
      </c>
      <c r="P195" s="41" t="s">
        <v>4424</v>
      </c>
      <c r="Q195" s="42" t="s">
        <v>4868</v>
      </c>
      <c r="R195" s="42" t="s">
        <v>4354</v>
      </c>
      <c r="S195" s="42" t="s">
        <v>4799</v>
      </c>
      <c r="T195" s="43">
        <v>59.9</v>
      </c>
    </row>
    <row r="196" spans="1:20" ht="380" x14ac:dyDescent="0.2">
      <c r="A196" s="41">
        <v>195</v>
      </c>
      <c r="B196" s="41">
        <v>5201464</v>
      </c>
      <c r="C196" s="42" t="s">
        <v>4869</v>
      </c>
      <c r="D196" s="41">
        <v>25400197700019</v>
      </c>
      <c r="E196" s="42" t="s">
        <v>4870</v>
      </c>
      <c r="F196" s="42"/>
      <c r="G196" s="41">
        <v>40230</v>
      </c>
      <c r="H196" s="42" t="s">
        <v>4425</v>
      </c>
      <c r="I196" s="42" t="s">
        <v>4103</v>
      </c>
      <c r="J196" s="42" t="s">
        <v>4093</v>
      </c>
      <c r="K196" s="41">
        <v>345106</v>
      </c>
      <c r="L196" s="41">
        <v>6291060</v>
      </c>
      <c r="M196" s="41">
        <v>43.671810290000003</v>
      </c>
      <c r="N196" s="41">
        <v>-1.39847385</v>
      </c>
      <c r="O196" s="41">
        <v>4326</v>
      </c>
      <c r="P196" s="41" t="s">
        <v>4139</v>
      </c>
      <c r="Q196" s="42" t="s">
        <v>4639</v>
      </c>
      <c r="R196" s="42" t="s">
        <v>4101</v>
      </c>
      <c r="S196" s="42" t="s">
        <v>4621</v>
      </c>
      <c r="T196" s="43">
        <v>44.3</v>
      </c>
    </row>
    <row r="197" spans="1:20" ht="224" x14ac:dyDescent="0.2">
      <c r="A197" s="41">
        <v>196</v>
      </c>
      <c r="B197" s="41">
        <v>5201506</v>
      </c>
      <c r="C197" s="42" t="s">
        <v>3920</v>
      </c>
      <c r="D197" s="41">
        <v>98552015400040</v>
      </c>
      <c r="E197" s="42" t="s">
        <v>4871</v>
      </c>
      <c r="F197" s="42"/>
      <c r="G197" s="41">
        <v>40260</v>
      </c>
      <c r="H197" s="42" t="s">
        <v>4426</v>
      </c>
      <c r="I197" s="42" t="s">
        <v>4103</v>
      </c>
      <c r="J197" s="42" t="s">
        <v>4093</v>
      </c>
      <c r="K197" s="41">
        <v>366824</v>
      </c>
      <c r="L197" s="41">
        <v>6316348</v>
      </c>
      <c r="M197" s="41">
        <v>43.908602559999999</v>
      </c>
      <c r="N197" s="41">
        <v>-1.14625658</v>
      </c>
      <c r="O197" s="41">
        <v>2154</v>
      </c>
      <c r="P197" s="41" t="s">
        <v>4233</v>
      </c>
      <c r="Q197" s="42" t="s">
        <v>4234</v>
      </c>
      <c r="R197" s="42" t="s">
        <v>4427</v>
      </c>
      <c r="S197" s="42" t="s">
        <v>4872</v>
      </c>
      <c r="T197" s="44">
        <v>12</v>
      </c>
    </row>
    <row r="198" spans="1:20" ht="350" x14ac:dyDescent="0.2">
      <c r="A198" s="41">
        <v>197</v>
      </c>
      <c r="B198" s="41">
        <v>5201807</v>
      </c>
      <c r="C198" s="42" t="s">
        <v>4873</v>
      </c>
      <c r="D198" s="41">
        <v>38016084600032</v>
      </c>
      <c r="E198" s="42" t="s">
        <v>4874</v>
      </c>
      <c r="F198" s="42" t="s">
        <v>4253</v>
      </c>
      <c r="G198" s="41">
        <v>40370</v>
      </c>
      <c r="H198" s="42" t="s">
        <v>4428</v>
      </c>
      <c r="I198" s="42" t="s">
        <v>4103</v>
      </c>
      <c r="J198" s="42" t="s">
        <v>4093</v>
      </c>
      <c r="K198" s="41">
        <v>386238</v>
      </c>
      <c r="L198" s="41">
        <v>6320153</v>
      </c>
      <c r="M198" s="41">
        <v>43.95152641</v>
      </c>
      <c r="N198" s="41">
        <v>-0.90740366299999997</v>
      </c>
      <c r="O198" s="41">
        <v>2154</v>
      </c>
      <c r="P198" s="41" t="s">
        <v>4120</v>
      </c>
      <c r="Q198" s="42" t="s">
        <v>4121</v>
      </c>
      <c r="R198" s="42" t="s">
        <v>4072</v>
      </c>
      <c r="S198" s="42" t="s">
        <v>4605</v>
      </c>
      <c r="T198" s="46">
        <v>128</v>
      </c>
    </row>
    <row r="199" spans="1:20" ht="380" x14ac:dyDescent="0.2">
      <c r="A199" s="41">
        <v>198</v>
      </c>
      <c r="B199" s="41">
        <v>5202243</v>
      </c>
      <c r="C199" s="42" t="s">
        <v>3921</v>
      </c>
      <c r="D199" s="41">
        <v>32232378300017</v>
      </c>
      <c r="E199" s="42" t="s">
        <v>4875</v>
      </c>
      <c r="F199" s="42"/>
      <c r="G199" s="41">
        <v>47520</v>
      </c>
      <c r="H199" s="42" t="s">
        <v>4429</v>
      </c>
      <c r="I199" s="42" t="s">
        <v>4109</v>
      </c>
      <c r="J199" s="42" t="s">
        <v>4093</v>
      </c>
      <c r="K199" s="41">
        <v>508220</v>
      </c>
      <c r="L199" s="41">
        <v>6348930</v>
      </c>
      <c r="M199" s="41">
        <v>44.252916480000003</v>
      </c>
      <c r="N199" s="41">
        <v>0.59956872400000005</v>
      </c>
      <c r="O199" s="41">
        <v>2154</v>
      </c>
      <c r="P199" s="41" t="s">
        <v>4077</v>
      </c>
      <c r="Q199" s="42" t="s">
        <v>4610</v>
      </c>
      <c r="R199" s="42" t="s">
        <v>4101</v>
      </c>
      <c r="S199" s="42" t="s">
        <v>4621</v>
      </c>
      <c r="T199" s="44">
        <v>13.3</v>
      </c>
    </row>
    <row r="200" spans="1:20" ht="409.6" x14ac:dyDescent="0.2">
      <c r="A200" s="41">
        <v>199</v>
      </c>
      <c r="B200" s="41">
        <v>5300625</v>
      </c>
      <c r="C200" s="42" t="s">
        <v>3922</v>
      </c>
      <c r="D200" s="41">
        <v>78826162600386</v>
      </c>
      <c r="E200" s="42" t="s">
        <v>4430</v>
      </c>
      <c r="F200" s="42"/>
      <c r="G200" s="41">
        <v>14190</v>
      </c>
      <c r="H200" s="42" t="s">
        <v>4431</v>
      </c>
      <c r="I200" s="42" t="s">
        <v>4111</v>
      </c>
      <c r="J200" s="42" t="s">
        <v>4112</v>
      </c>
      <c r="K200" s="41">
        <v>459624</v>
      </c>
      <c r="L200" s="41">
        <v>6887073</v>
      </c>
      <c r="M200" s="41">
        <v>49.060280220000003</v>
      </c>
      <c r="N200" s="41">
        <v>-0.288476909</v>
      </c>
      <c r="O200" s="41">
        <v>4326</v>
      </c>
      <c r="P200" s="41" t="s">
        <v>4139</v>
      </c>
      <c r="Q200" s="42" t="s">
        <v>4639</v>
      </c>
      <c r="R200" s="42" t="s">
        <v>4075</v>
      </c>
      <c r="S200" s="42" t="s">
        <v>4608</v>
      </c>
      <c r="T200" s="44">
        <v>15.3</v>
      </c>
    </row>
    <row r="201" spans="1:20" ht="96" x14ac:dyDescent="0.2">
      <c r="A201" s="41">
        <v>200</v>
      </c>
      <c r="B201" s="41">
        <v>5300961</v>
      </c>
      <c r="C201" s="42" t="s">
        <v>3923</v>
      </c>
      <c r="D201" s="41">
        <v>49866064600015</v>
      </c>
      <c r="E201" s="42" t="s">
        <v>4876</v>
      </c>
      <c r="F201" s="42" t="s">
        <v>4877</v>
      </c>
      <c r="G201" s="41">
        <v>14100</v>
      </c>
      <c r="H201" s="42" t="s">
        <v>4432</v>
      </c>
      <c r="I201" s="42" t="s">
        <v>4111</v>
      </c>
      <c r="J201" s="42" t="s">
        <v>4112</v>
      </c>
      <c r="K201" s="41">
        <v>499418</v>
      </c>
      <c r="L201" s="41">
        <v>6897307</v>
      </c>
      <c r="M201" s="41">
        <v>49.165555789999999</v>
      </c>
      <c r="N201" s="41">
        <v>0.25057144799999997</v>
      </c>
      <c r="O201" s="41">
        <v>2154</v>
      </c>
      <c r="P201" s="41" t="s">
        <v>4077</v>
      </c>
      <c r="Q201" s="42" t="s">
        <v>4610</v>
      </c>
      <c r="R201" s="45">
        <v>0</v>
      </c>
      <c r="S201" s="45">
        <v>0</v>
      </c>
      <c r="T201" s="44">
        <v>11.3</v>
      </c>
    </row>
    <row r="202" spans="1:20" ht="224" x14ac:dyDescent="0.2">
      <c r="A202" s="41">
        <v>201</v>
      </c>
      <c r="B202" s="41">
        <v>5301060</v>
      </c>
      <c r="C202" s="42" t="s">
        <v>3924</v>
      </c>
      <c r="D202" s="41">
        <v>31775081800013</v>
      </c>
      <c r="E202" s="42" t="s">
        <v>4878</v>
      </c>
      <c r="F202" s="42"/>
      <c r="G202" s="41">
        <v>14230</v>
      </c>
      <c r="H202" s="42" t="s">
        <v>4433</v>
      </c>
      <c r="I202" s="42" t="s">
        <v>4111</v>
      </c>
      <c r="J202" s="42" t="s">
        <v>4112</v>
      </c>
      <c r="K202" s="41">
        <v>402667</v>
      </c>
      <c r="L202" s="41">
        <v>6921424</v>
      </c>
      <c r="M202" s="41">
        <v>49.34391918</v>
      </c>
      <c r="N202" s="41">
        <v>-1.0907516639999999</v>
      </c>
      <c r="O202" s="41">
        <v>2154</v>
      </c>
      <c r="P202" s="41" t="s">
        <v>4172</v>
      </c>
      <c r="Q202" s="42" t="s">
        <v>4173</v>
      </c>
      <c r="R202" s="42" t="s">
        <v>4293</v>
      </c>
      <c r="S202" s="42" t="s">
        <v>4737</v>
      </c>
      <c r="T202" s="48">
        <v>60.8</v>
      </c>
    </row>
    <row r="203" spans="1:20" ht="224" x14ac:dyDescent="0.2">
      <c r="A203" s="41">
        <v>202</v>
      </c>
      <c r="B203" s="41">
        <v>5302209</v>
      </c>
      <c r="C203" s="42" t="s">
        <v>3925</v>
      </c>
      <c r="D203" s="41">
        <v>39933244400013</v>
      </c>
      <c r="E203" s="42" t="s">
        <v>4879</v>
      </c>
      <c r="F203" s="42" t="s">
        <v>4835</v>
      </c>
      <c r="G203" s="41">
        <v>61700</v>
      </c>
      <c r="H203" s="42" t="s">
        <v>4434</v>
      </c>
      <c r="I203" s="42" t="s">
        <v>4435</v>
      </c>
      <c r="J203" s="42" t="s">
        <v>4112</v>
      </c>
      <c r="K203" s="41">
        <v>430801</v>
      </c>
      <c r="L203" s="41">
        <v>6837593</v>
      </c>
      <c r="M203" s="41">
        <v>48.605853949999997</v>
      </c>
      <c r="N203" s="41">
        <v>-0.650979329</v>
      </c>
      <c r="O203" s="41">
        <v>2154</v>
      </c>
      <c r="P203" s="41" t="s">
        <v>4436</v>
      </c>
      <c r="Q203" s="42" t="s">
        <v>4437</v>
      </c>
      <c r="R203" s="42" t="s">
        <v>4293</v>
      </c>
      <c r="S203" s="42" t="s">
        <v>4737</v>
      </c>
      <c r="T203" s="44">
        <v>12.6</v>
      </c>
    </row>
    <row r="204" spans="1:20" ht="380" x14ac:dyDescent="0.2">
      <c r="A204" s="41">
        <v>203</v>
      </c>
      <c r="B204" s="41">
        <v>5401201</v>
      </c>
      <c r="C204" s="42" t="s">
        <v>3926</v>
      </c>
      <c r="D204" s="41">
        <v>24890033400033</v>
      </c>
      <c r="E204" s="42" t="s">
        <v>4880</v>
      </c>
      <c r="F204" s="42"/>
      <c r="G204" s="41">
        <v>89100</v>
      </c>
      <c r="H204" s="42" t="s">
        <v>4438</v>
      </c>
      <c r="I204" s="42" t="s">
        <v>4118</v>
      </c>
      <c r="J204" s="42" t="s">
        <v>4119</v>
      </c>
      <c r="K204" s="41">
        <v>722736</v>
      </c>
      <c r="L204" s="41">
        <v>6789938</v>
      </c>
      <c r="M204" s="41">
        <v>48.234004259999999</v>
      </c>
      <c r="N204" s="41">
        <v>3.306065706</v>
      </c>
      <c r="O204" s="41">
        <v>2154</v>
      </c>
      <c r="P204" s="41" t="s">
        <v>4074</v>
      </c>
      <c r="Q204" s="42" t="s">
        <v>4607</v>
      </c>
      <c r="R204" s="42" t="s">
        <v>4101</v>
      </c>
      <c r="S204" s="42" t="s">
        <v>4621</v>
      </c>
      <c r="T204" s="44">
        <v>12.1</v>
      </c>
    </row>
    <row r="205" spans="1:20" ht="350" x14ac:dyDescent="0.2">
      <c r="A205" s="41">
        <v>204</v>
      </c>
      <c r="B205" s="41">
        <v>5901195</v>
      </c>
      <c r="C205" s="42" t="s">
        <v>3927</v>
      </c>
      <c r="D205" s="41">
        <v>44452613100024</v>
      </c>
      <c r="E205" s="42"/>
      <c r="F205" s="42" t="s">
        <v>4881</v>
      </c>
      <c r="G205" s="41">
        <v>70200</v>
      </c>
      <c r="H205" s="42" t="s">
        <v>4439</v>
      </c>
      <c r="I205" s="42" t="s">
        <v>4211</v>
      </c>
      <c r="J205" s="42" t="s">
        <v>4119</v>
      </c>
      <c r="K205" s="41">
        <v>960519</v>
      </c>
      <c r="L205" s="41">
        <v>6737945</v>
      </c>
      <c r="M205" s="41">
        <v>47.716735280000002</v>
      </c>
      <c r="N205" s="41">
        <v>6.4739955069999997</v>
      </c>
      <c r="O205" s="41">
        <v>2154</v>
      </c>
      <c r="P205" s="41" t="s">
        <v>4120</v>
      </c>
      <c r="Q205" s="42" t="s">
        <v>4121</v>
      </c>
      <c r="R205" s="42" t="s">
        <v>4072</v>
      </c>
      <c r="S205" s="42" t="s">
        <v>4605</v>
      </c>
      <c r="T205" s="43">
        <v>48.7</v>
      </c>
    </row>
    <row r="206" spans="1:20" ht="160" x14ac:dyDescent="0.2">
      <c r="A206" s="41">
        <v>205</v>
      </c>
      <c r="B206" s="41">
        <v>5701701</v>
      </c>
      <c r="C206" s="42" t="s">
        <v>3763</v>
      </c>
      <c r="D206" s="41">
        <v>65480068900170</v>
      </c>
      <c r="E206" s="42"/>
      <c r="F206" s="42" t="s">
        <v>4882</v>
      </c>
      <c r="G206" s="41">
        <v>51300</v>
      </c>
      <c r="H206" s="42" t="s">
        <v>4440</v>
      </c>
      <c r="I206" s="42" t="s">
        <v>4178</v>
      </c>
      <c r="J206" s="42" t="s">
        <v>4176</v>
      </c>
      <c r="K206" s="41">
        <v>814639</v>
      </c>
      <c r="L206" s="41">
        <v>6853009</v>
      </c>
      <c r="M206" s="41">
        <v>48.789693569999997</v>
      </c>
      <c r="N206" s="41">
        <v>4.5598173370000001</v>
      </c>
      <c r="O206" s="41">
        <v>2154</v>
      </c>
      <c r="P206" s="41" t="s">
        <v>4113</v>
      </c>
      <c r="Q206" s="42" t="s">
        <v>4114</v>
      </c>
      <c r="R206" s="42" t="s">
        <v>4115</v>
      </c>
      <c r="S206" s="42" t="s">
        <v>4627</v>
      </c>
      <c r="T206" s="44">
        <v>16.899999999999999</v>
      </c>
    </row>
    <row r="207" spans="1:20" ht="380" x14ac:dyDescent="0.2">
      <c r="A207" s="41">
        <v>206</v>
      </c>
      <c r="B207" s="41">
        <v>5902597</v>
      </c>
      <c r="C207" s="42" t="s">
        <v>3928</v>
      </c>
      <c r="D207" s="41">
        <v>84409078700012</v>
      </c>
      <c r="E207" s="42" t="s">
        <v>4883</v>
      </c>
      <c r="F207" s="42"/>
      <c r="G207" s="41">
        <v>25000</v>
      </c>
      <c r="H207" s="42" t="s">
        <v>4198</v>
      </c>
      <c r="I207" s="42" t="s">
        <v>4199</v>
      </c>
      <c r="J207" s="42" t="s">
        <v>4119</v>
      </c>
      <c r="K207" s="41">
        <v>924799</v>
      </c>
      <c r="L207" s="41">
        <v>6684892</v>
      </c>
      <c r="M207" s="41">
        <v>47.254345880000002</v>
      </c>
      <c r="N207" s="41">
        <v>5.9715517150000004</v>
      </c>
      <c r="O207" s="41">
        <v>2154</v>
      </c>
      <c r="P207" s="41" t="s">
        <v>4074</v>
      </c>
      <c r="Q207" s="42" t="s">
        <v>4607</v>
      </c>
      <c r="R207" s="42" t="s">
        <v>4101</v>
      </c>
      <c r="S207" s="42" t="s">
        <v>4621</v>
      </c>
      <c r="T207" s="47">
        <v>24.7</v>
      </c>
    </row>
    <row r="208" spans="1:20" ht="160" x14ac:dyDescent="0.2">
      <c r="A208" s="41">
        <v>207</v>
      </c>
      <c r="B208" s="41">
        <v>5701946</v>
      </c>
      <c r="C208" s="42" t="s">
        <v>3929</v>
      </c>
      <c r="D208" s="41">
        <v>42126440900028</v>
      </c>
      <c r="E208" s="42" t="s">
        <v>4884</v>
      </c>
      <c r="F208" s="42"/>
      <c r="G208" s="41">
        <v>10800</v>
      </c>
      <c r="H208" s="42" t="s">
        <v>4441</v>
      </c>
      <c r="I208" s="42" t="s">
        <v>4188</v>
      </c>
      <c r="J208" s="42" t="s">
        <v>4176</v>
      </c>
      <c r="K208" s="41">
        <v>784163</v>
      </c>
      <c r="L208" s="41">
        <v>6792360</v>
      </c>
      <c r="M208" s="41">
        <v>48.250700559999999</v>
      </c>
      <c r="N208" s="41">
        <v>4.1333747389999997</v>
      </c>
      <c r="O208" s="41">
        <v>2154</v>
      </c>
      <c r="P208" s="41" t="s">
        <v>4233</v>
      </c>
      <c r="Q208" s="42" t="s">
        <v>4234</v>
      </c>
      <c r="R208" s="42" t="s">
        <v>4354</v>
      </c>
      <c r="S208" s="42" t="s">
        <v>4799</v>
      </c>
      <c r="T208" s="47">
        <v>30.3</v>
      </c>
    </row>
    <row r="209" spans="1:20" ht="350" x14ac:dyDescent="0.2">
      <c r="A209" s="41">
        <v>208</v>
      </c>
      <c r="B209" s="41">
        <v>6104447</v>
      </c>
      <c r="C209" s="42" t="s">
        <v>3930</v>
      </c>
      <c r="D209" s="41">
        <v>33351244000020</v>
      </c>
      <c r="E209" s="42" t="s">
        <v>4442</v>
      </c>
      <c r="F209" s="42"/>
      <c r="G209" s="41">
        <v>73110</v>
      </c>
      <c r="H209" s="42" t="s">
        <v>4443</v>
      </c>
      <c r="I209" s="42" t="s">
        <v>4249</v>
      </c>
      <c r="J209" s="42" t="s">
        <v>4162</v>
      </c>
      <c r="K209" s="41">
        <v>943272</v>
      </c>
      <c r="L209" s="41">
        <v>6488300</v>
      </c>
      <c r="M209" s="41">
        <v>45.485768200000003</v>
      </c>
      <c r="N209" s="41">
        <v>6.1130910280000004</v>
      </c>
      <c r="O209" s="41">
        <v>2154</v>
      </c>
      <c r="P209" s="41" t="s">
        <v>4070</v>
      </c>
      <c r="Q209" s="42" t="s">
        <v>4071</v>
      </c>
      <c r="R209" s="42" t="s">
        <v>4072</v>
      </c>
      <c r="S209" s="42" t="s">
        <v>4605</v>
      </c>
      <c r="T209" s="46">
        <v>119</v>
      </c>
    </row>
    <row r="210" spans="1:20" ht="380" x14ac:dyDescent="0.2">
      <c r="A210" s="41">
        <v>209</v>
      </c>
      <c r="B210" s="41">
        <v>6000275</v>
      </c>
      <c r="C210" s="42" t="s">
        <v>3931</v>
      </c>
      <c r="D210" s="41">
        <v>24871931200055</v>
      </c>
      <c r="E210" s="42" t="s">
        <v>4885</v>
      </c>
      <c r="F210" s="42"/>
      <c r="G210" s="41">
        <v>87000</v>
      </c>
      <c r="H210" s="42" t="s">
        <v>4444</v>
      </c>
      <c r="I210" s="42" t="s">
        <v>4218</v>
      </c>
      <c r="J210" s="42" t="s">
        <v>4093</v>
      </c>
      <c r="K210" s="41">
        <v>567915</v>
      </c>
      <c r="L210" s="41">
        <v>6531328</v>
      </c>
      <c r="M210" s="41">
        <v>45.901966530000003</v>
      </c>
      <c r="N210" s="41">
        <v>1.2972473630000001</v>
      </c>
      <c r="O210" s="41">
        <v>2154</v>
      </c>
      <c r="P210" s="41" t="s">
        <v>4139</v>
      </c>
      <c r="Q210" s="42" t="s">
        <v>4639</v>
      </c>
      <c r="R210" s="42" t="s">
        <v>4101</v>
      </c>
      <c r="S210" s="42" t="s">
        <v>4621</v>
      </c>
      <c r="T210" s="44">
        <v>19.8</v>
      </c>
    </row>
    <row r="211" spans="1:20" ht="350" x14ac:dyDescent="0.2">
      <c r="A211" s="41">
        <v>210</v>
      </c>
      <c r="B211" s="41">
        <v>6000385</v>
      </c>
      <c r="C211" s="42" t="s">
        <v>3932</v>
      </c>
      <c r="D211" s="41">
        <v>63980456600037</v>
      </c>
      <c r="E211" s="42"/>
      <c r="F211" s="42" t="s">
        <v>4253</v>
      </c>
      <c r="G211" s="41">
        <v>87720</v>
      </c>
      <c r="H211" s="42" t="s">
        <v>4217</v>
      </c>
      <c r="I211" s="42" t="s">
        <v>4218</v>
      </c>
      <c r="J211" s="42" t="s">
        <v>4093</v>
      </c>
      <c r="K211" s="41">
        <v>530547</v>
      </c>
      <c r="L211" s="41">
        <v>6532735</v>
      </c>
      <c r="M211" s="41">
        <v>45.906333340000003</v>
      </c>
      <c r="N211" s="41">
        <v>0.81524072599999997</v>
      </c>
      <c r="O211" s="41">
        <v>2154</v>
      </c>
      <c r="P211" s="41" t="s">
        <v>4070</v>
      </c>
      <c r="Q211" s="42" t="s">
        <v>4071</v>
      </c>
      <c r="R211" s="42" t="s">
        <v>4072</v>
      </c>
      <c r="S211" s="42" t="s">
        <v>4605</v>
      </c>
      <c r="T211" s="46">
        <v>705</v>
      </c>
    </row>
    <row r="212" spans="1:20" ht="409.6" x14ac:dyDescent="0.2">
      <c r="A212" s="41">
        <v>211</v>
      </c>
      <c r="B212" s="41">
        <v>6106990</v>
      </c>
      <c r="C212" s="42" t="s">
        <v>3933</v>
      </c>
      <c r="D212" s="41">
        <v>30259089800557</v>
      </c>
      <c r="E212" s="42" t="s">
        <v>4886</v>
      </c>
      <c r="F212" s="42"/>
      <c r="G212" s="41">
        <v>26300</v>
      </c>
      <c r="H212" s="42" t="s">
        <v>4445</v>
      </c>
      <c r="I212" s="42" t="s">
        <v>4247</v>
      </c>
      <c r="J212" s="42" t="s">
        <v>4162</v>
      </c>
      <c r="K212" s="41">
        <v>866991</v>
      </c>
      <c r="L212" s="41">
        <v>6439125</v>
      </c>
      <c r="M212" s="41">
        <v>45.06763772</v>
      </c>
      <c r="N212" s="41">
        <v>5.120627131</v>
      </c>
      <c r="O212" s="41">
        <v>2154</v>
      </c>
      <c r="P212" s="41" t="s">
        <v>4139</v>
      </c>
      <c r="Q212" s="42" t="s">
        <v>4639</v>
      </c>
      <c r="R212" s="42" t="s">
        <v>4075</v>
      </c>
      <c r="S212" s="42" t="s">
        <v>4608</v>
      </c>
      <c r="T212" s="47">
        <v>28.4</v>
      </c>
    </row>
    <row r="213" spans="1:20" ht="192" x14ac:dyDescent="0.2">
      <c r="A213" s="41">
        <v>212</v>
      </c>
      <c r="B213" s="41">
        <v>6102585</v>
      </c>
      <c r="C213" s="42" t="s">
        <v>3934</v>
      </c>
      <c r="D213" s="41">
        <v>87937303300015</v>
      </c>
      <c r="E213" s="42" t="s">
        <v>4887</v>
      </c>
      <c r="F213" s="42"/>
      <c r="G213" s="41">
        <v>26240</v>
      </c>
      <c r="H213" s="42" t="s">
        <v>4446</v>
      </c>
      <c r="I213" s="42" t="s">
        <v>4247</v>
      </c>
      <c r="J213" s="42" t="s">
        <v>4162</v>
      </c>
      <c r="K213" s="41">
        <v>842247</v>
      </c>
      <c r="L213" s="41">
        <v>6459066</v>
      </c>
      <c r="M213" s="41">
        <v>45.251944279999996</v>
      </c>
      <c r="N213" s="41">
        <v>4.812332488</v>
      </c>
      <c r="O213" s="41">
        <v>2154</v>
      </c>
      <c r="P213" s="41" t="s">
        <v>4070</v>
      </c>
      <c r="Q213" s="42" t="s">
        <v>4071</v>
      </c>
      <c r="R213" s="42" t="s">
        <v>4083</v>
      </c>
      <c r="S213" s="42" t="s">
        <v>4614</v>
      </c>
      <c r="T213" s="44">
        <v>13.6</v>
      </c>
    </row>
    <row r="214" spans="1:20" ht="409.6" x14ac:dyDescent="0.2">
      <c r="A214" s="41">
        <v>213</v>
      </c>
      <c r="B214" s="41">
        <v>6200529</v>
      </c>
      <c r="C214" s="42" t="s">
        <v>3889</v>
      </c>
      <c r="D214" s="41">
        <v>35010275200010</v>
      </c>
      <c r="E214" s="42" t="s">
        <v>4888</v>
      </c>
      <c r="F214" s="42"/>
      <c r="G214" s="41">
        <v>54700</v>
      </c>
      <c r="H214" s="42" t="s">
        <v>4447</v>
      </c>
      <c r="I214" s="42" t="s">
        <v>4251</v>
      </c>
      <c r="J214" s="42" t="s">
        <v>4176</v>
      </c>
      <c r="K214" s="41">
        <v>926137</v>
      </c>
      <c r="L214" s="41">
        <v>6873492</v>
      </c>
      <c r="M214" s="41">
        <v>48.943813710000001</v>
      </c>
      <c r="N214" s="41">
        <v>6.0866255840000001</v>
      </c>
      <c r="O214" s="41">
        <v>2154</v>
      </c>
      <c r="P214" s="41" t="s">
        <v>4074</v>
      </c>
      <c r="Q214" s="42" t="s">
        <v>4607</v>
      </c>
      <c r="R214" s="42" t="s">
        <v>4075</v>
      </c>
      <c r="S214" s="42" t="s">
        <v>4608</v>
      </c>
      <c r="T214" s="44">
        <v>13.4</v>
      </c>
    </row>
    <row r="215" spans="1:20" ht="160" x14ac:dyDescent="0.2">
      <c r="A215" s="41">
        <v>214</v>
      </c>
      <c r="B215" s="41">
        <v>6200725</v>
      </c>
      <c r="C215" s="42" t="s">
        <v>3935</v>
      </c>
      <c r="D215" s="41">
        <v>5750553900114</v>
      </c>
      <c r="E215" s="42" t="s">
        <v>4889</v>
      </c>
      <c r="F215" s="42"/>
      <c r="G215" s="41">
        <v>54990</v>
      </c>
      <c r="H215" s="42" t="s">
        <v>4448</v>
      </c>
      <c r="I215" s="42" t="s">
        <v>4251</v>
      </c>
      <c r="J215" s="42" t="s">
        <v>4176</v>
      </c>
      <c r="K215" s="41">
        <v>929102</v>
      </c>
      <c r="L215" s="41">
        <v>6834024</v>
      </c>
      <c r="M215" s="41">
        <v>48.589262759999997</v>
      </c>
      <c r="N215" s="41">
        <v>6.1058756929999998</v>
      </c>
      <c r="O215" s="41">
        <v>2154</v>
      </c>
      <c r="P215" s="41" t="s">
        <v>4113</v>
      </c>
      <c r="Q215" s="42" t="s">
        <v>4114</v>
      </c>
      <c r="R215" s="42" t="s">
        <v>4115</v>
      </c>
      <c r="S215" s="42" t="s">
        <v>4627</v>
      </c>
      <c r="T215" s="48">
        <v>63.2</v>
      </c>
    </row>
    <row r="216" spans="1:20" ht="320" x14ac:dyDescent="0.2">
      <c r="A216" s="41">
        <v>215</v>
      </c>
      <c r="B216" s="41">
        <v>6102997</v>
      </c>
      <c r="C216" s="42" t="s">
        <v>3806</v>
      </c>
      <c r="D216" s="41">
        <v>64200517700232</v>
      </c>
      <c r="E216" s="42" t="s">
        <v>4890</v>
      </c>
      <c r="F216" s="42" t="s">
        <v>4891</v>
      </c>
      <c r="G216" s="41">
        <v>38220</v>
      </c>
      <c r="H216" s="42" t="s">
        <v>4449</v>
      </c>
      <c r="I216" s="42" t="s">
        <v>4226</v>
      </c>
      <c r="J216" s="42" t="s">
        <v>4162</v>
      </c>
      <c r="K216" s="41">
        <v>926265</v>
      </c>
      <c r="L216" s="41">
        <v>6445614</v>
      </c>
      <c r="M216" s="41">
        <v>45.108987450000001</v>
      </c>
      <c r="N216" s="41">
        <v>5.8757726850000003</v>
      </c>
      <c r="O216" s="41">
        <v>2154</v>
      </c>
      <c r="P216" s="41" t="s">
        <v>4223</v>
      </c>
      <c r="Q216" s="42" t="s">
        <v>4685</v>
      </c>
      <c r="R216" s="42" t="s">
        <v>4224</v>
      </c>
      <c r="S216" s="42" t="s">
        <v>4686</v>
      </c>
      <c r="T216" s="43">
        <v>56.3</v>
      </c>
    </row>
    <row r="217" spans="1:20" ht="160" x14ac:dyDescent="0.2">
      <c r="A217" s="41">
        <v>216</v>
      </c>
      <c r="B217" s="41">
        <v>6103190</v>
      </c>
      <c r="C217" s="42" t="s">
        <v>3936</v>
      </c>
      <c r="D217" s="41">
        <v>33818576200071</v>
      </c>
      <c r="E217" s="42" t="s">
        <v>4892</v>
      </c>
      <c r="F217" s="42"/>
      <c r="G217" s="41">
        <v>38150</v>
      </c>
      <c r="H217" s="42" t="s">
        <v>4423</v>
      </c>
      <c r="I217" s="42" t="s">
        <v>4226</v>
      </c>
      <c r="J217" s="42" t="s">
        <v>4162</v>
      </c>
      <c r="K217" s="41">
        <v>840475</v>
      </c>
      <c r="L217" s="41">
        <v>6473068</v>
      </c>
      <c r="M217" s="41">
        <v>45.377855340000004</v>
      </c>
      <c r="N217" s="41">
        <v>4.7938156699999999</v>
      </c>
      <c r="O217" s="41">
        <v>27572</v>
      </c>
      <c r="P217" s="41" t="s">
        <v>4424</v>
      </c>
      <c r="Q217" s="42" t="s">
        <v>4868</v>
      </c>
      <c r="R217" s="42" t="s">
        <v>4354</v>
      </c>
      <c r="S217" s="42" t="s">
        <v>4799</v>
      </c>
      <c r="T217" s="47">
        <v>35.6</v>
      </c>
    </row>
    <row r="218" spans="1:20" ht="380" x14ac:dyDescent="0.2">
      <c r="A218" s="41">
        <v>217</v>
      </c>
      <c r="B218" s="41">
        <v>6103718</v>
      </c>
      <c r="C218" s="42" t="s">
        <v>3937</v>
      </c>
      <c r="D218" s="41">
        <v>24690024500019</v>
      </c>
      <c r="E218" s="42" t="s">
        <v>4893</v>
      </c>
      <c r="F218" s="42"/>
      <c r="G218" s="41">
        <v>69190</v>
      </c>
      <c r="H218" s="42" t="s">
        <v>4240</v>
      </c>
      <c r="I218" s="42" t="s">
        <v>4237</v>
      </c>
      <c r="J218" s="42" t="s">
        <v>4162</v>
      </c>
      <c r="K218" s="41">
        <v>843679</v>
      </c>
      <c r="L218" s="41">
        <v>6511742</v>
      </c>
      <c r="M218" s="41">
        <v>45.72398604</v>
      </c>
      <c r="N218" s="41">
        <v>4.8462598870000004</v>
      </c>
      <c r="O218" s="41">
        <v>2154</v>
      </c>
      <c r="P218" s="41" t="s">
        <v>4296</v>
      </c>
      <c r="Q218" s="42" t="s">
        <v>4741</v>
      </c>
      <c r="R218" s="42" t="s">
        <v>4101</v>
      </c>
      <c r="S218" s="42" t="s">
        <v>4621</v>
      </c>
      <c r="T218" s="44">
        <v>12.2</v>
      </c>
    </row>
    <row r="219" spans="1:20" ht="409.6" x14ac:dyDescent="0.2">
      <c r="A219" s="41">
        <v>218</v>
      </c>
      <c r="B219" s="41">
        <v>6201196</v>
      </c>
      <c r="C219" s="42" t="s">
        <v>3938</v>
      </c>
      <c r="D219" s="41">
        <v>30536288100297</v>
      </c>
      <c r="E219" s="42" t="s">
        <v>4894</v>
      </c>
      <c r="F219" s="42"/>
      <c r="G219" s="41">
        <v>57365</v>
      </c>
      <c r="H219" s="42" t="s">
        <v>4450</v>
      </c>
      <c r="I219" s="42" t="s">
        <v>4277</v>
      </c>
      <c r="J219" s="42" t="s">
        <v>4176</v>
      </c>
      <c r="K219" s="41">
        <v>938936</v>
      </c>
      <c r="L219" s="41">
        <v>6907266</v>
      </c>
      <c r="M219" s="41">
        <v>49.241612430000004</v>
      </c>
      <c r="N219" s="41">
        <v>6.2802690520000004</v>
      </c>
      <c r="O219" s="41">
        <v>2154</v>
      </c>
      <c r="P219" s="41" t="s">
        <v>4074</v>
      </c>
      <c r="Q219" s="42" t="s">
        <v>4607</v>
      </c>
      <c r="R219" s="42" t="s">
        <v>4075</v>
      </c>
      <c r="S219" s="42" t="s">
        <v>4608</v>
      </c>
      <c r="T219" s="44">
        <v>11.4</v>
      </c>
    </row>
    <row r="220" spans="1:20" ht="409.6" x14ac:dyDescent="0.2">
      <c r="A220" s="41">
        <v>219</v>
      </c>
      <c r="B220" s="41">
        <v>6201922</v>
      </c>
      <c r="C220" s="42" t="s">
        <v>3889</v>
      </c>
      <c r="D220" s="41">
        <v>30536288100396</v>
      </c>
      <c r="E220" s="42" t="s">
        <v>4451</v>
      </c>
      <c r="F220" s="42"/>
      <c r="G220" s="41">
        <v>57385</v>
      </c>
      <c r="H220" s="42" t="s">
        <v>4452</v>
      </c>
      <c r="I220" s="42" t="s">
        <v>4277</v>
      </c>
      <c r="J220" s="42" t="s">
        <v>4176</v>
      </c>
      <c r="K220" s="41">
        <v>968984</v>
      </c>
      <c r="L220" s="41">
        <v>6889031</v>
      </c>
      <c r="M220" s="41">
        <v>49.066500310000002</v>
      </c>
      <c r="N220" s="41">
        <v>6.6805614860000002</v>
      </c>
      <c r="O220" s="41">
        <v>2154</v>
      </c>
      <c r="P220" s="41" t="s">
        <v>4074</v>
      </c>
      <c r="Q220" s="42" t="s">
        <v>4607</v>
      </c>
      <c r="R220" s="42" t="s">
        <v>4075</v>
      </c>
      <c r="S220" s="42" t="s">
        <v>4608</v>
      </c>
      <c r="T220" s="44">
        <v>17.5</v>
      </c>
    </row>
    <row r="221" spans="1:20" ht="380" x14ac:dyDescent="0.2">
      <c r="A221" s="41">
        <v>220</v>
      </c>
      <c r="B221" s="41">
        <v>6302155</v>
      </c>
      <c r="C221" s="42" t="s">
        <v>3939</v>
      </c>
      <c r="D221" s="41">
        <v>82855456800018</v>
      </c>
      <c r="E221" s="42" t="s">
        <v>4895</v>
      </c>
      <c r="F221" s="42"/>
      <c r="G221" s="41">
        <v>53220</v>
      </c>
      <c r="H221" s="42" t="s">
        <v>4453</v>
      </c>
      <c r="I221" s="42" t="s">
        <v>4284</v>
      </c>
      <c r="J221" s="42" t="s">
        <v>4285</v>
      </c>
      <c r="K221" s="41">
        <v>398686</v>
      </c>
      <c r="L221" s="41">
        <v>6823488</v>
      </c>
      <c r="M221" s="41">
        <v>48.465470230000001</v>
      </c>
      <c r="N221" s="41">
        <v>-1.0759355209999999</v>
      </c>
      <c r="O221" s="41">
        <v>2154</v>
      </c>
      <c r="P221" s="41" t="s">
        <v>4074</v>
      </c>
      <c r="Q221" s="42" t="s">
        <v>4607</v>
      </c>
      <c r="R221" s="42" t="s">
        <v>4101</v>
      </c>
      <c r="S221" s="42" t="s">
        <v>4621</v>
      </c>
      <c r="T221" s="47">
        <v>31.4</v>
      </c>
    </row>
    <row r="222" spans="1:20" ht="409.6" x14ac:dyDescent="0.2">
      <c r="A222" s="41">
        <v>221</v>
      </c>
      <c r="B222" s="41">
        <v>6302382</v>
      </c>
      <c r="C222" s="42" t="s">
        <v>3940</v>
      </c>
      <c r="D222" s="41">
        <v>31869768700032</v>
      </c>
      <c r="E222" s="42" t="s">
        <v>4896</v>
      </c>
      <c r="F222" s="42"/>
      <c r="G222" s="41">
        <v>85570</v>
      </c>
      <c r="H222" s="42" t="s">
        <v>4454</v>
      </c>
      <c r="I222" s="42" t="s">
        <v>4455</v>
      </c>
      <c r="J222" s="42" t="s">
        <v>4285</v>
      </c>
      <c r="K222" s="41">
        <v>400758</v>
      </c>
      <c r="L222" s="41">
        <v>6611631</v>
      </c>
      <c r="M222" s="41">
        <v>46.568695949999999</v>
      </c>
      <c r="N222" s="41">
        <v>-0.90630075700000001</v>
      </c>
      <c r="O222" s="41">
        <v>2154</v>
      </c>
      <c r="P222" s="41" t="s">
        <v>4456</v>
      </c>
      <c r="Q222" s="42" t="s">
        <v>4457</v>
      </c>
      <c r="R222" s="42" t="s">
        <v>4458</v>
      </c>
      <c r="S222" s="42" t="s">
        <v>4897</v>
      </c>
      <c r="T222" s="47">
        <v>21.8</v>
      </c>
    </row>
    <row r="223" spans="1:20" ht="350" x14ac:dyDescent="0.2">
      <c r="A223" s="41">
        <v>222</v>
      </c>
      <c r="B223" s="41">
        <v>6202396</v>
      </c>
      <c r="C223" s="42" t="s">
        <v>3941</v>
      </c>
      <c r="D223" s="41">
        <v>30109649100016</v>
      </c>
      <c r="E223" s="42" t="s">
        <v>4898</v>
      </c>
      <c r="F223" s="42"/>
      <c r="G223" s="41">
        <v>88700</v>
      </c>
      <c r="H223" s="42" t="s">
        <v>4459</v>
      </c>
      <c r="I223" s="42" t="s">
        <v>4288</v>
      </c>
      <c r="J223" s="42" t="s">
        <v>4176</v>
      </c>
      <c r="K223" s="41">
        <v>971182</v>
      </c>
      <c r="L223" s="41">
        <v>6810195</v>
      </c>
      <c r="M223" s="41">
        <v>48.359659890000003</v>
      </c>
      <c r="N223" s="41">
        <v>6.6606211929999999</v>
      </c>
      <c r="O223" s="41">
        <v>2154</v>
      </c>
      <c r="P223" s="41" t="s">
        <v>4120</v>
      </c>
      <c r="Q223" s="42" t="s">
        <v>4121</v>
      </c>
      <c r="R223" s="42" t="s">
        <v>4072</v>
      </c>
      <c r="S223" s="42" t="s">
        <v>4605</v>
      </c>
      <c r="T223" s="46">
        <v>160</v>
      </c>
    </row>
    <row r="224" spans="1:20" ht="409.6" x14ac:dyDescent="0.2">
      <c r="A224" s="41">
        <v>223</v>
      </c>
      <c r="B224" s="41">
        <v>6303646</v>
      </c>
      <c r="C224" s="42" t="s">
        <v>3940</v>
      </c>
      <c r="D224" s="41">
        <v>31869768700016</v>
      </c>
      <c r="E224" s="42" t="s">
        <v>4899</v>
      </c>
      <c r="F224" s="42"/>
      <c r="G224" s="41">
        <v>49280</v>
      </c>
      <c r="H224" s="42" t="s">
        <v>4460</v>
      </c>
      <c r="I224" s="42" t="s">
        <v>4301</v>
      </c>
      <c r="J224" s="42" t="s">
        <v>4285</v>
      </c>
      <c r="K224" s="41">
        <v>400582</v>
      </c>
      <c r="L224" s="41">
        <v>6673228</v>
      </c>
      <c r="M224" s="41">
        <v>47.12049459</v>
      </c>
      <c r="N224" s="41">
        <v>-0.94877222699999997</v>
      </c>
      <c r="O224" s="41">
        <v>2154</v>
      </c>
      <c r="P224" s="41" t="s">
        <v>4456</v>
      </c>
      <c r="Q224" s="42" t="s">
        <v>4457</v>
      </c>
      <c r="R224" s="42" t="s">
        <v>4458</v>
      </c>
      <c r="S224" s="42" t="s">
        <v>4897</v>
      </c>
      <c r="T224" s="47">
        <v>23.7</v>
      </c>
    </row>
    <row r="225" spans="1:20" ht="192" x14ac:dyDescent="0.2">
      <c r="A225" s="41">
        <v>224</v>
      </c>
      <c r="B225" s="41">
        <v>6400874</v>
      </c>
      <c r="C225" s="42" t="s">
        <v>3942</v>
      </c>
      <c r="D225" s="41">
        <v>89883026000011</v>
      </c>
      <c r="E225" s="42"/>
      <c r="F225" s="42" t="s">
        <v>4461</v>
      </c>
      <c r="G225" s="41">
        <v>13150</v>
      </c>
      <c r="H225" s="42" t="s">
        <v>4462</v>
      </c>
      <c r="I225" s="42" t="s">
        <v>4311</v>
      </c>
      <c r="J225" s="42" t="s">
        <v>4312</v>
      </c>
      <c r="K225" s="41">
        <v>833096</v>
      </c>
      <c r="L225" s="41">
        <v>6299554</v>
      </c>
      <c r="M225" s="41">
        <v>43.824026369999999</v>
      </c>
      <c r="N225" s="41">
        <v>4.6532342509999998</v>
      </c>
      <c r="O225" s="41">
        <v>27572</v>
      </c>
      <c r="P225" s="41" t="s">
        <v>4212</v>
      </c>
      <c r="Q225" s="42" t="s">
        <v>4679</v>
      </c>
      <c r="R225" s="42" t="s">
        <v>4083</v>
      </c>
      <c r="S225" s="42" t="s">
        <v>4614</v>
      </c>
      <c r="T225" s="46">
        <v>381</v>
      </c>
    </row>
    <row r="226" spans="1:20" ht="160" x14ac:dyDescent="0.2">
      <c r="A226" s="41">
        <v>225</v>
      </c>
      <c r="B226" s="41">
        <v>6506270</v>
      </c>
      <c r="C226" s="42" t="s">
        <v>3943</v>
      </c>
      <c r="D226" s="41">
        <v>43900834300022</v>
      </c>
      <c r="E226" s="42" t="s">
        <v>4900</v>
      </c>
      <c r="F226" s="42"/>
      <c r="G226" s="41">
        <v>92400</v>
      </c>
      <c r="H226" s="42" t="s">
        <v>4463</v>
      </c>
      <c r="I226" s="42" t="s">
        <v>4340</v>
      </c>
      <c r="J226" s="42" t="s">
        <v>4325</v>
      </c>
      <c r="K226" s="41">
        <v>643769</v>
      </c>
      <c r="L226" s="41">
        <v>6866707</v>
      </c>
      <c r="M226" s="41">
        <v>48.920172749999999</v>
      </c>
      <c r="N226" s="41">
        <v>2.233015773</v>
      </c>
      <c r="O226" s="41">
        <v>2154</v>
      </c>
      <c r="P226" s="41" t="s">
        <v>4077</v>
      </c>
      <c r="Q226" s="42" t="s">
        <v>4610</v>
      </c>
      <c r="R226" s="42" t="s">
        <v>4129</v>
      </c>
      <c r="S226" s="42" t="s">
        <v>4130</v>
      </c>
      <c r="T226" s="44">
        <v>17.100000000000001</v>
      </c>
    </row>
    <row r="227" spans="1:20" ht="409.6" x14ac:dyDescent="0.2">
      <c r="A227" s="41">
        <v>226</v>
      </c>
      <c r="B227" s="41">
        <v>6506767</v>
      </c>
      <c r="C227" s="42" t="s">
        <v>3944</v>
      </c>
      <c r="D227" s="41">
        <v>61200696500182</v>
      </c>
      <c r="E227" s="42"/>
      <c r="F227" s="42" t="s">
        <v>4901</v>
      </c>
      <c r="G227" s="41">
        <v>95720</v>
      </c>
      <c r="H227" s="42" t="s">
        <v>4464</v>
      </c>
      <c r="I227" s="42" t="s">
        <v>4333</v>
      </c>
      <c r="J227" s="42" t="s">
        <v>4325</v>
      </c>
      <c r="K227" s="41">
        <v>656949</v>
      </c>
      <c r="L227" s="41">
        <v>6881019</v>
      </c>
      <c r="M227" s="41">
        <v>49.049450800000002</v>
      </c>
      <c r="N227" s="41">
        <v>2.411326447</v>
      </c>
      <c r="O227" s="41">
        <v>2154</v>
      </c>
      <c r="P227" s="41" t="s">
        <v>4074</v>
      </c>
      <c r="Q227" s="42" t="s">
        <v>4607</v>
      </c>
      <c r="R227" s="42" t="s">
        <v>4075</v>
      </c>
      <c r="S227" s="42" t="s">
        <v>4608</v>
      </c>
      <c r="T227" s="44">
        <v>10.199999999999999</v>
      </c>
    </row>
    <row r="228" spans="1:20" ht="160" x14ac:dyDescent="0.2">
      <c r="A228" s="41">
        <v>227</v>
      </c>
      <c r="B228" s="41">
        <v>6506939</v>
      </c>
      <c r="C228" s="42" t="s">
        <v>3945</v>
      </c>
      <c r="D228" s="41">
        <v>25755000400044</v>
      </c>
      <c r="E228" s="42" t="s">
        <v>4902</v>
      </c>
      <c r="F228" s="42"/>
      <c r="G228" s="41">
        <v>78260</v>
      </c>
      <c r="H228" s="42" t="s">
        <v>4465</v>
      </c>
      <c r="I228" s="42" t="s">
        <v>4330</v>
      </c>
      <c r="J228" s="42" t="s">
        <v>4325</v>
      </c>
      <c r="K228" s="41">
        <v>638593</v>
      </c>
      <c r="L228" s="41">
        <v>6875189</v>
      </c>
      <c r="M228" s="41">
        <v>48.995717110000001</v>
      </c>
      <c r="N228" s="41">
        <v>2.1611918710000002</v>
      </c>
      <c r="O228" s="41">
        <v>2154</v>
      </c>
      <c r="P228" s="41" t="s">
        <v>4296</v>
      </c>
      <c r="Q228" s="42" t="s">
        <v>4741</v>
      </c>
      <c r="R228" s="42" t="s">
        <v>4129</v>
      </c>
      <c r="S228" s="42" t="s">
        <v>4130</v>
      </c>
      <c r="T228" s="46">
        <v>126</v>
      </c>
    </row>
    <row r="229" spans="1:20" ht="160" x14ac:dyDescent="0.2">
      <c r="A229" s="41">
        <v>228</v>
      </c>
      <c r="B229" s="41">
        <v>6600262</v>
      </c>
      <c r="C229" s="42" t="s">
        <v>3946</v>
      </c>
      <c r="D229" s="41">
        <v>30213556100058</v>
      </c>
      <c r="E229" s="42" t="s">
        <v>4903</v>
      </c>
      <c r="F229" s="42"/>
      <c r="G229" s="41">
        <v>11210</v>
      </c>
      <c r="H229" s="42" t="s">
        <v>4466</v>
      </c>
      <c r="I229" s="42" t="s">
        <v>4467</v>
      </c>
      <c r="J229" s="42" t="s">
        <v>4343</v>
      </c>
      <c r="K229" s="41">
        <v>702215</v>
      </c>
      <c r="L229" s="41">
        <v>6213916</v>
      </c>
      <c r="M229" s="41">
        <v>43.069357089999997</v>
      </c>
      <c r="N229" s="41">
        <v>3.0271515230000001</v>
      </c>
      <c r="O229" s="41">
        <v>2154</v>
      </c>
      <c r="P229" s="41" t="s">
        <v>4113</v>
      </c>
      <c r="Q229" s="42" t="s">
        <v>4114</v>
      </c>
      <c r="R229" s="42" t="s">
        <v>4115</v>
      </c>
      <c r="S229" s="42" t="s">
        <v>4627</v>
      </c>
      <c r="T229" s="48">
        <v>69.099999999999994</v>
      </c>
    </row>
    <row r="230" spans="1:20" ht="144" x14ac:dyDescent="0.2">
      <c r="A230" s="41">
        <v>229</v>
      </c>
      <c r="B230" s="41">
        <v>6402706</v>
      </c>
      <c r="C230" s="42" t="s">
        <v>3947</v>
      </c>
      <c r="D230" s="41">
        <v>44920741400029</v>
      </c>
      <c r="E230" s="42" t="s">
        <v>4904</v>
      </c>
      <c r="F230" s="42"/>
      <c r="G230" s="41">
        <v>84700</v>
      </c>
      <c r="H230" s="42" t="s">
        <v>4468</v>
      </c>
      <c r="I230" s="42" t="s">
        <v>4321</v>
      </c>
      <c r="J230" s="42" t="s">
        <v>4312</v>
      </c>
      <c r="K230" s="41">
        <v>849036</v>
      </c>
      <c r="L230" s="41">
        <v>6323495</v>
      </c>
      <c r="M230" s="41">
        <v>44.035350299999998</v>
      </c>
      <c r="N230" s="41">
        <v>4.8581586300000001</v>
      </c>
      <c r="O230" s="41">
        <v>2154</v>
      </c>
      <c r="P230" s="41" t="s">
        <v>4233</v>
      </c>
      <c r="Q230" s="42" t="s">
        <v>4234</v>
      </c>
      <c r="R230" s="42" t="s">
        <v>4469</v>
      </c>
      <c r="S230" s="42" t="s">
        <v>4905</v>
      </c>
      <c r="T230" s="44">
        <v>14.5</v>
      </c>
    </row>
    <row r="231" spans="1:20" ht="380" x14ac:dyDescent="0.2">
      <c r="A231" s="41">
        <v>230</v>
      </c>
      <c r="B231" s="41">
        <v>6601697</v>
      </c>
      <c r="C231" s="42" t="s">
        <v>4906</v>
      </c>
      <c r="D231" s="41">
        <v>43398630400023</v>
      </c>
      <c r="E231" s="42" t="s">
        <v>4907</v>
      </c>
      <c r="F231" s="42" t="s">
        <v>4908</v>
      </c>
      <c r="G231" s="41">
        <v>30000</v>
      </c>
      <c r="H231" s="42" t="s">
        <v>4470</v>
      </c>
      <c r="I231" s="42" t="s">
        <v>4342</v>
      </c>
      <c r="J231" s="42" t="s">
        <v>4343</v>
      </c>
      <c r="K231" s="41">
        <v>807713</v>
      </c>
      <c r="L231" s="41">
        <v>6299922</v>
      </c>
      <c r="M231" s="41">
        <v>43.831631559999998</v>
      </c>
      <c r="N231" s="41">
        <v>4.3380876099999996</v>
      </c>
      <c r="O231" s="41">
        <v>2154</v>
      </c>
      <c r="P231" s="41" t="s">
        <v>4074</v>
      </c>
      <c r="Q231" s="42" t="s">
        <v>4607</v>
      </c>
      <c r="R231" s="42" t="s">
        <v>4101</v>
      </c>
      <c r="S231" s="42" t="s">
        <v>4621</v>
      </c>
      <c r="T231" s="43">
        <v>53.5</v>
      </c>
    </row>
    <row r="232" spans="1:20" ht="64" x14ac:dyDescent="0.2">
      <c r="A232" s="41">
        <v>231</v>
      </c>
      <c r="B232" s="41">
        <v>6802298</v>
      </c>
      <c r="C232" s="42" t="s">
        <v>3948</v>
      </c>
      <c r="D232" s="41">
        <v>44464063500017</v>
      </c>
      <c r="E232" s="42" t="s">
        <v>4909</v>
      </c>
      <c r="F232" s="42" t="s">
        <v>4910</v>
      </c>
      <c r="G232" s="41">
        <v>81290</v>
      </c>
      <c r="H232" s="42" t="s">
        <v>4471</v>
      </c>
      <c r="I232" s="42" t="s">
        <v>4472</v>
      </c>
      <c r="J232" s="42" t="s">
        <v>4343</v>
      </c>
      <c r="K232" s="41">
        <v>640299</v>
      </c>
      <c r="L232" s="41">
        <v>6272009</v>
      </c>
      <c r="M232" s="41">
        <v>43.587203440000003</v>
      </c>
      <c r="N232" s="41">
        <v>2.2615454320000001</v>
      </c>
      <c r="O232" s="41">
        <v>2154</v>
      </c>
      <c r="P232" s="41" t="s">
        <v>4120</v>
      </c>
      <c r="Q232" s="42" t="s">
        <v>4121</v>
      </c>
      <c r="R232" s="45">
        <v>0</v>
      </c>
      <c r="S232" s="45">
        <v>0</v>
      </c>
      <c r="T232" s="48">
        <v>74.2</v>
      </c>
    </row>
    <row r="233" spans="1:20" ht="380" x14ac:dyDescent="0.2">
      <c r="A233" s="41">
        <v>232</v>
      </c>
      <c r="B233" s="41">
        <v>6802412</v>
      </c>
      <c r="C233" s="42" t="s">
        <v>3949</v>
      </c>
      <c r="D233" s="41">
        <v>67080121600011</v>
      </c>
      <c r="E233" s="42" t="s">
        <v>4911</v>
      </c>
      <c r="F233" s="42" t="s">
        <v>4912</v>
      </c>
      <c r="G233" s="41">
        <v>31000</v>
      </c>
      <c r="H233" s="42" t="s">
        <v>4473</v>
      </c>
      <c r="I233" s="42" t="s">
        <v>4366</v>
      </c>
      <c r="J233" s="42" t="s">
        <v>4343</v>
      </c>
      <c r="K233" s="41">
        <v>570690</v>
      </c>
      <c r="L233" s="41">
        <v>6274510</v>
      </c>
      <c r="M233" s="41">
        <v>43.600374410000001</v>
      </c>
      <c r="N233" s="41">
        <v>1.4000821080000001</v>
      </c>
      <c r="O233" s="41">
        <v>2154</v>
      </c>
      <c r="P233" s="41" t="s">
        <v>4074</v>
      </c>
      <c r="Q233" s="42" t="s">
        <v>4607</v>
      </c>
      <c r="R233" s="42" t="s">
        <v>4101</v>
      </c>
      <c r="S233" s="42" t="s">
        <v>4621</v>
      </c>
      <c r="T233" s="46">
        <v>133</v>
      </c>
    </row>
    <row r="234" spans="1:20" ht="380" x14ac:dyDescent="0.2">
      <c r="A234" s="41">
        <v>233</v>
      </c>
      <c r="B234" s="41">
        <v>6700536</v>
      </c>
      <c r="C234" s="42" t="s">
        <v>3950</v>
      </c>
      <c r="D234" s="41">
        <v>39989044100021</v>
      </c>
      <c r="E234" s="42" t="s">
        <v>4913</v>
      </c>
      <c r="F234" s="42"/>
      <c r="G234" s="41">
        <v>67100</v>
      </c>
      <c r="H234" s="42" t="s">
        <v>4375</v>
      </c>
      <c r="I234" s="42" t="s">
        <v>4363</v>
      </c>
      <c r="J234" s="42" t="s">
        <v>4176</v>
      </c>
      <c r="K234" s="41">
        <v>1053495</v>
      </c>
      <c r="L234" s="41">
        <v>6834978</v>
      </c>
      <c r="M234" s="41">
        <v>48.542071620000002</v>
      </c>
      <c r="N234" s="41">
        <v>7.7896150100000003</v>
      </c>
      <c r="O234" s="41">
        <v>4326</v>
      </c>
      <c r="P234" s="41" t="s">
        <v>4074</v>
      </c>
      <c r="Q234" s="42" t="s">
        <v>4607</v>
      </c>
      <c r="R234" s="42" t="s">
        <v>4101</v>
      </c>
      <c r="S234" s="42" t="s">
        <v>4621</v>
      </c>
      <c r="T234" s="46">
        <v>128</v>
      </c>
    </row>
    <row r="235" spans="1:20" ht="380" x14ac:dyDescent="0.2">
      <c r="A235" s="41">
        <v>234</v>
      </c>
      <c r="B235" s="41">
        <v>6802726</v>
      </c>
      <c r="C235" s="42" t="s">
        <v>3951</v>
      </c>
      <c r="D235" s="41">
        <v>89127387200012</v>
      </c>
      <c r="E235" s="42" t="s">
        <v>4914</v>
      </c>
      <c r="F235" s="42"/>
      <c r="G235" s="41">
        <v>82000</v>
      </c>
      <c r="H235" s="42" t="s">
        <v>4474</v>
      </c>
      <c r="I235" s="42" t="s">
        <v>4374</v>
      </c>
      <c r="J235" s="42" t="s">
        <v>4343</v>
      </c>
      <c r="K235" s="41">
        <v>565857</v>
      </c>
      <c r="L235" s="41">
        <v>6326164</v>
      </c>
      <c r="M235" s="41">
        <v>44.062249860000001</v>
      </c>
      <c r="N235" s="41">
        <v>1.3267613970000001</v>
      </c>
      <c r="O235" s="41">
        <v>2154</v>
      </c>
      <c r="P235" s="41" t="s">
        <v>4074</v>
      </c>
      <c r="Q235" s="42" t="s">
        <v>4607</v>
      </c>
      <c r="R235" s="42" t="s">
        <v>4101</v>
      </c>
      <c r="S235" s="42" t="s">
        <v>4621</v>
      </c>
      <c r="T235" s="44">
        <v>15</v>
      </c>
    </row>
    <row r="236" spans="1:20" ht="160" x14ac:dyDescent="0.2">
      <c r="A236" s="41">
        <v>235</v>
      </c>
      <c r="B236" s="41">
        <v>6802899</v>
      </c>
      <c r="C236" s="42" t="s">
        <v>3952</v>
      </c>
      <c r="D236" s="41">
        <v>80105359600012</v>
      </c>
      <c r="E236" s="42" t="s">
        <v>4915</v>
      </c>
      <c r="F236" s="42"/>
      <c r="G236" s="41">
        <v>31400</v>
      </c>
      <c r="H236" s="42" t="s">
        <v>4473</v>
      </c>
      <c r="I236" s="42" t="s">
        <v>4366</v>
      </c>
      <c r="J236" s="42" t="s">
        <v>4343</v>
      </c>
      <c r="K236" s="41">
        <v>576323</v>
      </c>
      <c r="L236" s="41">
        <v>6275261</v>
      </c>
      <c r="M236" s="41">
        <v>43.608101849999997</v>
      </c>
      <c r="N236" s="41">
        <v>1.4695797859999999</v>
      </c>
      <c r="O236" s="41">
        <v>2154</v>
      </c>
      <c r="P236" s="41" t="s">
        <v>4315</v>
      </c>
      <c r="Q236" s="42" t="s">
        <v>4754</v>
      </c>
      <c r="R236" s="42" t="s">
        <v>4129</v>
      </c>
      <c r="S236" s="42" t="s">
        <v>4130</v>
      </c>
      <c r="T236" s="44">
        <v>15.9</v>
      </c>
    </row>
    <row r="237" spans="1:20" ht="380" x14ac:dyDescent="0.2">
      <c r="A237" s="41">
        <v>236</v>
      </c>
      <c r="B237" s="41">
        <v>7000699</v>
      </c>
      <c r="C237" s="42" t="s">
        <v>4916</v>
      </c>
      <c r="D237" s="41">
        <v>34941131400025</v>
      </c>
      <c r="E237" s="42"/>
      <c r="F237" s="42" t="s">
        <v>4917</v>
      </c>
      <c r="G237" s="41">
        <v>62122</v>
      </c>
      <c r="H237" s="42" t="s">
        <v>4475</v>
      </c>
      <c r="I237" s="42" t="s">
        <v>4379</v>
      </c>
      <c r="J237" s="42" t="s">
        <v>4069</v>
      </c>
      <c r="K237" s="41">
        <v>669188</v>
      </c>
      <c r="L237" s="41">
        <v>7047823</v>
      </c>
      <c r="M237" s="41">
        <v>50.543943400000003</v>
      </c>
      <c r="N237" s="41">
        <v>2.5661450449999998</v>
      </c>
      <c r="O237" s="41">
        <v>27572</v>
      </c>
      <c r="P237" s="41" t="s">
        <v>4074</v>
      </c>
      <c r="Q237" s="42" t="s">
        <v>4607</v>
      </c>
      <c r="R237" s="42" t="s">
        <v>4101</v>
      </c>
      <c r="S237" s="42" t="s">
        <v>4621</v>
      </c>
      <c r="T237" s="43">
        <v>41.3</v>
      </c>
    </row>
    <row r="238" spans="1:20" ht="160" x14ac:dyDescent="0.2">
      <c r="A238" s="41">
        <v>237</v>
      </c>
      <c r="B238" s="41">
        <v>7100049</v>
      </c>
      <c r="C238" s="42" t="s">
        <v>3953</v>
      </c>
      <c r="D238" s="41">
        <v>38359921400012</v>
      </c>
      <c r="E238" s="42" t="s">
        <v>4918</v>
      </c>
      <c r="F238" s="42"/>
      <c r="G238" s="41">
        <v>97450</v>
      </c>
      <c r="H238" s="42" t="s">
        <v>2448</v>
      </c>
      <c r="I238" s="42" t="s">
        <v>4476</v>
      </c>
      <c r="J238" s="42" t="s">
        <v>4476</v>
      </c>
      <c r="K238" s="41">
        <v>333651</v>
      </c>
      <c r="L238" s="41">
        <v>7646200</v>
      </c>
      <c r="M238" s="41">
        <v>55.753791280000002</v>
      </c>
      <c r="N238" s="41">
        <v>-2.7644318160000001</v>
      </c>
      <c r="O238" s="49">
        <v>0</v>
      </c>
      <c r="P238" s="41" t="s">
        <v>4315</v>
      </c>
      <c r="Q238" s="42" t="s">
        <v>4754</v>
      </c>
      <c r="R238" s="42" t="s">
        <v>4129</v>
      </c>
      <c r="S238" s="42" t="s">
        <v>4130</v>
      </c>
      <c r="T238" s="46">
        <v>208</v>
      </c>
    </row>
    <row r="239" spans="1:20" ht="160" x14ac:dyDescent="0.2">
      <c r="A239" s="41">
        <v>238</v>
      </c>
      <c r="B239" s="41">
        <v>7100121</v>
      </c>
      <c r="C239" s="42" t="s">
        <v>3954</v>
      </c>
      <c r="D239" s="41">
        <v>35269406100024</v>
      </c>
      <c r="E239" s="42" t="s">
        <v>4919</v>
      </c>
      <c r="F239" s="42"/>
      <c r="G239" s="41">
        <v>97440</v>
      </c>
      <c r="H239" s="42" t="s">
        <v>4920</v>
      </c>
      <c r="I239" s="42" t="s">
        <v>4476</v>
      </c>
      <c r="J239" s="42" t="s">
        <v>4476</v>
      </c>
      <c r="K239" s="41">
        <v>358350</v>
      </c>
      <c r="L239" s="41">
        <v>7686777</v>
      </c>
      <c r="M239" s="41">
        <v>56.127114560000003</v>
      </c>
      <c r="N239" s="41">
        <v>-2.4208144690000002</v>
      </c>
      <c r="O239" s="49">
        <v>0</v>
      </c>
      <c r="P239" s="41" t="s">
        <v>4315</v>
      </c>
      <c r="Q239" s="42" t="s">
        <v>4754</v>
      </c>
      <c r="R239" s="42" t="s">
        <v>4129</v>
      </c>
      <c r="S239" s="42" t="s">
        <v>4130</v>
      </c>
      <c r="T239" s="46">
        <v>228</v>
      </c>
    </row>
    <row r="240" spans="1:20" ht="380" x14ac:dyDescent="0.2">
      <c r="A240" s="41">
        <v>239</v>
      </c>
      <c r="B240" s="41">
        <v>18300005</v>
      </c>
      <c r="C240" s="42" t="s">
        <v>3955</v>
      </c>
      <c r="D240" s="41">
        <v>42442475200022</v>
      </c>
      <c r="E240" s="42" t="s">
        <v>4921</v>
      </c>
      <c r="F240" s="42"/>
      <c r="G240" s="41">
        <v>66600</v>
      </c>
      <c r="H240" s="42" t="s">
        <v>4477</v>
      </c>
      <c r="I240" s="42" t="s">
        <v>4478</v>
      </c>
      <c r="J240" s="42" t="s">
        <v>4343</v>
      </c>
      <c r="K240" s="41">
        <v>681112</v>
      </c>
      <c r="L240" s="41">
        <v>6181578</v>
      </c>
      <c r="M240" s="41">
        <v>42.779576679999998</v>
      </c>
      <c r="N240" s="41">
        <v>2.7696275859999999</v>
      </c>
      <c r="O240" s="41">
        <v>27572</v>
      </c>
      <c r="P240" s="41" t="s">
        <v>4074</v>
      </c>
      <c r="Q240" s="42" t="s">
        <v>4607</v>
      </c>
      <c r="R240" s="42" t="s">
        <v>4101</v>
      </c>
      <c r="S240" s="42" t="s">
        <v>4621</v>
      </c>
      <c r="T240" s="46">
        <v>109</v>
      </c>
    </row>
    <row r="241" spans="1:20" ht="160" x14ac:dyDescent="0.2">
      <c r="A241" s="41">
        <v>240</v>
      </c>
      <c r="B241" s="41">
        <v>22100006</v>
      </c>
      <c r="C241" s="42" t="s">
        <v>3956</v>
      </c>
      <c r="D241" s="41">
        <v>41263583100016</v>
      </c>
      <c r="E241" s="42"/>
      <c r="F241" s="42" t="s">
        <v>4922</v>
      </c>
      <c r="G241" s="41">
        <v>97160</v>
      </c>
      <c r="H241" s="42" t="s">
        <v>4479</v>
      </c>
      <c r="I241" s="42" t="s">
        <v>4480</v>
      </c>
      <c r="J241" s="42" t="s">
        <v>4480</v>
      </c>
      <c r="K241" s="41">
        <v>678709</v>
      </c>
      <c r="L241" s="41">
        <v>1803660</v>
      </c>
      <c r="M241" s="41">
        <v>6.6151289240000004</v>
      </c>
      <c r="N241" s="41">
        <v>2.8450796939999998</v>
      </c>
      <c r="O241" s="41">
        <v>4559</v>
      </c>
      <c r="P241" s="41" t="s">
        <v>4315</v>
      </c>
      <c r="Q241" s="42" t="s">
        <v>4754</v>
      </c>
      <c r="R241" s="42" t="s">
        <v>4129</v>
      </c>
      <c r="S241" s="42" t="s">
        <v>4130</v>
      </c>
      <c r="T241" s="46">
        <v>253</v>
      </c>
    </row>
    <row r="242" spans="1:20" ht="380" x14ac:dyDescent="0.2">
      <c r="A242" s="41">
        <v>241</v>
      </c>
      <c r="B242" s="41">
        <v>7201205</v>
      </c>
      <c r="C242" s="42" t="s">
        <v>4923</v>
      </c>
      <c r="D242" s="41">
        <v>20006985400012</v>
      </c>
      <c r="E242" s="42" t="s">
        <v>4924</v>
      </c>
      <c r="F242" s="42"/>
      <c r="G242" s="41">
        <v>86000</v>
      </c>
      <c r="H242" s="42" t="s">
        <v>4481</v>
      </c>
      <c r="I242" s="42" t="s">
        <v>4408</v>
      </c>
      <c r="J242" s="42" t="s">
        <v>4093</v>
      </c>
      <c r="K242" s="41">
        <v>500109</v>
      </c>
      <c r="L242" s="41">
        <v>6613655</v>
      </c>
      <c r="M242" s="41">
        <v>46.623611619999998</v>
      </c>
      <c r="N242" s="41">
        <v>0.38857268700000003</v>
      </c>
      <c r="O242" s="41">
        <v>4326</v>
      </c>
      <c r="P242" s="41" t="s">
        <v>4074</v>
      </c>
      <c r="Q242" s="42" t="s">
        <v>4607</v>
      </c>
      <c r="R242" s="42" t="s">
        <v>4101</v>
      </c>
      <c r="S242" s="42" t="s">
        <v>4621</v>
      </c>
      <c r="T242" s="47">
        <v>22.9</v>
      </c>
    </row>
    <row r="243" spans="1:20" ht="380" x14ac:dyDescent="0.2">
      <c r="A243" s="41">
        <v>242</v>
      </c>
      <c r="B243" s="41">
        <v>7205805</v>
      </c>
      <c r="C243" s="42" t="s">
        <v>3957</v>
      </c>
      <c r="D243" s="41">
        <v>33899491600108</v>
      </c>
      <c r="E243" s="42" t="s">
        <v>4482</v>
      </c>
      <c r="F243" s="42"/>
      <c r="G243" s="41">
        <v>17470</v>
      </c>
      <c r="H243" s="42" t="s">
        <v>4483</v>
      </c>
      <c r="I243" s="42" t="s">
        <v>4404</v>
      </c>
      <c r="J243" s="42" t="s">
        <v>4093</v>
      </c>
      <c r="K243" s="41">
        <v>435896</v>
      </c>
      <c r="L243" s="41">
        <v>6548048</v>
      </c>
      <c r="M243" s="41">
        <v>46.01352739</v>
      </c>
      <c r="N243" s="41">
        <v>-0.412378411</v>
      </c>
      <c r="O243" s="41">
        <v>2154</v>
      </c>
      <c r="P243" s="41" t="s">
        <v>4074</v>
      </c>
      <c r="Q243" s="42" t="s">
        <v>4607</v>
      </c>
      <c r="R243" s="42" t="s">
        <v>4101</v>
      </c>
      <c r="S243" s="42" t="s">
        <v>4621</v>
      </c>
      <c r="T243" s="44">
        <v>12.7</v>
      </c>
    </row>
    <row r="244" spans="1:20" ht="380" x14ac:dyDescent="0.2">
      <c r="A244" s="41">
        <v>243</v>
      </c>
      <c r="B244" s="41">
        <v>7402258</v>
      </c>
      <c r="C244" s="42" t="s">
        <v>3945</v>
      </c>
      <c r="D244" s="41">
        <v>25755000400077</v>
      </c>
      <c r="E244" s="42" t="s">
        <v>4925</v>
      </c>
      <c r="F244" s="42"/>
      <c r="G244" s="41">
        <v>94460</v>
      </c>
      <c r="H244" s="42" t="s">
        <v>4484</v>
      </c>
      <c r="I244" s="42" t="s">
        <v>4353</v>
      </c>
      <c r="J244" s="42" t="s">
        <v>4325</v>
      </c>
      <c r="K244" s="41">
        <v>659407</v>
      </c>
      <c r="L244" s="41">
        <v>6851761</v>
      </c>
      <c r="M244" s="41">
        <v>48.787384240000002</v>
      </c>
      <c r="N244" s="41">
        <v>2.4477337289999999</v>
      </c>
      <c r="O244" s="41">
        <v>2154</v>
      </c>
      <c r="P244" s="41" t="s">
        <v>4296</v>
      </c>
      <c r="Q244" s="42" t="s">
        <v>4741</v>
      </c>
      <c r="R244" s="42" t="s">
        <v>4101</v>
      </c>
      <c r="S244" s="42" t="s">
        <v>4621</v>
      </c>
      <c r="T244" s="48">
        <v>63.3</v>
      </c>
    </row>
    <row r="245" spans="1:20" ht="380" x14ac:dyDescent="0.2">
      <c r="A245" s="41">
        <v>244</v>
      </c>
      <c r="B245" s="41">
        <v>7402355</v>
      </c>
      <c r="C245" s="42" t="s">
        <v>3958</v>
      </c>
      <c r="D245" s="41">
        <v>25755000400028</v>
      </c>
      <c r="E245" s="42" t="s">
        <v>4926</v>
      </c>
      <c r="F245" s="42"/>
      <c r="G245" s="41">
        <v>93160</v>
      </c>
      <c r="H245" s="42" t="s">
        <v>4485</v>
      </c>
      <c r="I245" s="42" t="s">
        <v>4345</v>
      </c>
      <c r="J245" s="42" t="s">
        <v>4325</v>
      </c>
      <c r="K245" s="41">
        <v>664823</v>
      </c>
      <c r="L245" s="41">
        <v>6861287</v>
      </c>
      <c r="M245" s="41">
        <v>48.87308444</v>
      </c>
      <c r="N245" s="41">
        <v>2.520629483</v>
      </c>
      <c r="O245" s="41">
        <v>2154</v>
      </c>
      <c r="P245" s="41" t="s">
        <v>4296</v>
      </c>
      <c r="Q245" s="42" t="s">
        <v>4741</v>
      </c>
      <c r="R245" s="42" t="s">
        <v>4101</v>
      </c>
      <c r="S245" s="42" t="s">
        <v>4621</v>
      </c>
      <c r="T245" s="44">
        <v>14.3</v>
      </c>
    </row>
    <row r="246" spans="1:20" ht="64" x14ac:dyDescent="0.2">
      <c r="A246" s="41">
        <v>245</v>
      </c>
      <c r="B246" s="41">
        <v>5200721</v>
      </c>
      <c r="C246" s="42" t="s">
        <v>3959</v>
      </c>
      <c r="D246" s="41">
        <v>78188879700011</v>
      </c>
      <c r="E246" s="42" t="s">
        <v>4927</v>
      </c>
      <c r="F246" s="42"/>
      <c r="G246" s="41">
        <v>33230</v>
      </c>
      <c r="H246" s="42" t="s">
        <v>4486</v>
      </c>
      <c r="I246" s="42" t="s">
        <v>4097</v>
      </c>
      <c r="J246" s="42" t="s">
        <v>4093</v>
      </c>
      <c r="K246" s="41">
        <v>453741</v>
      </c>
      <c r="L246" s="41">
        <v>6443809</v>
      </c>
      <c r="M246" s="41">
        <v>45.085996039999998</v>
      </c>
      <c r="N246" s="41">
        <v>-0.12872781799999999</v>
      </c>
      <c r="O246" s="41">
        <v>2154</v>
      </c>
      <c r="P246" s="41" t="s">
        <v>4487</v>
      </c>
      <c r="Q246" s="42" t="s">
        <v>4928</v>
      </c>
      <c r="R246" s="45">
        <v>0</v>
      </c>
      <c r="S246" s="45">
        <v>0</v>
      </c>
      <c r="T246" s="47">
        <v>26.8</v>
      </c>
    </row>
    <row r="247" spans="1:20" ht="380" x14ac:dyDescent="0.2">
      <c r="A247" s="41">
        <v>246</v>
      </c>
      <c r="B247" s="41">
        <v>5201789</v>
      </c>
      <c r="C247" s="42" t="s">
        <v>3960</v>
      </c>
      <c r="D247" s="41">
        <v>24400027900020</v>
      </c>
      <c r="E247" s="42" t="s">
        <v>4929</v>
      </c>
      <c r="F247" s="42"/>
      <c r="G247" s="41">
        <v>40200</v>
      </c>
      <c r="H247" s="42" t="s">
        <v>4488</v>
      </c>
      <c r="I247" s="42" t="s">
        <v>4103</v>
      </c>
      <c r="J247" s="42" t="s">
        <v>4093</v>
      </c>
      <c r="K247" s="41">
        <v>372655</v>
      </c>
      <c r="L247" s="41">
        <v>6362488</v>
      </c>
      <c r="M247" s="41">
        <v>44.324318329999997</v>
      </c>
      <c r="N247" s="41">
        <v>-1.1036366399999999</v>
      </c>
      <c r="O247" s="41">
        <v>2154</v>
      </c>
      <c r="P247" s="41" t="s">
        <v>4074</v>
      </c>
      <c r="Q247" s="42" t="s">
        <v>4607</v>
      </c>
      <c r="R247" s="42" t="s">
        <v>4101</v>
      </c>
      <c r="S247" s="42" t="s">
        <v>4621</v>
      </c>
      <c r="T247" s="47">
        <v>21.9</v>
      </c>
    </row>
    <row r="248" spans="1:20" ht="409.6" x14ac:dyDescent="0.2">
      <c r="A248" s="41">
        <v>247</v>
      </c>
      <c r="B248" s="41">
        <v>5205987</v>
      </c>
      <c r="C248" s="42" t="s">
        <v>3961</v>
      </c>
      <c r="D248" s="41">
        <v>25640464100035</v>
      </c>
      <c r="E248" s="42" t="s">
        <v>4930</v>
      </c>
      <c r="F248" s="42"/>
      <c r="G248" s="41">
        <v>64310</v>
      </c>
      <c r="H248" s="42" t="s">
        <v>4489</v>
      </c>
      <c r="I248" s="42" t="s">
        <v>4490</v>
      </c>
      <c r="J248" s="42" t="s">
        <v>4093</v>
      </c>
      <c r="K248" s="41">
        <v>329504</v>
      </c>
      <c r="L248" s="41">
        <v>6264485</v>
      </c>
      <c r="M248" s="41">
        <v>43.426175559999997</v>
      </c>
      <c r="N248" s="41">
        <v>-1.5723661280000001</v>
      </c>
      <c r="O248" s="41">
        <v>2154</v>
      </c>
      <c r="P248" s="41" t="s">
        <v>4139</v>
      </c>
      <c r="Q248" s="42" t="s">
        <v>4639</v>
      </c>
      <c r="R248" s="42" t="s">
        <v>4075</v>
      </c>
      <c r="S248" s="42" t="s">
        <v>4608</v>
      </c>
      <c r="T248" s="44">
        <v>14.8</v>
      </c>
    </row>
    <row r="249" spans="1:20" ht="409.6" x14ac:dyDescent="0.2">
      <c r="A249" s="41">
        <v>248</v>
      </c>
      <c r="B249" s="41">
        <v>5206306</v>
      </c>
      <c r="C249" s="42" t="s">
        <v>3962</v>
      </c>
      <c r="D249" s="41">
        <v>52910584300070</v>
      </c>
      <c r="E249" s="42" t="s">
        <v>4931</v>
      </c>
      <c r="F249" s="42"/>
      <c r="G249" s="41">
        <v>33190</v>
      </c>
      <c r="H249" s="42" t="s">
        <v>4491</v>
      </c>
      <c r="I249" s="42" t="s">
        <v>4097</v>
      </c>
      <c r="J249" s="42" t="s">
        <v>4093</v>
      </c>
      <c r="K249" s="41">
        <v>454455</v>
      </c>
      <c r="L249" s="41">
        <v>6394054</v>
      </c>
      <c r="M249" s="41">
        <v>44.640440499999997</v>
      </c>
      <c r="N249" s="41">
        <v>-9.4902164999999997E-2</v>
      </c>
      <c r="O249" s="41">
        <v>4326</v>
      </c>
      <c r="P249" s="41" t="s">
        <v>4456</v>
      </c>
      <c r="Q249" s="42" t="s">
        <v>4457</v>
      </c>
      <c r="R249" s="42" t="s">
        <v>4458</v>
      </c>
      <c r="S249" s="42" t="s">
        <v>4897</v>
      </c>
      <c r="T249" s="47">
        <v>23.6</v>
      </c>
    </row>
    <row r="250" spans="1:20" ht="409.6" x14ac:dyDescent="0.2">
      <c r="A250" s="41">
        <v>249</v>
      </c>
      <c r="B250" s="41">
        <v>10500024</v>
      </c>
      <c r="C250" s="42" t="s">
        <v>3963</v>
      </c>
      <c r="D250" s="41">
        <v>50472660500042</v>
      </c>
      <c r="E250" s="42" t="s">
        <v>4932</v>
      </c>
      <c r="F250" s="42"/>
      <c r="G250" s="41">
        <v>42230</v>
      </c>
      <c r="H250" s="42" t="s">
        <v>4492</v>
      </c>
      <c r="I250" s="42" t="s">
        <v>4493</v>
      </c>
      <c r="J250" s="42" t="s">
        <v>4162</v>
      </c>
      <c r="K250" s="41">
        <v>802660</v>
      </c>
      <c r="L250" s="41">
        <v>6479400</v>
      </c>
      <c r="M250" s="41">
        <v>45.441307440000003</v>
      </c>
      <c r="N250" s="41">
        <v>4.312380536</v>
      </c>
      <c r="O250" s="41">
        <v>2154</v>
      </c>
      <c r="P250" s="41" t="s">
        <v>4074</v>
      </c>
      <c r="Q250" s="42" t="s">
        <v>4607</v>
      </c>
      <c r="R250" s="42" t="s">
        <v>4075</v>
      </c>
      <c r="S250" s="42" t="s">
        <v>4608</v>
      </c>
      <c r="T250" s="47">
        <v>37.4</v>
      </c>
    </row>
    <row r="251" spans="1:20" ht="409.6" x14ac:dyDescent="0.2">
      <c r="A251" s="41">
        <v>250</v>
      </c>
      <c r="B251" s="41">
        <v>16400362</v>
      </c>
      <c r="C251" s="42" t="s">
        <v>3964</v>
      </c>
      <c r="D251" s="41">
        <v>34348850800320</v>
      </c>
      <c r="E251" s="42" t="s">
        <v>4933</v>
      </c>
      <c r="F251" s="42"/>
      <c r="G251" s="41">
        <v>3300</v>
      </c>
      <c r="H251" s="42" t="s">
        <v>4494</v>
      </c>
      <c r="I251" s="42" t="s">
        <v>4161</v>
      </c>
      <c r="J251" s="42" t="s">
        <v>4162</v>
      </c>
      <c r="K251" s="41">
        <v>739820</v>
      </c>
      <c r="L251" s="41">
        <v>6559969</v>
      </c>
      <c r="M251" s="41">
        <v>46.17049755</v>
      </c>
      <c r="N251" s="41">
        <v>3.5158177249999998</v>
      </c>
      <c r="O251" s="41">
        <v>2154</v>
      </c>
      <c r="P251" s="41" t="s">
        <v>4074</v>
      </c>
      <c r="Q251" s="42" t="s">
        <v>4607</v>
      </c>
      <c r="R251" s="42" t="s">
        <v>4075</v>
      </c>
      <c r="S251" s="42" t="s">
        <v>4608</v>
      </c>
      <c r="T251" s="44">
        <v>10.7</v>
      </c>
    </row>
    <row r="252" spans="1:20" ht="409.6" x14ac:dyDescent="0.2">
      <c r="A252" s="41">
        <v>251</v>
      </c>
      <c r="B252" s="41">
        <v>6501121</v>
      </c>
      <c r="C252" s="42" t="s">
        <v>3944</v>
      </c>
      <c r="D252" s="41">
        <v>61200696500075</v>
      </c>
      <c r="E252" s="42" t="s">
        <v>4934</v>
      </c>
      <c r="F252" s="42"/>
      <c r="G252" s="41">
        <v>77410</v>
      </c>
      <c r="H252" s="42" t="s">
        <v>4495</v>
      </c>
      <c r="I252" s="42" t="s">
        <v>4324</v>
      </c>
      <c r="J252" s="42" t="s">
        <v>4325</v>
      </c>
      <c r="K252" s="41">
        <v>679843</v>
      </c>
      <c r="L252" s="41">
        <v>6872460</v>
      </c>
      <c r="M252" s="41">
        <v>48.97386728</v>
      </c>
      <c r="N252" s="41">
        <v>2.724779844</v>
      </c>
      <c r="O252" s="41">
        <v>4326</v>
      </c>
      <c r="P252" s="41" t="s">
        <v>4074</v>
      </c>
      <c r="Q252" s="42" t="s">
        <v>4607</v>
      </c>
      <c r="R252" s="42" t="s">
        <v>4075</v>
      </c>
      <c r="S252" s="42" t="s">
        <v>4608</v>
      </c>
      <c r="T252" s="46">
        <v>156</v>
      </c>
    </row>
    <row r="253" spans="1:20" ht="80" x14ac:dyDescent="0.2">
      <c r="A253" s="41">
        <v>252</v>
      </c>
      <c r="B253" s="41">
        <v>6000348</v>
      </c>
      <c r="C253" s="42" t="s">
        <v>3965</v>
      </c>
      <c r="D253" s="41">
        <v>80985590100017</v>
      </c>
      <c r="E253" s="42" t="s">
        <v>4935</v>
      </c>
      <c r="F253" s="42"/>
      <c r="G253" s="41">
        <v>19200</v>
      </c>
      <c r="H253" s="42" t="s">
        <v>4496</v>
      </c>
      <c r="I253" s="42" t="s">
        <v>4220</v>
      </c>
      <c r="J253" s="42" t="s">
        <v>4093</v>
      </c>
      <c r="K253" s="41">
        <v>642563</v>
      </c>
      <c r="L253" s="41">
        <v>6491343</v>
      </c>
      <c r="M253" s="41">
        <v>45.553680239999998</v>
      </c>
      <c r="N253" s="41">
        <v>2.264270271</v>
      </c>
      <c r="O253" s="41">
        <v>2154</v>
      </c>
      <c r="P253" s="41" t="s">
        <v>4120</v>
      </c>
      <c r="Q253" s="42" t="s">
        <v>4121</v>
      </c>
      <c r="R253" s="45">
        <v>0</v>
      </c>
      <c r="S253" s="45">
        <v>0</v>
      </c>
      <c r="T253" s="48">
        <v>60.6</v>
      </c>
    </row>
    <row r="254" spans="1:20" ht="224" x14ac:dyDescent="0.2">
      <c r="A254" s="41">
        <v>253</v>
      </c>
      <c r="B254" s="41">
        <v>7100036</v>
      </c>
      <c r="C254" s="42" t="s">
        <v>3966</v>
      </c>
      <c r="D254" s="41">
        <v>49037502900017</v>
      </c>
      <c r="E254" s="42" t="s">
        <v>4936</v>
      </c>
      <c r="F254" s="42"/>
      <c r="G254" s="41">
        <v>97437</v>
      </c>
      <c r="H254" s="42" t="s">
        <v>4937</v>
      </c>
      <c r="I254" s="42" t="s">
        <v>4476</v>
      </c>
      <c r="J254" s="42" t="s">
        <v>4476</v>
      </c>
      <c r="K254" s="41">
        <v>367063</v>
      </c>
      <c r="L254" s="41">
        <v>7671860</v>
      </c>
      <c r="M254" s="41">
        <v>56.000785380000003</v>
      </c>
      <c r="N254" s="41">
        <v>-2.2672208600000001</v>
      </c>
      <c r="O254" s="41">
        <v>4326</v>
      </c>
      <c r="P254" s="41" t="s">
        <v>4487</v>
      </c>
      <c r="Q254" s="42" t="s">
        <v>4928</v>
      </c>
      <c r="R254" s="42" t="s">
        <v>4081</v>
      </c>
      <c r="S254" s="42" t="s">
        <v>4612</v>
      </c>
      <c r="T254" s="44">
        <v>13.9</v>
      </c>
    </row>
    <row r="255" spans="1:20" ht="350" x14ac:dyDescent="0.2">
      <c r="A255" s="41">
        <v>254</v>
      </c>
      <c r="B255" s="41">
        <v>5702355</v>
      </c>
      <c r="C255" s="42" t="s">
        <v>3967</v>
      </c>
      <c r="D255" s="41">
        <v>42048211900013</v>
      </c>
      <c r="E255" s="42" t="s">
        <v>4938</v>
      </c>
      <c r="F255" s="42"/>
      <c r="G255" s="41">
        <v>8140</v>
      </c>
      <c r="H255" s="42" t="s">
        <v>4497</v>
      </c>
      <c r="I255" s="42" t="s">
        <v>4175</v>
      </c>
      <c r="J255" s="42" t="s">
        <v>4176</v>
      </c>
      <c r="K255" s="41">
        <v>844611</v>
      </c>
      <c r="L255" s="41">
        <v>6954701</v>
      </c>
      <c r="M255" s="41">
        <v>49.694604050000002</v>
      </c>
      <c r="N255" s="41">
        <v>5.0025559199999998</v>
      </c>
      <c r="O255" s="41">
        <v>2154</v>
      </c>
      <c r="P255" s="41" t="s">
        <v>4120</v>
      </c>
      <c r="Q255" s="42" t="s">
        <v>4121</v>
      </c>
      <c r="R255" s="42" t="s">
        <v>4072</v>
      </c>
      <c r="S255" s="42" t="s">
        <v>4605</v>
      </c>
      <c r="T255" s="46">
        <v>303</v>
      </c>
    </row>
    <row r="256" spans="1:20" ht="380" x14ac:dyDescent="0.2">
      <c r="A256" s="41">
        <v>255</v>
      </c>
      <c r="B256" s="41">
        <v>5702761</v>
      </c>
      <c r="C256" s="42" t="s">
        <v>3968</v>
      </c>
      <c r="D256" s="41">
        <v>44263609800034</v>
      </c>
      <c r="E256" s="42" t="s">
        <v>4939</v>
      </c>
      <c r="F256" s="42"/>
      <c r="G256" s="41">
        <v>51520</v>
      </c>
      <c r="H256" s="42" t="s">
        <v>4498</v>
      </c>
      <c r="I256" s="42" t="s">
        <v>4178</v>
      </c>
      <c r="J256" s="42" t="s">
        <v>4176</v>
      </c>
      <c r="K256" s="41">
        <v>797187</v>
      </c>
      <c r="L256" s="41">
        <v>6882980</v>
      </c>
      <c r="M256" s="41">
        <v>49.061131850000002</v>
      </c>
      <c r="N256" s="41">
        <v>4.3292723869999996</v>
      </c>
      <c r="O256" s="41">
        <v>2154</v>
      </c>
      <c r="P256" s="41" t="s">
        <v>4074</v>
      </c>
      <c r="Q256" s="42" t="s">
        <v>4607</v>
      </c>
      <c r="R256" s="42" t="s">
        <v>4101</v>
      </c>
      <c r="S256" s="42" t="s">
        <v>4621</v>
      </c>
      <c r="T256" s="43">
        <v>54.8</v>
      </c>
    </row>
    <row r="257" spans="1:20" ht="380" x14ac:dyDescent="0.2">
      <c r="A257" s="41">
        <v>256</v>
      </c>
      <c r="B257" s="41">
        <v>5802180</v>
      </c>
      <c r="C257" s="42" t="s">
        <v>3969</v>
      </c>
      <c r="D257" s="41">
        <v>80380679300011</v>
      </c>
      <c r="E257" s="42" t="s">
        <v>4940</v>
      </c>
      <c r="F257" s="42"/>
      <c r="G257" s="41">
        <v>76170</v>
      </c>
      <c r="H257" s="42" t="s">
        <v>4499</v>
      </c>
      <c r="I257" s="42" t="s">
        <v>4193</v>
      </c>
      <c r="J257" s="42" t="s">
        <v>4112</v>
      </c>
      <c r="K257" s="41">
        <v>517724</v>
      </c>
      <c r="L257" s="41">
        <v>6935521</v>
      </c>
      <c r="M257" s="41">
        <v>49.513218019999996</v>
      </c>
      <c r="N257" s="41">
        <v>0.48463899700000002</v>
      </c>
      <c r="O257" s="41">
        <v>2154</v>
      </c>
      <c r="P257" s="41" t="s">
        <v>4074</v>
      </c>
      <c r="Q257" s="42" t="s">
        <v>4607</v>
      </c>
      <c r="R257" s="42" t="s">
        <v>4101</v>
      </c>
      <c r="S257" s="42" t="s">
        <v>4621</v>
      </c>
      <c r="T257" s="46">
        <v>105</v>
      </c>
    </row>
    <row r="258" spans="1:20" ht="380" x14ac:dyDescent="0.2">
      <c r="A258" s="41">
        <v>257</v>
      </c>
      <c r="B258" s="41">
        <v>10001801</v>
      </c>
      <c r="C258" s="42" t="s">
        <v>3970</v>
      </c>
      <c r="D258" s="41">
        <v>40897427700019</v>
      </c>
      <c r="E258" s="42" t="s">
        <v>4941</v>
      </c>
      <c r="F258" s="42"/>
      <c r="G258" s="41">
        <v>41000</v>
      </c>
      <c r="H258" s="42" t="s">
        <v>4500</v>
      </c>
      <c r="I258" s="42" t="s">
        <v>4501</v>
      </c>
      <c r="J258" s="42" t="s">
        <v>4394</v>
      </c>
      <c r="K258" s="41">
        <v>574398</v>
      </c>
      <c r="L258" s="41">
        <v>6724785</v>
      </c>
      <c r="M258" s="41">
        <v>47.638184870000003</v>
      </c>
      <c r="N258" s="41">
        <v>1.327996849</v>
      </c>
      <c r="O258" s="41">
        <v>2154</v>
      </c>
      <c r="P258" s="41" t="s">
        <v>4074</v>
      </c>
      <c r="Q258" s="42" t="s">
        <v>4607</v>
      </c>
      <c r="R258" s="42" t="s">
        <v>4101</v>
      </c>
      <c r="S258" s="42" t="s">
        <v>4621</v>
      </c>
      <c r="T258" s="43">
        <v>48.7</v>
      </c>
    </row>
    <row r="259" spans="1:20" ht="409.6" x14ac:dyDescent="0.2">
      <c r="A259" s="41">
        <v>258</v>
      </c>
      <c r="B259" s="41">
        <v>10003902</v>
      </c>
      <c r="C259" s="42" t="s">
        <v>3971</v>
      </c>
      <c r="D259" s="41">
        <v>34340353100316</v>
      </c>
      <c r="E259" s="42" t="s">
        <v>4942</v>
      </c>
      <c r="F259" s="42"/>
      <c r="G259" s="41">
        <v>37600</v>
      </c>
      <c r="H259" s="42" t="s">
        <v>4502</v>
      </c>
      <c r="I259" s="42" t="s">
        <v>4401</v>
      </c>
      <c r="J259" s="42" t="s">
        <v>4394</v>
      </c>
      <c r="K259" s="41">
        <v>545493</v>
      </c>
      <c r="L259" s="41">
        <v>6672699</v>
      </c>
      <c r="M259" s="41">
        <v>47.165027469999998</v>
      </c>
      <c r="N259" s="41">
        <v>0.96127024500000002</v>
      </c>
      <c r="O259" s="41">
        <v>2154</v>
      </c>
      <c r="P259" s="41" t="s">
        <v>4139</v>
      </c>
      <c r="Q259" s="42" t="s">
        <v>4639</v>
      </c>
      <c r="R259" s="42" t="s">
        <v>4075</v>
      </c>
      <c r="S259" s="42" t="s">
        <v>4608</v>
      </c>
      <c r="T259" s="44">
        <v>14.7</v>
      </c>
    </row>
    <row r="260" spans="1:20" ht="409.6" x14ac:dyDescent="0.2">
      <c r="A260" s="41">
        <v>259</v>
      </c>
      <c r="B260" s="41">
        <v>6806388</v>
      </c>
      <c r="C260" s="42" t="s">
        <v>3972</v>
      </c>
      <c r="D260" s="41">
        <v>25810216900020</v>
      </c>
      <c r="E260" s="42" t="s">
        <v>4943</v>
      </c>
      <c r="F260" s="42"/>
      <c r="G260" s="41">
        <v>81300</v>
      </c>
      <c r="H260" s="42" t="s">
        <v>4503</v>
      </c>
      <c r="I260" s="42" t="s">
        <v>4472</v>
      </c>
      <c r="J260" s="42" t="s">
        <v>4343</v>
      </c>
      <c r="K260" s="41">
        <v>623410</v>
      </c>
      <c r="L260" s="41">
        <v>6298403</v>
      </c>
      <c r="M260" s="41">
        <v>43.82206403</v>
      </c>
      <c r="N260" s="41">
        <v>2.0487267679999999</v>
      </c>
      <c r="O260" s="41">
        <v>2154</v>
      </c>
      <c r="P260" s="41" t="s">
        <v>4074</v>
      </c>
      <c r="Q260" s="42" t="s">
        <v>4607</v>
      </c>
      <c r="R260" s="42" t="s">
        <v>4075</v>
      </c>
      <c r="S260" s="42" t="s">
        <v>4608</v>
      </c>
      <c r="T260" s="47">
        <v>35.1</v>
      </c>
    </row>
    <row r="261" spans="1:20" ht="64" x14ac:dyDescent="0.2">
      <c r="A261" s="41">
        <v>260</v>
      </c>
      <c r="B261" s="41">
        <v>7201774</v>
      </c>
      <c r="C261" s="42" t="s">
        <v>3973</v>
      </c>
      <c r="D261" s="41">
        <v>30032616200017</v>
      </c>
      <c r="E261" s="42" t="s">
        <v>4944</v>
      </c>
      <c r="F261" s="42"/>
      <c r="G261" s="41">
        <v>79190</v>
      </c>
      <c r="H261" s="42" t="s">
        <v>4504</v>
      </c>
      <c r="I261" s="42" t="s">
        <v>4399</v>
      </c>
      <c r="J261" s="42" t="s">
        <v>4093</v>
      </c>
      <c r="K261" s="41">
        <v>476562</v>
      </c>
      <c r="L261" s="41">
        <v>6562869</v>
      </c>
      <c r="M261" s="41">
        <v>46.160938389999998</v>
      </c>
      <c r="N261" s="41">
        <v>0.105521666</v>
      </c>
      <c r="O261" s="41">
        <v>2154</v>
      </c>
      <c r="P261" s="41" t="s">
        <v>4120</v>
      </c>
      <c r="Q261" s="42" t="s">
        <v>4121</v>
      </c>
      <c r="R261" s="42">
        <v>0</v>
      </c>
      <c r="S261" s="42">
        <v>0</v>
      </c>
      <c r="T261" s="44">
        <v>11.4</v>
      </c>
    </row>
    <row r="262" spans="1:20" ht="409.6" x14ac:dyDescent="0.2">
      <c r="A262" s="41">
        <v>261</v>
      </c>
      <c r="B262" s="41">
        <v>10300176</v>
      </c>
      <c r="C262" s="42" t="s">
        <v>3974</v>
      </c>
      <c r="D262" s="41">
        <v>34340353102114</v>
      </c>
      <c r="E262" s="42" t="s">
        <v>4505</v>
      </c>
      <c r="F262" s="42"/>
      <c r="G262" s="41">
        <v>26230</v>
      </c>
      <c r="H262" s="42" t="s">
        <v>4506</v>
      </c>
      <c r="I262" s="42" t="s">
        <v>4247</v>
      </c>
      <c r="J262" s="42" t="s">
        <v>4162</v>
      </c>
      <c r="K262" s="41">
        <v>840167</v>
      </c>
      <c r="L262" s="41">
        <v>6374136</v>
      </c>
      <c r="M262" s="41">
        <v>44.490992609999999</v>
      </c>
      <c r="N262" s="41">
        <v>4.7617030800000002</v>
      </c>
      <c r="O262" s="41">
        <v>2154</v>
      </c>
      <c r="P262" s="41" t="s">
        <v>4139</v>
      </c>
      <c r="Q262" s="42" t="s">
        <v>4639</v>
      </c>
      <c r="R262" s="42" t="s">
        <v>4075</v>
      </c>
      <c r="S262" s="42" t="s">
        <v>4608</v>
      </c>
      <c r="T262" s="47">
        <v>25.3</v>
      </c>
    </row>
    <row r="263" spans="1:20" ht="409.6" x14ac:dyDescent="0.2">
      <c r="A263" s="41">
        <v>262</v>
      </c>
      <c r="B263" s="41">
        <v>6400876</v>
      </c>
      <c r="C263" s="42" t="s">
        <v>4945</v>
      </c>
      <c r="D263" s="41">
        <v>20005480700108</v>
      </c>
      <c r="E263" s="42" t="s">
        <v>4507</v>
      </c>
      <c r="F263" s="42"/>
      <c r="G263" s="41">
        <v>13310</v>
      </c>
      <c r="H263" s="42" t="s">
        <v>4508</v>
      </c>
      <c r="I263" s="42" t="s">
        <v>4311</v>
      </c>
      <c r="J263" s="42" t="s">
        <v>4312</v>
      </c>
      <c r="K263" s="41">
        <v>851559</v>
      </c>
      <c r="L263" s="41">
        <v>6279998</v>
      </c>
      <c r="M263" s="41">
        <v>43.64514423</v>
      </c>
      <c r="N263" s="41">
        <v>4.8767163489999996</v>
      </c>
      <c r="O263" s="41">
        <v>2154</v>
      </c>
      <c r="P263" s="41" t="s">
        <v>4139</v>
      </c>
      <c r="Q263" s="42" t="s">
        <v>4639</v>
      </c>
      <c r="R263" s="42" t="s">
        <v>4075</v>
      </c>
      <c r="S263" s="42" t="s">
        <v>4608</v>
      </c>
      <c r="T263" s="47">
        <v>29.6</v>
      </c>
    </row>
    <row r="264" spans="1:20" ht="409.6" x14ac:dyDescent="0.2">
      <c r="A264" s="41">
        <v>263</v>
      </c>
      <c r="B264" s="41">
        <v>6506763</v>
      </c>
      <c r="C264" s="42" t="s">
        <v>4946</v>
      </c>
      <c r="D264" s="41">
        <v>34376545900015</v>
      </c>
      <c r="E264" s="42" t="s">
        <v>4509</v>
      </c>
      <c r="F264" s="42"/>
      <c r="G264" s="41">
        <v>77440</v>
      </c>
      <c r="H264" s="42" t="s">
        <v>4510</v>
      </c>
      <c r="I264" s="42" t="s">
        <v>4324</v>
      </c>
      <c r="J264" s="42" t="s">
        <v>4325</v>
      </c>
      <c r="K264" s="41">
        <v>701375</v>
      </c>
      <c r="L264" s="41">
        <v>6877698</v>
      </c>
      <c r="M264" s="41">
        <v>49.021124810000003</v>
      </c>
      <c r="N264" s="41">
        <v>3.018791105</v>
      </c>
      <c r="O264" s="41">
        <v>2154</v>
      </c>
      <c r="P264" s="41" t="s">
        <v>4405</v>
      </c>
      <c r="Q264" s="42" t="s">
        <v>4849</v>
      </c>
      <c r="R264" s="42" t="s">
        <v>4075</v>
      </c>
      <c r="S264" s="42" t="s">
        <v>4608</v>
      </c>
      <c r="T264" s="47">
        <v>29</v>
      </c>
    </row>
    <row r="265" spans="1:20" ht="409.6" x14ac:dyDescent="0.2">
      <c r="A265" s="41">
        <v>264</v>
      </c>
      <c r="B265" s="41">
        <v>6900224</v>
      </c>
      <c r="C265" s="42" t="s">
        <v>3975</v>
      </c>
      <c r="D265" s="41">
        <v>79976555700019</v>
      </c>
      <c r="E265" s="42" t="s">
        <v>4947</v>
      </c>
      <c r="F265" s="42"/>
      <c r="G265" s="41">
        <v>97300</v>
      </c>
      <c r="H265" s="42" t="s">
        <v>4511</v>
      </c>
      <c r="I265" s="42" t="s">
        <v>4512</v>
      </c>
      <c r="J265" s="42" t="s">
        <v>4512</v>
      </c>
      <c r="K265" s="41">
        <v>354558</v>
      </c>
      <c r="L265" s="41">
        <v>542174</v>
      </c>
      <c r="M265" s="41">
        <v>-2.0851447940000001</v>
      </c>
      <c r="N265" s="41">
        <v>0.74881730599999996</v>
      </c>
      <c r="O265" s="41">
        <v>2971</v>
      </c>
      <c r="P265" s="41" t="s">
        <v>4074</v>
      </c>
      <c r="Q265" s="42" t="s">
        <v>4607</v>
      </c>
      <c r="R265" s="42" t="s">
        <v>4075</v>
      </c>
      <c r="S265" s="42" t="s">
        <v>4608</v>
      </c>
      <c r="T265" s="44">
        <v>11.4</v>
      </c>
    </row>
    <row r="266" spans="1:20" ht="224" x14ac:dyDescent="0.2">
      <c r="A266" s="41">
        <v>265</v>
      </c>
      <c r="B266" s="41">
        <v>5702992</v>
      </c>
      <c r="C266" s="42" t="s">
        <v>3976</v>
      </c>
      <c r="D266" s="41">
        <v>42134336900094</v>
      </c>
      <c r="E266" s="42" t="s">
        <v>4948</v>
      </c>
      <c r="F266" s="42"/>
      <c r="G266" s="41">
        <v>51110</v>
      </c>
      <c r="H266" s="42" t="s">
        <v>4513</v>
      </c>
      <c r="I266" s="42" t="s">
        <v>4178</v>
      </c>
      <c r="J266" s="42" t="s">
        <v>4176</v>
      </c>
      <c r="K266" s="41">
        <v>785363</v>
      </c>
      <c r="L266" s="41">
        <v>6916397</v>
      </c>
      <c r="M266" s="41">
        <v>49.362212749999998</v>
      </c>
      <c r="N266" s="41">
        <v>4.1743724640000002</v>
      </c>
      <c r="O266" s="41">
        <v>2154</v>
      </c>
      <c r="P266" s="41" t="s">
        <v>4233</v>
      </c>
      <c r="Q266" s="42" t="s">
        <v>4234</v>
      </c>
      <c r="R266" s="42" t="s">
        <v>4081</v>
      </c>
      <c r="S266" s="42" t="s">
        <v>4612</v>
      </c>
      <c r="T266" s="43">
        <v>57.4</v>
      </c>
    </row>
    <row r="267" spans="1:20" ht="224" x14ac:dyDescent="0.2">
      <c r="A267" s="41">
        <v>266</v>
      </c>
      <c r="B267" s="41">
        <v>5803187</v>
      </c>
      <c r="C267" s="42" t="s">
        <v>3977</v>
      </c>
      <c r="D267" s="41">
        <v>48089140700029</v>
      </c>
      <c r="E267" s="42" t="s">
        <v>4949</v>
      </c>
      <c r="F267" s="42"/>
      <c r="G267" s="41">
        <v>76170</v>
      </c>
      <c r="H267" s="42" t="s">
        <v>4514</v>
      </c>
      <c r="I267" s="42" t="s">
        <v>4193</v>
      </c>
      <c r="J267" s="42" t="s">
        <v>4112</v>
      </c>
      <c r="K267" s="41">
        <v>519936</v>
      </c>
      <c r="L267" s="41">
        <v>6935367</v>
      </c>
      <c r="M267" s="41">
        <v>49.512466430000003</v>
      </c>
      <c r="N267" s="41">
        <v>0.51521059800000002</v>
      </c>
      <c r="O267" s="41">
        <v>2154</v>
      </c>
      <c r="P267" s="41" t="s">
        <v>4233</v>
      </c>
      <c r="Q267" s="42" t="s">
        <v>4234</v>
      </c>
      <c r="R267" s="42" t="s">
        <v>4427</v>
      </c>
      <c r="S267" s="42" t="s">
        <v>4872</v>
      </c>
      <c r="T267" s="46">
        <v>143</v>
      </c>
    </row>
    <row r="268" spans="1:20" ht="160" x14ac:dyDescent="0.2">
      <c r="A268" s="41">
        <v>267</v>
      </c>
      <c r="B268" s="41">
        <v>7403734</v>
      </c>
      <c r="C268" s="42" t="s">
        <v>3978</v>
      </c>
      <c r="D268" s="41">
        <v>43900834300030</v>
      </c>
      <c r="E268" s="42" t="s">
        <v>4950</v>
      </c>
      <c r="F268" s="42"/>
      <c r="G268" s="41">
        <v>92000</v>
      </c>
      <c r="H268" s="42" t="s">
        <v>4515</v>
      </c>
      <c r="I268" s="42" t="s">
        <v>4340</v>
      </c>
      <c r="J268" s="42" t="s">
        <v>4325</v>
      </c>
      <c r="K268" s="41">
        <v>643287</v>
      </c>
      <c r="L268" s="41">
        <v>6867604</v>
      </c>
      <c r="M268" s="41">
        <v>48.928169799999999</v>
      </c>
      <c r="N268" s="41">
        <v>2.2263218930000002</v>
      </c>
      <c r="O268" s="41">
        <v>2154</v>
      </c>
      <c r="P268" s="41" t="s">
        <v>4077</v>
      </c>
      <c r="Q268" s="42" t="s">
        <v>4610</v>
      </c>
      <c r="R268" s="42" t="s">
        <v>4129</v>
      </c>
      <c r="S268" s="42" t="s">
        <v>4130</v>
      </c>
      <c r="T268" s="47">
        <v>38.799999999999997</v>
      </c>
    </row>
    <row r="269" spans="1:20" ht="380" x14ac:dyDescent="0.2">
      <c r="A269" s="41">
        <v>268</v>
      </c>
      <c r="B269" s="41">
        <v>7404300</v>
      </c>
      <c r="C269" s="42" t="s">
        <v>3979</v>
      </c>
      <c r="D269" s="41">
        <v>49753291100029</v>
      </c>
      <c r="E269" s="42" t="s">
        <v>4951</v>
      </c>
      <c r="F269" s="42"/>
      <c r="G269" s="41">
        <v>92130</v>
      </c>
      <c r="H269" s="42" t="s">
        <v>4516</v>
      </c>
      <c r="I269" s="42" t="s">
        <v>4340</v>
      </c>
      <c r="J269" s="42" t="s">
        <v>4325</v>
      </c>
      <c r="K269" s="41">
        <v>645844</v>
      </c>
      <c r="L269" s="41">
        <v>6859286</v>
      </c>
      <c r="M269" s="41">
        <v>48.853838690000003</v>
      </c>
      <c r="N269" s="41">
        <v>2.2622625219999999</v>
      </c>
      <c r="O269" s="41">
        <v>2154</v>
      </c>
      <c r="P269" s="41" t="s">
        <v>4074</v>
      </c>
      <c r="Q269" s="42" t="s">
        <v>4607</v>
      </c>
      <c r="R269" s="42" t="s">
        <v>4101</v>
      </c>
      <c r="S269" s="42" t="s">
        <v>4621</v>
      </c>
      <c r="T269" s="46">
        <v>275</v>
      </c>
    </row>
    <row r="270" spans="1:20" ht="112" x14ac:dyDescent="0.2">
      <c r="A270" s="41">
        <v>269</v>
      </c>
      <c r="B270" s="41">
        <v>18300685</v>
      </c>
      <c r="C270" s="42" t="s">
        <v>3980</v>
      </c>
      <c r="D270" s="41">
        <v>50171761500022</v>
      </c>
      <c r="E270" s="42" t="s">
        <v>4952</v>
      </c>
      <c r="F270" s="42"/>
      <c r="G270" s="41">
        <v>34078</v>
      </c>
      <c r="H270" s="42" t="s">
        <v>4517</v>
      </c>
      <c r="I270" s="42" t="s">
        <v>4357</v>
      </c>
      <c r="J270" s="42" t="s">
        <v>4343</v>
      </c>
      <c r="K270" s="41">
        <v>769863</v>
      </c>
      <c r="L270" s="41">
        <v>6275614</v>
      </c>
      <c r="M270" s="41">
        <v>43.618576019999999</v>
      </c>
      <c r="N270" s="41">
        <v>3.8646294779999999</v>
      </c>
      <c r="O270" s="41">
        <v>2154</v>
      </c>
      <c r="P270" s="41" t="s">
        <v>4074</v>
      </c>
      <c r="Q270" s="42" t="s">
        <v>4607</v>
      </c>
      <c r="R270" s="45">
        <v>0</v>
      </c>
      <c r="S270" s="45">
        <v>0</v>
      </c>
      <c r="T270" s="47">
        <v>26.3</v>
      </c>
    </row>
    <row r="271" spans="1:20" ht="380" x14ac:dyDescent="0.2">
      <c r="A271" s="41">
        <v>270</v>
      </c>
      <c r="B271" s="41">
        <v>10400392</v>
      </c>
      <c r="C271" s="42" t="s">
        <v>3981</v>
      </c>
      <c r="D271" s="41">
        <v>25380273000023</v>
      </c>
      <c r="E271" s="42" t="s">
        <v>4953</v>
      </c>
      <c r="F271" s="42"/>
      <c r="G271" s="41">
        <v>38300</v>
      </c>
      <c r="H271" s="42" t="s">
        <v>4518</v>
      </c>
      <c r="I271" s="42" t="s">
        <v>4226</v>
      </c>
      <c r="J271" s="42" t="s">
        <v>4162</v>
      </c>
      <c r="K271" s="41">
        <v>876418</v>
      </c>
      <c r="L271" s="41">
        <v>6502697</v>
      </c>
      <c r="M271" s="41">
        <v>45.635240320000001</v>
      </c>
      <c r="N271" s="41">
        <v>5.2634125389999999</v>
      </c>
      <c r="O271" s="41">
        <v>2154</v>
      </c>
      <c r="P271" s="41" t="s">
        <v>4074</v>
      </c>
      <c r="Q271" s="42" t="s">
        <v>4607</v>
      </c>
      <c r="R271" s="42" t="s">
        <v>4101</v>
      </c>
      <c r="S271" s="42" t="s">
        <v>4621</v>
      </c>
      <c r="T271" s="48">
        <v>83.8</v>
      </c>
    </row>
    <row r="272" spans="1:20" ht="380" x14ac:dyDescent="0.2">
      <c r="A272" s="41">
        <v>271</v>
      </c>
      <c r="B272" s="41">
        <v>12700046</v>
      </c>
      <c r="C272" s="42" t="s">
        <v>3982</v>
      </c>
      <c r="D272" s="41">
        <v>25700342600059</v>
      </c>
      <c r="E272" s="42" t="s">
        <v>4954</v>
      </c>
      <c r="F272" s="42"/>
      <c r="G272" s="41">
        <v>70130</v>
      </c>
      <c r="H272" s="42" t="s">
        <v>4519</v>
      </c>
      <c r="I272" s="42" t="s">
        <v>4211</v>
      </c>
      <c r="J272" s="42" t="s">
        <v>4119</v>
      </c>
      <c r="K272" s="41">
        <v>923908</v>
      </c>
      <c r="L272" s="41">
        <v>6722693</v>
      </c>
      <c r="M272" s="41">
        <v>47.59346678</v>
      </c>
      <c r="N272" s="41">
        <v>5.9786250460000003</v>
      </c>
      <c r="O272" s="41">
        <v>2154</v>
      </c>
      <c r="P272" s="41" t="s">
        <v>4074</v>
      </c>
      <c r="Q272" s="42" t="s">
        <v>4607</v>
      </c>
      <c r="R272" s="42" t="s">
        <v>4101</v>
      </c>
      <c r="S272" s="42" t="s">
        <v>4621</v>
      </c>
      <c r="T272" s="44">
        <v>19.899999999999999</v>
      </c>
    </row>
    <row r="273" spans="1:20" ht="96" x14ac:dyDescent="0.2">
      <c r="A273" s="41">
        <v>272</v>
      </c>
      <c r="B273" s="41">
        <v>6301068</v>
      </c>
      <c r="C273" s="42" t="s">
        <v>3983</v>
      </c>
      <c r="D273" s="41">
        <v>44540821400010</v>
      </c>
      <c r="E273" s="42" t="s">
        <v>4955</v>
      </c>
      <c r="F273" s="42"/>
      <c r="G273" s="41">
        <v>44000</v>
      </c>
      <c r="H273" s="42" t="s">
        <v>4309</v>
      </c>
      <c r="I273" s="42" t="s">
        <v>4291</v>
      </c>
      <c r="J273" s="42" t="s">
        <v>4285</v>
      </c>
      <c r="K273" s="41">
        <v>358484</v>
      </c>
      <c r="L273" s="41">
        <v>6689615</v>
      </c>
      <c r="M273" s="41">
        <v>47.247049089999997</v>
      </c>
      <c r="N273" s="41">
        <v>-1.5151796200000001</v>
      </c>
      <c r="O273" s="41">
        <v>2154</v>
      </c>
      <c r="P273" s="41" t="s">
        <v>4077</v>
      </c>
      <c r="Q273" s="42" t="s">
        <v>4610</v>
      </c>
      <c r="R273" s="45">
        <v>0</v>
      </c>
      <c r="S273" s="45">
        <v>0</v>
      </c>
      <c r="T273" s="47">
        <v>22.9</v>
      </c>
    </row>
    <row r="274" spans="1:20" ht="224" x14ac:dyDescent="0.2">
      <c r="A274" s="41">
        <v>273</v>
      </c>
      <c r="B274" s="41">
        <v>5702038</v>
      </c>
      <c r="C274" s="42" t="s">
        <v>3984</v>
      </c>
      <c r="D274" s="41">
        <v>56288019500028</v>
      </c>
      <c r="E274" s="42">
        <v>10400</v>
      </c>
      <c r="F274" s="42"/>
      <c r="G274" s="41">
        <v>10400</v>
      </c>
      <c r="H274" s="42" t="s">
        <v>4520</v>
      </c>
      <c r="I274" s="42" t="s">
        <v>4188</v>
      </c>
      <c r="J274" s="42" t="s">
        <v>4176</v>
      </c>
      <c r="K274" s="41">
        <v>736191</v>
      </c>
      <c r="L274" s="41">
        <v>6821272</v>
      </c>
      <c r="M274" s="41">
        <v>48.514333270000002</v>
      </c>
      <c r="N274" s="41">
        <v>3.4898058700000001</v>
      </c>
      <c r="O274" s="41">
        <v>2154</v>
      </c>
      <c r="P274" s="41" t="s">
        <v>4521</v>
      </c>
      <c r="Q274" s="42" t="s">
        <v>4522</v>
      </c>
      <c r="R274" s="42" t="s">
        <v>4081</v>
      </c>
      <c r="S274" s="42" t="s">
        <v>4612</v>
      </c>
      <c r="T274" s="44">
        <v>11.1</v>
      </c>
    </row>
    <row r="275" spans="1:20" ht="409.6" x14ac:dyDescent="0.2">
      <c r="A275" s="41">
        <v>274</v>
      </c>
      <c r="B275" s="41">
        <v>6401122</v>
      </c>
      <c r="C275" s="42" t="s">
        <v>3985</v>
      </c>
      <c r="D275" s="41">
        <v>24130027600029</v>
      </c>
      <c r="E275" s="42" t="s">
        <v>4956</v>
      </c>
      <c r="F275" s="42"/>
      <c r="G275" s="41">
        <v>13626</v>
      </c>
      <c r="H275" s="42" t="s">
        <v>4310</v>
      </c>
      <c r="I275" s="42" t="s">
        <v>4311</v>
      </c>
      <c r="J275" s="42" t="s">
        <v>4312</v>
      </c>
      <c r="K275" s="41">
        <v>885861</v>
      </c>
      <c r="L275" s="41">
        <v>6266215</v>
      </c>
      <c r="M275" s="41">
        <v>43.513583330000003</v>
      </c>
      <c r="N275" s="41">
        <v>5.2962895679999997</v>
      </c>
      <c r="O275" s="41">
        <v>2154</v>
      </c>
      <c r="P275" s="41" t="s">
        <v>4263</v>
      </c>
      <c r="Q275" s="42" t="s">
        <v>4722</v>
      </c>
      <c r="R275" s="42" t="s">
        <v>4075</v>
      </c>
      <c r="S275" s="42" t="s">
        <v>4608</v>
      </c>
      <c r="T275" s="47">
        <v>22.9</v>
      </c>
    </row>
    <row r="276" spans="1:20" ht="350" x14ac:dyDescent="0.2">
      <c r="A276" s="41">
        <v>275</v>
      </c>
      <c r="B276" s="41">
        <v>5801240</v>
      </c>
      <c r="C276" s="42" t="s">
        <v>3986</v>
      </c>
      <c r="D276" s="41">
        <v>33898588000032</v>
      </c>
      <c r="E276" s="42" t="s">
        <v>4957</v>
      </c>
      <c r="F276" s="42"/>
      <c r="G276" s="41">
        <v>76190</v>
      </c>
      <c r="H276" s="42" t="s">
        <v>4523</v>
      </c>
      <c r="I276" s="42" t="s">
        <v>4193</v>
      </c>
      <c r="J276" s="42" t="s">
        <v>4112</v>
      </c>
      <c r="K276" s="41">
        <v>531233</v>
      </c>
      <c r="L276" s="41">
        <v>6948224</v>
      </c>
      <c r="M276" s="41">
        <v>49.630670510000002</v>
      </c>
      <c r="N276" s="41">
        <v>0.66576644399999996</v>
      </c>
      <c r="O276" s="41">
        <v>2154</v>
      </c>
      <c r="P276" s="41" t="s">
        <v>4120</v>
      </c>
      <c r="Q276" s="42" t="s">
        <v>4121</v>
      </c>
      <c r="R276" s="42" t="s">
        <v>4072</v>
      </c>
      <c r="S276" s="42" t="s">
        <v>4605</v>
      </c>
      <c r="T276" s="43">
        <v>57.8</v>
      </c>
    </row>
    <row r="277" spans="1:20" ht="409.6" x14ac:dyDescent="0.2">
      <c r="A277" s="41">
        <v>276</v>
      </c>
      <c r="B277" s="41">
        <v>6406623</v>
      </c>
      <c r="C277" s="42" t="s">
        <v>3987</v>
      </c>
      <c r="D277" s="41">
        <v>35170145300075</v>
      </c>
      <c r="E277" s="42" t="s">
        <v>4524</v>
      </c>
      <c r="F277" s="42"/>
      <c r="G277" s="41">
        <v>5300</v>
      </c>
      <c r="H277" s="42" t="s">
        <v>4525</v>
      </c>
      <c r="I277" s="42" t="s">
        <v>4526</v>
      </c>
      <c r="J277" s="42" t="s">
        <v>4312</v>
      </c>
      <c r="K277" s="41">
        <v>932059</v>
      </c>
      <c r="L277" s="41">
        <v>6365344</v>
      </c>
      <c r="M277" s="41">
        <v>44.387829709999998</v>
      </c>
      <c r="N277" s="41">
        <v>5.9117431710000004</v>
      </c>
      <c r="O277" s="41">
        <v>2154</v>
      </c>
      <c r="P277" s="41" t="s">
        <v>4074</v>
      </c>
      <c r="Q277" s="42" t="s">
        <v>4607</v>
      </c>
      <c r="R277" s="42" t="s">
        <v>4075</v>
      </c>
      <c r="S277" s="42" t="s">
        <v>4608</v>
      </c>
      <c r="T277" s="44">
        <v>14.3</v>
      </c>
    </row>
    <row r="278" spans="1:20" ht="160" x14ac:dyDescent="0.2">
      <c r="A278" s="41">
        <v>277</v>
      </c>
      <c r="B278" s="41">
        <v>6208086</v>
      </c>
      <c r="C278" s="42" t="s">
        <v>3988</v>
      </c>
      <c r="D278" s="41">
        <v>49750571900011</v>
      </c>
      <c r="E278" s="42" t="s">
        <v>4958</v>
      </c>
      <c r="F278" s="42"/>
      <c r="G278" s="41">
        <v>54500</v>
      </c>
      <c r="H278" s="42" t="s">
        <v>4527</v>
      </c>
      <c r="I278" s="42" t="s">
        <v>4251</v>
      </c>
      <c r="J278" s="42" t="s">
        <v>4176</v>
      </c>
      <c r="K278" s="41">
        <v>934438</v>
      </c>
      <c r="L278" s="41">
        <v>6844540</v>
      </c>
      <c r="M278" s="41">
        <v>48.681554630000001</v>
      </c>
      <c r="N278" s="41">
        <v>6.1838823200000004</v>
      </c>
      <c r="O278" s="41">
        <v>2154</v>
      </c>
      <c r="P278" s="41" t="s">
        <v>4077</v>
      </c>
      <c r="Q278" s="42" t="s">
        <v>4610</v>
      </c>
      <c r="R278" s="42" t="s">
        <v>4129</v>
      </c>
      <c r="S278" s="42" t="s">
        <v>4130</v>
      </c>
      <c r="T278" s="44">
        <v>10.7</v>
      </c>
    </row>
    <row r="279" spans="1:20" ht="192" x14ac:dyDescent="0.2">
      <c r="A279" s="41">
        <v>278</v>
      </c>
      <c r="B279" s="41">
        <v>6305094</v>
      </c>
      <c r="C279" s="42" t="s">
        <v>3989</v>
      </c>
      <c r="D279" s="41">
        <v>31237907600358</v>
      </c>
      <c r="E279" s="42" t="s">
        <v>4959</v>
      </c>
      <c r="F279" s="42"/>
      <c r="G279" s="41">
        <v>49120</v>
      </c>
      <c r="H279" s="42" t="s">
        <v>4528</v>
      </c>
      <c r="I279" s="42" t="s">
        <v>4301</v>
      </c>
      <c r="J279" s="42" t="s">
        <v>4285</v>
      </c>
      <c r="K279" s="41">
        <v>419458</v>
      </c>
      <c r="L279" s="41">
        <v>6688917</v>
      </c>
      <c r="M279" s="41">
        <v>47.269269710000003</v>
      </c>
      <c r="N279" s="41">
        <v>-0.70992417299999999</v>
      </c>
      <c r="O279" s="41">
        <v>2154</v>
      </c>
      <c r="P279" s="41" t="s">
        <v>4529</v>
      </c>
      <c r="Q279" s="42" t="s">
        <v>4530</v>
      </c>
      <c r="R279" s="42" t="s">
        <v>4531</v>
      </c>
      <c r="S279" s="42" t="s">
        <v>4960</v>
      </c>
      <c r="T279" s="47">
        <v>27.8</v>
      </c>
    </row>
    <row r="280" spans="1:20" ht="409.6" x14ac:dyDescent="0.2">
      <c r="A280" s="41">
        <v>279</v>
      </c>
      <c r="B280" s="41">
        <v>7000662</v>
      </c>
      <c r="C280" s="42" t="s">
        <v>3990</v>
      </c>
      <c r="D280" s="41">
        <v>34456148500014</v>
      </c>
      <c r="E280" s="42" t="s">
        <v>4961</v>
      </c>
      <c r="F280" s="42"/>
      <c r="G280" s="41">
        <v>59173</v>
      </c>
      <c r="H280" s="42" t="s">
        <v>4532</v>
      </c>
      <c r="I280" s="42" t="s">
        <v>4377</v>
      </c>
      <c r="J280" s="42" t="s">
        <v>4069</v>
      </c>
      <c r="K280" s="41">
        <v>658249</v>
      </c>
      <c r="L280" s="41">
        <v>7064340</v>
      </c>
      <c r="M280" s="41">
        <v>50.691087029999998</v>
      </c>
      <c r="N280" s="41">
        <v>2.410384493</v>
      </c>
      <c r="O280" s="41">
        <v>2154</v>
      </c>
      <c r="P280" s="41" t="s">
        <v>4074</v>
      </c>
      <c r="Q280" s="42" t="s">
        <v>4607</v>
      </c>
      <c r="R280" s="42" t="s">
        <v>4075</v>
      </c>
      <c r="S280" s="42" t="s">
        <v>4608</v>
      </c>
      <c r="T280" s="47">
        <v>34.4</v>
      </c>
    </row>
    <row r="281" spans="1:20" ht="380" x14ac:dyDescent="0.2">
      <c r="A281" s="41">
        <v>280</v>
      </c>
      <c r="B281" s="41">
        <v>6404837</v>
      </c>
      <c r="C281" s="42" t="s">
        <v>4962</v>
      </c>
      <c r="D281" s="41">
        <v>48366587300038</v>
      </c>
      <c r="E281" s="42" t="s">
        <v>4963</v>
      </c>
      <c r="F281" s="42"/>
      <c r="G281" s="41">
        <v>13270</v>
      </c>
      <c r="H281" s="42" t="s">
        <v>4533</v>
      </c>
      <c r="I281" s="42" t="s">
        <v>4311</v>
      </c>
      <c r="J281" s="42" t="s">
        <v>4312</v>
      </c>
      <c r="K281" s="41">
        <v>850239</v>
      </c>
      <c r="L281" s="41">
        <v>6259462</v>
      </c>
      <c r="M281" s="41">
        <v>43.461494090000002</v>
      </c>
      <c r="N281" s="41">
        <v>4.854406322</v>
      </c>
      <c r="O281" s="41">
        <v>2154</v>
      </c>
      <c r="P281" s="41" t="s">
        <v>4074</v>
      </c>
      <c r="Q281" s="42" t="s">
        <v>4607</v>
      </c>
      <c r="R281" s="42" t="s">
        <v>4101</v>
      </c>
      <c r="S281" s="42" t="s">
        <v>4621</v>
      </c>
      <c r="T281" s="46">
        <v>211</v>
      </c>
    </row>
    <row r="282" spans="1:20" ht="160" x14ac:dyDescent="0.2">
      <c r="A282" s="41">
        <v>281</v>
      </c>
      <c r="B282" s="41">
        <v>5208848</v>
      </c>
      <c r="C282" s="42" t="s">
        <v>3849</v>
      </c>
      <c r="D282" s="41">
        <v>49790863200019</v>
      </c>
      <c r="E282" s="42" t="s">
        <v>4964</v>
      </c>
      <c r="F282" s="42"/>
      <c r="G282" s="41">
        <v>33380</v>
      </c>
      <c r="H282" s="42" t="s">
        <v>4420</v>
      </c>
      <c r="I282" s="42" t="s">
        <v>4097</v>
      </c>
      <c r="J282" s="42" t="s">
        <v>4093</v>
      </c>
      <c r="K282" s="41">
        <v>384773</v>
      </c>
      <c r="L282" s="41">
        <v>6400153</v>
      </c>
      <c r="M282" s="41">
        <v>44.667107000000001</v>
      </c>
      <c r="N282" s="41">
        <v>-0.97573770500000001</v>
      </c>
      <c r="O282" s="41">
        <v>2154</v>
      </c>
      <c r="P282" s="41" t="s">
        <v>4077</v>
      </c>
      <c r="Q282" s="42" t="s">
        <v>4610</v>
      </c>
      <c r="R282" s="42" t="s">
        <v>4129</v>
      </c>
      <c r="S282" s="42" t="s">
        <v>4130</v>
      </c>
      <c r="T282" s="46">
        <v>375</v>
      </c>
    </row>
    <row r="283" spans="1:20" ht="80" x14ac:dyDescent="0.2">
      <c r="A283" s="41">
        <v>282</v>
      </c>
      <c r="B283" s="41">
        <v>5800431</v>
      </c>
      <c r="C283" s="42" t="s">
        <v>3991</v>
      </c>
      <c r="D283" s="41">
        <v>34477087000055</v>
      </c>
      <c r="E283" s="42" t="s">
        <v>4965</v>
      </c>
      <c r="F283" s="42"/>
      <c r="G283" s="41">
        <v>76440</v>
      </c>
      <c r="H283" s="42" t="s">
        <v>4534</v>
      </c>
      <c r="I283" s="42" t="s">
        <v>4193</v>
      </c>
      <c r="J283" s="42" t="s">
        <v>4112</v>
      </c>
      <c r="K283" s="41">
        <v>594411</v>
      </c>
      <c r="L283" s="41">
        <v>6949254</v>
      </c>
      <c r="M283" s="41">
        <v>49.653492079999999</v>
      </c>
      <c r="N283" s="41">
        <v>1.5390652789999999</v>
      </c>
      <c r="O283" s="41">
        <v>2154</v>
      </c>
      <c r="P283" s="41" t="s">
        <v>4535</v>
      </c>
      <c r="Q283" s="42" t="s">
        <v>4536</v>
      </c>
      <c r="R283" s="45">
        <v>0</v>
      </c>
      <c r="S283" s="45">
        <v>0</v>
      </c>
      <c r="T283" s="44">
        <v>13.8</v>
      </c>
    </row>
    <row r="284" spans="1:20" ht="240" x14ac:dyDescent="0.2">
      <c r="A284" s="41">
        <v>283</v>
      </c>
      <c r="B284" s="41">
        <v>7201208</v>
      </c>
      <c r="C284" s="42" t="s">
        <v>3992</v>
      </c>
      <c r="D284" s="41">
        <v>63205019100154</v>
      </c>
      <c r="E284" s="42" t="s">
        <v>4966</v>
      </c>
      <c r="F284" s="42"/>
      <c r="G284" s="41">
        <v>17430</v>
      </c>
      <c r="H284" s="42" t="s">
        <v>4537</v>
      </c>
      <c r="I284" s="42" t="s">
        <v>4404</v>
      </c>
      <c r="J284" s="42" t="s">
        <v>4093</v>
      </c>
      <c r="K284" s="41"/>
      <c r="L284" s="41"/>
      <c r="M284" s="41">
        <v>45.950561999999998</v>
      </c>
      <c r="N284" s="41">
        <v>-0.93559400000000004</v>
      </c>
      <c r="O284" s="41">
        <v>4326</v>
      </c>
      <c r="P284" s="41" t="s">
        <v>4538</v>
      </c>
      <c r="Q284" s="42" t="s">
        <v>4967</v>
      </c>
      <c r="R284" s="42" t="s">
        <v>4539</v>
      </c>
      <c r="S284" s="42" t="s">
        <v>4968</v>
      </c>
      <c r="T284" s="44">
        <v>12.7</v>
      </c>
    </row>
    <row r="285" spans="1:20" ht="350" x14ac:dyDescent="0.2">
      <c r="A285" s="41">
        <v>284</v>
      </c>
      <c r="B285" s="41">
        <v>5201914</v>
      </c>
      <c r="C285" s="42" t="s">
        <v>3993</v>
      </c>
      <c r="D285" s="41">
        <v>33070545000022</v>
      </c>
      <c r="E285" s="42" t="s">
        <v>4540</v>
      </c>
      <c r="F285" s="42"/>
      <c r="G285" s="41">
        <v>40230</v>
      </c>
      <c r="H285" s="42" t="s">
        <v>4541</v>
      </c>
      <c r="I285" s="42" t="s">
        <v>4103</v>
      </c>
      <c r="J285" s="42" t="s">
        <v>4093</v>
      </c>
      <c r="K285" s="41">
        <v>354147</v>
      </c>
      <c r="L285" s="41">
        <v>6294540</v>
      </c>
      <c r="M285" s="41">
        <v>43.707397899999997</v>
      </c>
      <c r="N285" s="41">
        <v>-1.2889852020000001</v>
      </c>
      <c r="O285" s="41">
        <v>2154</v>
      </c>
      <c r="P285" s="41" t="s">
        <v>4120</v>
      </c>
      <c r="Q285" s="42" t="s">
        <v>4121</v>
      </c>
      <c r="R285" s="42" t="s">
        <v>4072</v>
      </c>
      <c r="S285" s="42" t="s">
        <v>4605</v>
      </c>
      <c r="T285" s="43">
        <v>42.6</v>
      </c>
    </row>
    <row r="286" spans="1:20" ht="409.6" x14ac:dyDescent="0.2">
      <c r="A286" s="41">
        <v>285</v>
      </c>
      <c r="B286" s="41">
        <v>7300161</v>
      </c>
      <c r="C286" s="42" t="s">
        <v>3994</v>
      </c>
      <c r="D286" s="41">
        <v>20000982700029</v>
      </c>
      <c r="E286" s="42" t="s">
        <v>4969</v>
      </c>
      <c r="F286" s="42"/>
      <c r="G286" s="41">
        <v>20110</v>
      </c>
      <c r="H286" s="42" t="s">
        <v>4542</v>
      </c>
      <c r="I286" s="42" t="s">
        <v>4543</v>
      </c>
      <c r="J286" s="42" t="s">
        <v>4544</v>
      </c>
      <c r="K286" s="41">
        <v>1196121</v>
      </c>
      <c r="L286" s="41">
        <v>6080523</v>
      </c>
      <c r="M286" s="41">
        <v>41.708543249999998</v>
      </c>
      <c r="N286" s="41">
        <v>8.9468160369999996</v>
      </c>
      <c r="O286" s="49">
        <v>0</v>
      </c>
      <c r="P286" s="41" t="s">
        <v>4074</v>
      </c>
      <c r="Q286" s="42" t="s">
        <v>4607</v>
      </c>
      <c r="R286" s="42" t="s">
        <v>4075</v>
      </c>
      <c r="S286" s="42" t="s">
        <v>4608</v>
      </c>
      <c r="T286" s="44">
        <v>10.9</v>
      </c>
    </row>
    <row r="287" spans="1:20" ht="160" x14ac:dyDescent="0.2">
      <c r="A287" s="41">
        <v>286</v>
      </c>
      <c r="B287" s="41">
        <v>5804127</v>
      </c>
      <c r="C287" s="42" t="s">
        <v>3995</v>
      </c>
      <c r="D287" s="41">
        <v>49953263800016</v>
      </c>
      <c r="E287" s="42" t="s">
        <v>4545</v>
      </c>
      <c r="F287" s="42"/>
      <c r="G287" s="41">
        <v>76530</v>
      </c>
      <c r="H287" s="42" t="s">
        <v>4546</v>
      </c>
      <c r="I287" s="42" t="s">
        <v>4193</v>
      </c>
      <c r="J287" s="42" t="s">
        <v>4112</v>
      </c>
      <c r="K287" s="41">
        <v>554464</v>
      </c>
      <c r="L287" s="41">
        <v>6919542</v>
      </c>
      <c r="M287" s="41">
        <v>49.379538670000002</v>
      </c>
      <c r="N287" s="41">
        <v>0.996988082</v>
      </c>
      <c r="O287" s="41">
        <v>2154</v>
      </c>
      <c r="P287" s="41" t="s">
        <v>4315</v>
      </c>
      <c r="Q287" s="42" t="s">
        <v>4754</v>
      </c>
      <c r="R287" s="42" t="s">
        <v>4129</v>
      </c>
      <c r="S287" s="42" t="s">
        <v>4130</v>
      </c>
      <c r="T287" s="46">
        <v>134</v>
      </c>
    </row>
    <row r="288" spans="1:20" ht="96" x14ac:dyDescent="0.2">
      <c r="A288" s="41">
        <v>287</v>
      </c>
      <c r="B288" s="41">
        <v>6003649</v>
      </c>
      <c r="C288" s="42" t="s">
        <v>3996</v>
      </c>
      <c r="D288" s="41">
        <v>77571654100070</v>
      </c>
      <c r="E288" s="42" t="s">
        <v>4970</v>
      </c>
      <c r="F288" s="42"/>
      <c r="G288" s="41">
        <v>87100</v>
      </c>
      <c r="H288" s="42" t="s">
        <v>4444</v>
      </c>
      <c r="I288" s="42" t="s">
        <v>4218</v>
      </c>
      <c r="J288" s="42" t="s">
        <v>4093</v>
      </c>
      <c r="K288" s="41">
        <v>561993</v>
      </c>
      <c r="L288" s="41">
        <v>6527847</v>
      </c>
      <c r="M288" s="41">
        <v>45.869578070000003</v>
      </c>
      <c r="N288" s="41">
        <v>1.2219404220000001</v>
      </c>
      <c r="O288" s="41">
        <v>2154</v>
      </c>
      <c r="P288" s="41" t="s">
        <v>4077</v>
      </c>
      <c r="Q288" s="42" t="s">
        <v>4610</v>
      </c>
      <c r="R288" s="45">
        <v>0</v>
      </c>
      <c r="S288" s="45">
        <v>0</v>
      </c>
      <c r="T288" s="48">
        <v>82.7</v>
      </c>
    </row>
    <row r="289" spans="1:20" ht="96" x14ac:dyDescent="0.2">
      <c r="A289" s="41">
        <v>288</v>
      </c>
      <c r="B289" s="41">
        <v>10009453</v>
      </c>
      <c r="C289" s="42" t="s">
        <v>3997</v>
      </c>
      <c r="D289" s="41">
        <v>50358945900018</v>
      </c>
      <c r="E289" s="42" t="s">
        <v>4971</v>
      </c>
      <c r="F289" s="42"/>
      <c r="G289" s="41">
        <v>18000</v>
      </c>
      <c r="H289" s="42" t="s">
        <v>4547</v>
      </c>
      <c r="I289" s="42" t="s">
        <v>4548</v>
      </c>
      <c r="J289" s="42" t="s">
        <v>4394</v>
      </c>
      <c r="K289" s="41">
        <v>654692</v>
      </c>
      <c r="L289" s="41">
        <v>6663819</v>
      </c>
      <c r="M289" s="41">
        <v>47.101728250000001</v>
      </c>
      <c r="N289" s="41">
        <v>2.4029227550000001</v>
      </c>
      <c r="O289" s="41">
        <v>4326</v>
      </c>
      <c r="P289" s="41" t="s">
        <v>4077</v>
      </c>
      <c r="Q289" s="42" t="s">
        <v>4610</v>
      </c>
      <c r="R289" s="45">
        <v>0</v>
      </c>
      <c r="S289" s="45">
        <v>0</v>
      </c>
      <c r="T289" s="47">
        <v>31.4</v>
      </c>
    </row>
    <row r="290" spans="1:20" ht="409.6" x14ac:dyDescent="0.2">
      <c r="A290" s="41">
        <v>289</v>
      </c>
      <c r="B290" s="41">
        <v>6107420</v>
      </c>
      <c r="C290" s="42" t="s">
        <v>3998</v>
      </c>
      <c r="D290" s="41">
        <v>25010236500047</v>
      </c>
      <c r="E290" s="42" t="s">
        <v>4972</v>
      </c>
      <c r="F290" s="42"/>
      <c r="G290" s="41">
        <v>1440</v>
      </c>
      <c r="H290" s="42" t="s">
        <v>4549</v>
      </c>
      <c r="I290" s="42" t="s">
        <v>4216</v>
      </c>
      <c r="J290" s="42" t="s">
        <v>4162</v>
      </c>
      <c r="K290" s="41">
        <v>875265</v>
      </c>
      <c r="L290" s="41">
        <v>6572756</v>
      </c>
      <c r="M290" s="41">
        <v>46.26372602</v>
      </c>
      <c r="N290" s="41">
        <v>5.2745119889999996</v>
      </c>
      <c r="O290" s="41">
        <v>2154</v>
      </c>
      <c r="P290" s="41" t="s">
        <v>4074</v>
      </c>
      <c r="Q290" s="42" t="s">
        <v>4607</v>
      </c>
      <c r="R290" s="42" t="s">
        <v>4075</v>
      </c>
      <c r="S290" s="42" t="s">
        <v>4608</v>
      </c>
      <c r="T290" s="47">
        <v>37.6</v>
      </c>
    </row>
    <row r="291" spans="1:20" ht="160" x14ac:dyDescent="0.2">
      <c r="A291" s="41">
        <v>290</v>
      </c>
      <c r="B291" s="41">
        <v>6110901</v>
      </c>
      <c r="C291" s="42" t="s">
        <v>3999</v>
      </c>
      <c r="D291" s="41">
        <v>47992090200034</v>
      </c>
      <c r="E291" s="42" t="s">
        <v>4973</v>
      </c>
      <c r="F291" s="42"/>
      <c r="G291" s="41">
        <v>26700</v>
      </c>
      <c r="H291" s="42" t="s">
        <v>4550</v>
      </c>
      <c r="I291" s="42" t="s">
        <v>4247</v>
      </c>
      <c r="J291" s="42" t="s">
        <v>4162</v>
      </c>
      <c r="K291" s="41">
        <v>836429</v>
      </c>
      <c r="L291" s="41">
        <v>6361548</v>
      </c>
      <c r="M291" s="41">
        <v>44.378906739999998</v>
      </c>
      <c r="N291" s="41">
        <v>4.7113082569999998</v>
      </c>
      <c r="O291" s="41">
        <v>2154</v>
      </c>
      <c r="P291" s="41" t="s">
        <v>4077</v>
      </c>
      <c r="Q291" s="42" t="s">
        <v>4610</v>
      </c>
      <c r="R291" s="42" t="s">
        <v>4129</v>
      </c>
      <c r="S291" s="42" t="s">
        <v>4130</v>
      </c>
      <c r="T291" s="46">
        <v>112</v>
      </c>
    </row>
    <row r="292" spans="1:20" ht="409.6" x14ac:dyDescent="0.2">
      <c r="A292" s="41">
        <v>291</v>
      </c>
      <c r="B292" s="41">
        <v>6208533</v>
      </c>
      <c r="C292" s="42" t="s">
        <v>3889</v>
      </c>
      <c r="D292" s="41">
        <v>50472678700527</v>
      </c>
      <c r="E292" s="42" t="s">
        <v>4974</v>
      </c>
      <c r="F292" s="42"/>
      <c r="G292" s="41">
        <v>88150</v>
      </c>
      <c r="H292" s="42" t="s">
        <v>4551</v>
      </c>
      <c r="I292" s="42" t="s">
        <v>4288</v>
      </c>
      <c r="J292" s="42" t="s">
        <v>4176</v>
      </c>
      <c r="K292" s="41">
        <v>961023</v>
      </c>
      <c r="L292" s="41">
        <v>6803304</v>
      </c>
      <c r="M292" s="41">
        <v>48.302077429999997</v>
      </c>
      <c r="N292" s="41">
        <v>6.5195292169999997</v>
      </c>
      <c r="O292" s="41">
        <v>2154</v>
      </c>
      <c r="P292" s="41" t="s">
        <v>4074</v>
      </c>
      <c r="Q292" s="42" t="s">
        <v>4607</v>
      </c>
      <c r="R292" s="42" t="s">
        <v>4075</v>
      </c>
      <c r="S292" s="42" t="s">
        <v>4608</v>
      </c>
      <c r="T292" s="44">
        <v>11.7</v>
      </c>
    </row>
    <row r="293" spans="1:20" ht="409.6" x14ac:dyDescent="0.2">
      <c r="A293" s="41">
        <v>292</v>
      </c>
      <c r="B293" s="41">
        <v>5106524</v>
      </c>
      <c r="C293" s="42" t="s">
        <v>4000</v>
      </c>
      <c r="D293" s="41">
        <v>62050074400201</v>
      </c>
      <c r="E293" s="42" t="s">
        <v>4975</v>
      </c>
      <c r="F293" s="42"/>
      <c r="G293" s="41">
        <v>60410</v>
      </c>
      <c r="H293" s="42" t="s">
        <v>4552</v>
      </c>
      <c r="I293" s="42" t="s">
        <v>4085</v>
      </c>
      <c r="J293" s="42" t="s">
        <v>4069</v>
      </c>
      <c r="K293" s="41">
        <v>675899</v>
      </c>
      <c r="L293" s="41">
        <v>6908194</v>
      </c>
      <c r="M293" s="41">
        <v>49.293950500000001</v>
      </c>
      <c r="N293" s="41">
        <v>2.6688837919999999</v>
      </c>
      <c r="O293" s="41">
        <v>2154</v>
      </c>
      <c r="P293" s="41" t="s">
        <v>4074</v>
      </c>
      <c r="Q293" s="42" t="s">
        <v>4607</v>
      </c>
      <c r="R293" s="42" t="s">
        <v>4075</v>
      </c>
      <c r="S293" s="42" t="s">
        <v>4608</v>
      </c>
      <c r="T293" s="43">
        <v>46.2</v>
      </c>
    </row>
    <row r="294" spans="1:20" ht="409.6" x14ac:dyDescent="0.2">
      <c r="A294" s="41">
        <v>293</v>
      </c>
      <c r="B294" s="41">
        <v>5106534</v>
      </c>
      <c r="C294" s="42" t="s">
        <v>4001</v>
      </c>
      <c r="D294" s="41">
        <v>50472668800014</v>
      </c>
      <c r="E294" s="42" t="s">
        <v>4976</v>
      </c>
      <c r="F294" s="42"/>
      <c r="G294" s="41">
        <v>60800</v>
      </c>
      <c r="H294" s="42" t="s">
        <v>4553</v>
      </c>
      <c r="I294" s="42" t="s">
        <v>4085</v>
      </c>
      <c r="J294" s="42" t="s">
        <v>4069</v>
      </c>
      <c r="K294" s="41">
        <v>692659</v>
      </c>
      <c r="L294" s="41">
        <v>6902222</v>
      </c>
      <c r="M294" s="41">
        <v>49.24085066</v>
      </c>
      <c r="N294" s="41">
        <v>2.8992484159999998</v>
      </c>
      <c r="O294" s="41">
        <v>2154</v>
      </c>
      <c r="P294" s="41" t="s">
        <v>4074</v>
      </c>
      <c r="Q294" s="42" t="s">
        <v>4607</v>
      </c>
      <c r="R294" s="42" t="s">
        <v>4075</v>
      </c>
      <c r="S294" s="42" t="s">
        <v>4608</v>
      </c>
      <c r="T294" s="48">
        <v>73.8</v>
      </c>
    </row>
    <row r="295" spans="1:20" ht="160" x14ac:dyDescent="0.2">
      <c r="A295" s="41">
        <v>294</v>
      </c>
      <c r="B295" s="41">
        <v>5517386</v>
      </c>
      <c r="C295" s="42" t="s">
        <v>4002</v>
      </c>
      <c r="D295" s="41">
        <v>51347488200026</v>
      </c>
      <c r="E295" s="42" t="s">
        <v>4977</v>
      </c>
      <c r="F295" s="42"/>
      <c r="G295" s="41">
        <v>35000</v>
      </c>
      <c r="H295" s="42" t="s">
        <v>4554</v>
      </c>
      <c r="I295" s="42" t="s">
        <v>4147</v>
      </c>
      <c r="J295" s="42" t="s">
        <v>4136</v>
      </c>
      <c r="K295" s="41">
        <v>352440</v>
      </c>
      <c r="L295" s="41">
        <v>6785654</v>
      </c>
      <c r="M295" s="41">
        <v>48.103799510000002</v>
      </c>
      <c r="N295" s="41">
        <v>-1.6699125909999999</v>
      </c>
      <c r="O295" s="41">
        <v>2154</v>
      </c>
      <c r="P295" s="41" t="s">
        <v>4315</v>
      </c>
      <c r="Q295" s="42" t="s">
        <v>4754</v>
      </c>
      <c r="R295" s="42" t="s">
        <v>4129</v>
      </c>
      <c r="S295" s="42" t="s">
        <v>4130</v>
      </c>
      <c r="T295" s="46">
        <v>107</v>
      </c>
    </row>
    <row r="296" spans="1:20" ht="380" x14ac:dyDescent="0.2">
      <c r="A296" s="41">
        <v>295</v>
      </c>
      <c r="B296" s="41">
        <v>5601686</v>
      </c>
      <c r="C296" s="42" t="s">
        <v>4003</v>
      </c>
      <c r="D296" s="41">
        <v>48911824000030</v>
      </c>
      <c r="E296" s="42" t="s">
        <v>4978</v>
      </c>
      <c r="F296" s="42"/>
      <c r="G296" s="41">
        <v>63000</v>
      </c>
      <c r="H296" s="42" t="s">
        <v>4555</v>
      </c>
      <c r="I296" s="42" t="s">
        <v>4168</v>
      </c>
      <c r="J296" s="42" t="s">
        <v>4162</v>
      </c>
      <c r="K296" s="41">
        <v>712286</v>
      </c>
      <c r="L296" s="41">
        <v>6518419</v>
      </c>
      <c r="M296" s="41">
        <v>45.798835920000002</v>
      </c>
      <c r="N296" s="41">
        <v>3.1580741510000001</v>
      </c>
      <c r="O296" s="41">
        <v>2154</v>
      </c>
      <c r="P296" s="41" t="s">
        <v>4074</v>
      </c>
      <c r="Q296" s="42" t="s">
        <v>4607</v>
      </c>
      <c r="R296" s="42" t="s">
        <v>4101</v>
      </c>
      <c r="S296" s="42" t="s">
        <v>4621</v>
      </c>
      <c r="T296" s="48">
        <v>73.8</v>
      </c>
    </row>
    <row r="297" spans="1:20" ht="48" x14ac:dyDescent="0.2">
      <c r="A297" s="41">
        <v>296</v>
      </c>
      <c r="B297" s="41">
        <v>6111084</v>
      </c>
      <c r="C297" s="42" t="s">
        <v>4004</v>
      </c>
      <c r="D297" s="41">
        <v>55204695502411</v>
      </c>
      <c r="E297" s="42" t="s">
        <v>4979</v>
      </c>
      <c r="F297" s="42"/>
      <c r="G297" s="41">
        <v>74500</v>
      </c>
      <c r="H297" s="42" t="s">
        <v>4556</v>
      </c>
      <c r="I297" s="42" t="s">
        <v>4261</v>
      </c>
      <c r="J297" s="42" t="s">
        <v>4162</v>
      </c>
      <c r="K297" s="41">
        <v>969662</v>
      </c>
      <c r="L297" s="41">
        <v>6593115</v>
      </c>
      <c r="M297" s="41">
        <v>46.415232840000002</v>
      </c>
      <c r="N297" s="41">
        <v>6.5099647059999999</v>
      </c>
      <c r="O297" s="41">
        <v>2154</v>
      </c>
      <c r="P297" s="41" t="s">
        <v>4315</v>
      </c>
      <c r="Q297" s="42" t="s">
        <v>4754</v>
      </c>
      <c r="R297" s="45">
        <v>0</v>
      </c>
      <c r="S297" s="45">
        <v>0</v>
      </c>
      <c r="T297" s="44">
        <v>19.399999999999999</v>
      </c>
    </row>
    <row r="298" spans="1:20" ht="64" x14ac:dyDescent="0.2">
      <c r="A298" s="41">
        <v>297</v>
      </c>
      <c r="B298" s="41">
        <v>6306193</v>
      </c>
      <c r="C298" s="42" t="s">
        <v>4005</v>
      </c>
      <c r="D298" s="41">
        <v>51347490800037</v>
      </c>
      <c r="E298" s="42" t="s">
        <v>4557</v>
      </c>
      <c r="F298" s="42"/>
      <c r="G298" s="41">
        <v>49130</v>
      </c>
      <c r="H298" s="42" t="s">
        <v>4558</v>
      </c>
      <c r="I298" s="42" t="s">
        <v>4301</v>
      </c>
      <c r="J298" s="42" t="s">
        <v>4285</v>
      </c>
      <c r="K298" s="41">
        <v>432073</v>
      </c>
      <c r="L298" s="41">
        <v>6710722</v>
      </c>
      <c r="M298" s="41">
        <v>47.469852799999998</v>
      </c>
      <c r="N298" s="41">
        <v>-0.55630976600000004</v>
      </c>
      <c r="O298" s="41">
        <v>2154</v>
      </c>
      <c r="P298" s="41" t="s">
        <v>4315</v>
      </c>
      <c r="Q298" s="42" t="s">
        <v>4754</v>
      </c>
      <c r="R298" s="45">
        <v>0</v>
      </c>
      <c r="S298" s="45">
        <v>0</v>
      </c>
      <c r="T298" s="48">
        <v>83.6</v>
      </c>
    </row>
    <row r="299" spans="1:20" ht="96" x14ac:dyDescent="0.2">
      <c r="A299" s="41">
        <v>298</v>
      </c>
      <c r="B299" s="41">
        <v>5602390</v>
      </c>
      <c r="C299" s="42" t="s">
        <v>4006</v>
      </c>
      <c r="D299" s="41">
        <v>52538225500012</v>
      </c>
      <c r="E299" s="42" t="s">
        <v>4980</v>
      </c>
      <c r="F299" s="42"/>
      <c r="G299" s="41">
        <v>63000</v>
      </c>
      <c r="H299" s="42" t="s">
        <v>4555</v>
      </c>
      <c r="I299" s="42" t="s">
        <v>4168</v>
      </c>
      <c r="J299" s="42" t="s">
        <v>4162</v>
      </c>
      <c r="K299" s="41">
        <v>707948</v>
      </c>
      <c r="L299" s="41">
        <v>6522957</v>
      </c>
      <c r="M299" s="41">
        <v>45.839606279999998</v>
      </c>
      <c r="N299" s="41">
        <v>3.1023363179999999</v>
      </c>
      <c r="O299" s="41">
        <v>2154</v>
      </c>
      <c r="P299" s="41" t="s">
        <v>4077</v>
      </c>
      <c r="Q299" s="42" t="s">
        <v>4610</v>
      </c>
      <c r="R299" s="45">
        <v>0</v>
      </c>
      <c r="S299" s="45">
        <v>0</v>
      </c>
      <c r="T299" s="44">
        <v>19.100000000000001</v>
      </c>
    </row>
    <row r="300" spans="1:20" ht="160" x14ac:dyDescent="0.2">
      <c r="A300" s="41">
        <v>299</v>
      </c>
      <c r="B300" s="41">
        <v>10010929</v>
      </c>
      <c r="C300" s="42" t="s">
        <v>4007</v>
      </c>
      <c r="D300" s="41">
        <v>51346463600028</v>
      </c>
      <c r="E300" s="42" t="s">
        <v>4559</v>
      </c>
      <c r="F300" s="42"/>
      <c r="G300" s="41">
        <v>45000</v>
      </c>
      <c r="H300" s="42" t="s">
        <v>4560</v>
      </c>
      <c r="I300" s="42" t="s">
        <v>4411</v>
      </c>
      <c r="J300" s="42" t="s">
        <v>4394</v>
      </c>
      <c r="K300" s="41">
        <v>620630</v>
      </c>
      <c r="L300" s="41">
        <v>6748646</v>
      </c>
      <c r="M300" s="41">
        <v>47.859330960000001</v>
      </c>
      <c r="N300" s="41">
        <v>1.9390706069999999</v>
      </c>
      <c r="O300" s="41">
        <v>2154</v>
      </c>
      <c r="P300" s="41" t="s">
        <v>4315</v>
      </c>
      <c r="Q300" s="42" t="s">
        <v>4754</v>
      </c>
      <c r="R300" s="42" t="s">
        <v>4129</v>
      </c>
      <c r="S300" s="42" t="s">
        <v>4130</v>
      </c>
      <c r="T300" s="48">
        <v>83.8</v>
      </c>
    </row>
    <row r="301" spans="1:20" ht="160" x14ac:dyDescent="0.2">
      <c r="A301" s="41">
        <v>300</v>
      </c>
      <c r="B301" s="41">
        <v>10011166</v>
      </c>
      <c r="C301" s="42" t="s">
        <v>4008</v>
      </c>
      <c r="D301" s="41">
        <v>51347491600022</v>
      </c>
      <c r="E301" s="42" t="s">
        <v>4561</v>
      </c>
      <c r="F301" s="42"/>
      <c r="G301" s="41">
        <v>37700</v>
      </c>
      <c r="H301" s="42" t="s">
        <v>4562</v>
      </c>
      <c r="I301" s="42" t="s">
        <v>4401</v>
      </c>
      <c r="J301" s="42" t="s">
        <v>4394</v>
      </c>
      <c r="K301" s="41">
        <v>529181</v>
      </c>
      <c r="L301" s="41">
        <v>6700733</v>
      </c>
      <c r="M301" s="41">
        <v>47.412411120000002</v>
      </c>
      <c r="N301" s="41">
        <v>0.73553891299999996</v>
      </c>
      <c r="O301" s="41">
        <v>2154</v>
      </c>
      <c r="P301" s="41" t="s">
        <v>4315</v>
      </c>
      <c r="Q301" s="42" t="s">
        <v>4754</v>
      </c>
      <c r="R301" s="42" t="s">
        <v>4129</v>
      </c>
      <c r="S301" s="42" t="s">
        <v>4130</v>
      </c>
      <c r="T301" s="48">
        <v>79.2</v>
      </c>
    </row>
    <row r="302" spans="1:20" ht="409.6" x14ac:dyDescent="0.2">
      <c r="A302" s="41">
        <v>301</v>
      </c>
      <c r="B302" s="41">
        <v>5106523</v>
      </c>
      <c r="C302" s="42" t="s">
        <v>4009</v>
      </c>
      <c r="D302" s="41">
        <v>65820027400061</v>
      </c>
      <c r="E302" s="42" t="s">
        <v>4981</v>
      </c>
      <c r="F302" s="42"/>
      <c r="G302" s="41">
        <v>60740</v>
      </c>
      <c r="H302" s="42" t="s">
        <v>4563</v>
      </c>
      <c r="I302" s="42" t="s">
        <v>4085</v>
      </c>
      <c r="J302" s="42" t="s">
        <v>4069</v>
      </c>
      <c r="K302" s="41">
        <v>659783</v>
      </c>
      <c r="L302" s="41">
        <v>6901474</v>
      </c>
      <c r="M302" s="41">
        <v>49.232930860000003</v>
      </c>
      <c r="N302" s="41">
        <v>2.4481220609999998</v>
      </c>
      <c r="O302" s="41">
        <v>2154</v>
      </c>
      <c r="P302" s="41" t="s">
        <v>4139</v>
      </c>
      <c r="Q302" s="42" t="s">
        <v>4639</v>
      </c>
      <c r="R302" s="42" t="s">
        <v>4075</v>
      </c>
      <c r="S302" s="42" t="s">
        <v>4608</v>
      </c>
      <c r="T302" s="44">
        <v>17.600000000000001</v>
      </c>
    </row>
    <row r="303" spans="1:20" ht="160" x14ac:dyDescent="0.2">
      <c r="A303" s="41">
        <v>302</v>
      </c>
      <c r="B303" s="41">
        <v>5106868</v>
      </c>
      <c r="C303" s="42" t="s">
        <v>4010</v>
      </c>
      <c r="D303" s="41">
        <v>51339221700024</v>
      </c>
      <c r="E303" s="42" t="s">
        <v>4564</v>
      </c>
      <c r="F303" s="42"/>
      <c r="G303" s="41">
        <v>80200</v>
      </c>
      <c r="H303" s="42" t="s">
        <v>4565</v>
      </c>
      <c r="I303" s="42" t="s">
        <v>4087</v>
      </c>
      <c r="J303" s="42" t="s">
        <v>4069</v>
      </c>
      <c r="K303" s="41">
        <v>703037</v>
      </c>
      <c r="L303" s="41">
        <v>6975526</v>
      </c>
      <c r="M303" s="41">
        <v>49.897524140000002</v>
      </c>
      <c r="N303" s="41">
        <v>3.0422192529999998</v>
      </c>
      <c r="O303" s="41">
        <v>2154</v>
      </c>
      <c r="P303" s="41" t="s">
        <v>4315</v>
      </c>
      <c r="Q303" s="42" t="s">
        <v>4754</v>
      </c>
      <c r="R303" s="42" t="s">
        <v>4129</v>
      </c>
      <c r="S303" s="42" t="s">
        <v>4130</v>
      </c>
      <c r="T303" s="46">
        <v>108</v>
      </c>
    </row>
    <row r="304" spans="1:20" ht="409.6" x14ac:dyDescent="0.2">
      <c r="A304" s="41">
        <v>303</v>
      </c>
      <c r="B304" s="41">
        <v>5304876</v>
      </c>
      <c r="C304" s="42" t="s">
        <v>4011</v>
      </c>
      <c r="D304" s="41">
        <v>42204217600012</v>
      </c>
      <c r="E304" s="42" t="s">
        <v>4982</v>
      </c>
      <c r="F304" s="42"/>
      <c r="G304" s="41">
        <v>50310</v>
      </c>
      <c r="H304" s="42" t="s">
        <v>4566</v>
      </c>
      <c r="I304" s="42" t="s">
        <v>4567</v>
      </c>
      <c r="J304" s="42" t="s">
        <v>4112</v>
      </c>
      <c r="K304" s="41">
        <v>381130</v>
      </c>
      <c r="L304" s="41">
        <v>6938001</v>
      </c>
      <c r="M304" s="41">
        <v>49.481852000000003</v>
      </c>
      <c r="N304" s="41">
        <v>-1.399163589</v>
      </c>
      <c r="O304" s="41">
        <v>27572</v>
      </c>
      <c r="P304" s="41" t="s">
        <v>4074</v>
      </c>
      <c r="Q304" s="42" t="s">
        <v>4607</v>
      </c>
      <c r="R304" s="42" t="s">
        <v>4075</v>
      </c>
      <c r="S304" s="42" t="s">
        <v>4608</v>
      </c>
      <c r="T304" s="44">
        <v>10.7</v>
      </c>
    </row>
    <row r="305" spans="1:20" ht="160" x14ac:dyDescent="0.2">
      <c r="A305" s="41">
        <v>304</v>
      </c>
      <c r="B305" s="41">
        <v>5403160</v>
      </c>
      <c r="C305" s="42" t="s">
        <v>4983</v>
      </c>
      <c r="D305" s="41">
        <v>52347729700023</v>
      </c>
      <c r="E305" s="42" t="s">
        <v>4984</v>
      </c>
      <c r="F305" s="42"/>
      <c r="G305" s="41">
        <v>21000</v>
      </c>
      <c r="H305" s="42" t="s">
        <v>4125</v>
      </c>
      <c r="I305" s="42" t="s">
        <v>4126</v>
      </c>
      <c r="J305" s="42" t="s">
        <v>4119</v>
      </c>
      <c r="K305" s="41">
        <v>856632</v>
      </c>
      <c r="L305" s="41">
        <v>6691516</v>
      </c>
      <c r="M305" s="41">
        <v>47.333262879999999</v>
      </c>
      <c r="N305" s="41">
        <v>5.0732742699999998</v>
      </c>
      <c r="O305" s="41">
        <v>2154</v>
      </c>
      <c r="P305" s="41" t="s">
        <v>4077</v>
      </c>
      <c r="Q305" s="42" t="s">
        <v>4610</v>
      </c>
      <c r="R305" s="42" t="s">
        <v>4129</v>
      </c>
      <c r="S305" s="42" t="s">
        <v>4130</v>
      </c>
      <c r="T305" s="43">
        <v>43.4</v>
      </c>
    </row>
    <row r="306" spans="1:20" ht="409.6" x14ac:dyDescent="0.2">
      <c r="A306" s="41">
        <v>305</v>
      </c>
      <c r="B306" s="41">
        <v>6606318</v>
      </c>
      <c r="C306" s="42" t="s">
        <v>4012</v>
      </c>
      <c r="D306" s="41">
        <v>71262071500169</v>
      </c>
      <c r="E306" s="42" t="s">
        <v>4985</v>
      </c>
      <c r="F306" s="42"/>
      <c r="G306" s="41">
        <v>11100</v>
      </c>
      <c r="H306" s="42" t="s">
        <v>4568</v>
      </c>
      <c r="I306" s="42" t="s">
        <v>4467</v>
      </c>
      <c r="J306" s="42" t="s">
        <v>4343</v>
      </c>
      <c r="K306" s="41">
        <v>701600</v>
      </c>
      <c r="L306" s="41">
        <v>6229500</v>
      </c>
      <c r="M306" s="41">
        <v>43.208920519999999</v>
      </c>
      <c r="N306" s="41">
        <v>3.019660402</v>
      </c>
      <c r="O306" s="41">
        <v>2154</v>
      </c>
      <c r="P306" s="41" t="s">
        <v>4139</v>
      </c>
      <c r="Q306" s="42" t="s">
        <v>4639</v>
      </c>
      <c r="R306" s="42" t="s">
        <v>4075</v>
      </c>
      <c r="S306" s="42" t="s">
        <v>4608</v>
      </c>
      <c r="T306" s="44">
        <v>11.7</v>
      </c>
    </row>
    <row r="307" spans="1:20" ht="96" x14ac:dyDescent="0.2">
      <c r="A307" s="41">
        <v>306</v>
      </c>
      <c r="B307" s="41">
        <v>10011584</v>
      </c>
      <c r="C307" s="42" t="s">
        <v>4013</v>
      </c>
      <c r="D307" s="41">
        <v>8558088400030</v>
      </c>
      <c r="E307" s="42" t="s">
        <v>4986</v>
      </c>
      <c r="F307" s="42" t="s">
        <v>4987</v>
      </c>
      <c r="G307" s="41">
        <v>45000</v>
      </c>
      <c r="H307" s="42" t="s">
        <v>4560</v>
      </c>
      <c r="I307" s="42" t="s">
        <v>4411</v>
      </c>
      <c r="J307" s="42" t="s">
        <v>4394</v>
      </c>
      <c r="K307" s="41">
        <v>616792</v>
      </c>
      <c r="L307" s="41">
        <v>6757832</v>
      </c>
      <c r="M307" s="41">
        <v>47.941230359999999</v>
      </c>
      <c r="N307" s="41">
        <v>1.886043044</v>
      </c>
      <c r="O307" s="41">
        <v>2154</v>
      </c>
      <c r="P307" s="41" t="s">
        <v>4077</v>
      </c>
      <c r="Q307" s="42" t="s">
        <v>4610</v>
      </c>
      <c r="R307" s="45">
        <v>0</v>
      </c>
      <c r="S307" s="45">
        <v>0</v>
      </c>
      <c r="T307" s="48">
        <v>91.2</v>
      </c>
    </row>
    <row r="308" spans="1:20" ht="96" x14ac:dyDescent="0.2">
      <c r="A308" s="41">
        <v>307</v>
      </c>
      <c r="B308" s="41">
        <v>6112773</v>
      </c>
      <c r="C308" s="42" t="s">
        <v>4014</v>
      </c>
      <c r="D308" s="41">
        <v>53042339100024</v>
      </c>
      <c r="E308" s="42" t="s">
        <v>4988</v>
      </c>
      <c r="F308" s="42"/>
      <c r="G308" s="41">
        <v>74000</v>
      </c>
      <c r="H308" s="42" t="s">
        <v>4569</v>
      </c>
      <c r="I308" s="42" t="s">
        <v>4261</v>
      </c>
      <c r="J308" s="42" t="s">
        <v>4162</v>
      </c>
      <c r="K308" s="41">
        <v>942442</v>
      </c>
      <c r="L308" s="41">
        <v>6540679</v>
      </c>
      <c r="M308" s="41">
        <v>45.955527840000002</v>
      </c>
      <c r="N308" s="41">
        <v>6.1290280580000003</v>
      </c>
      <c r="O308" s="41">
        <v>2154</v>
      </c>
      <c r="P308" s="41" t="s">
        <v>4077</v>
      </c>
      <c r="Q308" s="42" t="s">
        <v>4610</v>
      </c>
      <c r="R308" s="45">
        <v>0</v>
      </c>
      <c r="S308" s="45">
        <v>0</v>
      </c>
      <c r="T308" s="44">
        <v>16.5</v>
      </c>
    </row>
    <row r="309" spans="1:20" ht="160" x14ac:dyDescent="0.2">
      <c r="A309" s="41">
        <v>308</v>
      </c>
      <c r="B309" s="41">
        <v>5106614</v>
      </c>
      <c r="C309" s="42" t="s">
        <v>4015</v>
      </c>
      <c r="D309" s="41">
        <v>49750430800014</v>
      </c>
      <c r="E309" s="42" t="s">
        <v>4989</v>
      </c>
      <c r="F309" s="42"/>
      <c r="G309" s="41">
        <v>80190</v>
      </c>
      <c r="H309" s="42" t="s">
        <v>4570</v>
      </c>
      <c r="I309" s="42" t="s">
        <v>4087</v>
      </c>
      <c r="J309" s="42" t="s">
        <v>4069</v>
      </c>
      <c r="K309" s="41">
        <v>692920</v>
      </c>
      <c r="L309" s="41">
        <v>6962857</v>
      </c>
      <c r="M309" s="41">
        <v>49.784036489999998</v>
      </c>
      <c r="N309" s="41">
        <v>2.901795532</v>
      </c>
      <c r="O309" s="41">
        <v>2154</v>
      </c>
      <c r="P309" s="41" t="s">
        <v>4571</v>
      </c>
      <c r="Q309" s="42" t="s">
        <v>4572</v>
      </c>
      <c r="R309" s="42" t="s">
        <v>4129</v>
      </c>
      <c r="S309" s="42" t="s">
        <v>4130</v>
      </c>
      <c r="T309" s="46">
        <v>192</v>
      </c>
    </row>
    <row r="310" spans="1:20" ht="160" x14ac:dyDescent="0.2">
      <c r="A310" s="41">
        <v>309</v>
      </c>
      <c r="B310" s="41">
        <v>5209637</v>
      </c>
      <c r="C310" s="42" t="s">
        <v>4016</v>
      </c>
      <c r="D310" s="41">
        <v>49937252200023</v>
      </c>
      <c r="E310" s="42"/>
      <c r="F310" s="42" t="s">
        <v>4573</v>
      </c>
      <c r="G310" s="41">
        <v>64170</v>
      </c>
      <c r="H310" s="42" t="s">
        <v>4574</v>
      </c>
      <c r="I310" s="42" t="s">
        <v>4490</v>
      </c>
      <c r="J310" s="42" t="s">
        <v>4093</v>
      </c>
      <c r="K310" s="41">
        <v>405492</v>
      </c>
      <c r="L310" s="41">
        <v>6263921</v>
      </c>
      <c r="M310" s="41">
        <v>43.456494130000003</v>
      </c>
      <c r="N310" s="41">
        <v>-0.63575801499999995</v>
      </c>
      <c r="O310" s="41">
        <v>2154</v>
      </c>
      <c r="P310" s="41" t="s">
        <v>4077</v>
      </c>
      <c r="Q310" s="42" t="s">
        <v>4610</v>
      </c>
      <c r="R310" s="42" t="s">
        <v>4129</v>
      </c>
      <c r="S310" s="42" t="s">
        <v>4130</v>
      </c>
      <c r="T310" s="46">
        <v>169</v>
      </c>
    </row>
    <row r="311" spans="1:20" ht="96" x14ac:dyDescent="0.2">
      <c r="A311" s="41">
        <v>310</v>
      </c>
      <c r="B311" s="41">
        <v>5425674</v>
      </c>
      <c r="C311" s="42" t="s">
        <v>4017</v>
      </c>
      <c r="D311" s="41">
        <v>79236444000018</v>
      </c>
      <c r="E311" s="42" t="s">
        <v>4990</v>
      </c>
      <c r="F311" s="42"/>
      <c r="G311" s="41">
        <v>21000</v>
      </c>
      <c r="H311" s="42" t="s">
        <v>4125</v>
      </c>
      <c r="I311" s="42" t="s">
        <v>4126</v>
      </c>
      <c r="J311" s="42" t="s">
        <v>4119</v>
      </c>
      <c r="K311" s="41">
        <v>851777</v>
      </c>
      <c r="L311" s="41">
        <v>6691562</v>
      </c>
      <c r="M311" s="41">
        <v>47.334800950000002</v>
      </c>
      <c r="N311" s="41">
        <v>5.0090542659999997</v>
      </c>
      <c r="O311" s="41">
        <v>2154</v>
      </c>
      <c r="P311" s="41" t="s">
        <v>4077</v>
      </c>
      <c r="Q311" s="42" t="s">
        <v>4610</v>
      </c>
      <c r="R311" s="45">
        <v>0</v>
      </c>
      <c r="S311" s="45">
        <v>0</v>
      </c>
      <c r="T311" s="47">
        <v>23.7</v>
      </c>
    </row>
    <row r="312" spans="1:20" ht="350" x14ac:dyDescent="0.2">
      <c r="A312" s="41">
        <v>311</v>
      </c>
      <c r="B312" s="41">
        <v>5208602</v>
      </c>
      <c r="C312" s="42" t="s">
        <v>4018</v>
      </c>
      <c r="D312" s="41">
        <v>50158335500018</v>
      </c>
      <c r="E312" s="42"/>
      <c r="F312" s="42" t="s">
        <v>4991</v>
      </c>
      <c r="G312" s="41">
        <v>47250</v>
      </c>
      <c r="H312" s="42" t="s">
        <v>4575</v>
      </c>
      <c r="I312" s="42" t="s">
        <v>4109</v>
      </c>
      <c r="J312" s="42" t="s">
        <v>4093</v>
      </c>
      <c r="K312" s="41">
        <v>471623</v>
      </c>
      <c r="L312" s="41">
        <v>6373530</v>
      </c>
      <c r="M312" s="41">
        <v>44.462374750000002</v>
      </c>
      <c r="N312" s="41">
        <v>0.13068479699999999</v>
      </c>
      <c r="O312" s="41">
        <v>2154</v>
      </c>
      <c r="P312" s="41" t="s">
        <v>4120</v>
      </c>
      <c r="Q312" s="42" t="s">
        <v>4121</v>
      </c>
      <c r="R312" s="42" t="s">
        <v>4072</v>
      </c>
      <c r="S312" s="42" t="s">
        <v>4605</v>
      </c>
      <c r="T312" s="43">
        <v>44.1</v>
      </c>
    </row>
    <row r="313" spans="1:20" ht="96" x14ac:dyDescent="0.2">
      <c r="A313" s="41">
        <v>312</v>
      </c>
      <c r="B313" s="41">
        <v>5602623</v>
      </c>
      <c r="C313" s="42" t="s">
        <v>4019</v>
      </c>
      <c r="D313" s="41">
        <v>49926058600031</v>
      </c>
      <c r="E313" s="42" t="s">
        <v>4992</v>
      </c>
      <c r="F313" s="42"/>
      <c r="G313" s="41">
        <v>3600</v>
      </c>
      <c r="H313" s="42" t="s">
        <v>4576</v>
      </c>
      <c r="I313" s="42" t="s">
        <v>4161</v>
      </c>
      <c r="J313" s="42" t="s">
        <v>4162</v>
      </c>
      <c r="K313" s="41">
        <v>681088</v>
      </c>
      <c r="L313" s="41">
        <v>6577415</v>
      </c>
      <c r="M313" s="41">
        <v>46.327902350000002</v>
      </c>
      <c r="N313" s="41">
        <v>2.754313104</v>
      </c>
      <c r="O313" s="41">
        <v>2154</v>
      </c>
      <c r="P313" s="41" t="s">
        <v>4077</v>
      </c>
      <c r="Q313" s="42" t="s">
        <v>4610</v>
      </c>
      <c r="R313" s="45">
        <v>0</v>
      </c>
      <c r="S313" s="45">
        <v>0</v>
      </c>
      <c r="T313" s="46">
        <v>147</v>
      </c>
    </row>
    <row r="314" spans="1:20" ht="80" x14ac:dyDescent="0.2">
      <c r="A314" s="41">
        <v>313</v>
      </c>
      <c r="B314" s="41">
        <v>6208760</v>
      </c>
      <c r="C314" s="42" t="s">
        <v>4020</v>
      </c>
      <c r="D314" s="41">
        <v>49968141900028</v>
      </c>
      <c r="E314" s="42" t="s">
        <v>4993</v>
      </c>
      <c r="F314" s="42"/>
      <c r="G314" s="41">
        <v>57600</v>
      </c>
      <c r="H314" s="42" t="s">
        <v>4577</v>
      </c>
      <c r="I314" s="42" t="s">
        <v>4277</v>
      </c>
      <c r="J314" s="42" t="s">
        <v>4176</v>
      </c>
      <c r="K314" s="41">
        <v>985221</v>
      </c>
      <c r="L314" s="41">
        <v>6907021</v>
      </c>
      <c r="M314" s="41">
        <v>49.22053082</v>
      </c>
      <c r="N314" s="41">
        <v>6.9145766609999999</v>
      </c>
      <c r="O314" s="41">
        <v>2154</v>
      </c>
      <c r="P314" s="41" t="s">
        <v>4315</v>
      </c>
      <c r="Q314" s="42" t="s">
        <v>4754</v>
      </c>
      <c r="R314" s="45">
        <v>0</v>
      </c>
      <c r="S314" s="45">
        <v>0</v>
      </c>
      <c r="T314" s="48">
        <v>76.5</v>
      </c>
    </row>
    <row r="315" spans="1:20" ht="160" x14ac:dyDescent="0.2">
      <c r="A315" s="41">
        <v>314</v>
      </c>
      <c r="B315" s="41">
        <v>6308843</v>
      </c>
      <c r="C315" s="42" t="s">
        <v>3983</v>
      </c>
      <c r="D315" s="41">
        <v>48305101700034</v>
      </c>
      <c r="E315" s="42" t="s">
        <v>4994</v>
      </c>
      <c r="F315" s="42"/>
      <c r="G315" s="41">
        <v>44400</v>
      </c>
      <c r="H315" s="42" t="s">
        <v>4578</v>
      </c>
      <c r="I315" s="42" t="s">
        <v>4291</v>
      </c>
      <c r="J315" s="42" t="s">
        <v>4285</v>
      </c>
      <c r="K315" s="41">
        <v>352922</v>
      </c>
      <c r="L315" s="41">
        <v>6686652</v>
      </c>
      <c r="M315" s="41">
        <v>47.217641209999996</v>
      </c>
      <c r="N315" s="41">
        <v>-1.586278013</v>
      </c>
      <c r="O315" s="41">
        <v>27572</v>
      </c>
      <c r="P315" s="41" t="s">
        <v>4077</v>
      </c>
      <c r="Q315" s="42" t="s">
        <v>4610</v>
      </c>
      <c r="R315" s="42" t="s">
        <v>4129</v>
      </c>
      <c r="S315" s="42" t="s">
        <v>4130</v>
      </c>
      <c r="T315" s="44">
        <v>10.4</v>
      </c>
    </row>
    <row r="316" spans="1:20" ht="409.6" x14ac:dyDescent="0.2">
      <c r="A316" s="41">
        <v>315</v>
      </c>
      <c r="B316" s="41">
        <v>6309839</v>
      </c>
      <c r="C316" s="42" t="s">
        <v>4021</v>
      </c>
      <c r="D316" s="41">
        <v>33405518300035</v>
      </c>
      <c r="E316" s="42" t="s">
        <v>4995</v>
      </c>
      <c r="F316" s="42"/>
      <c r="G316" s="41">
        <v>53810</v>
      </c>
      <c r="H316" s="42" t="s">
        <v>4579</v>
      </c>
      <c r="I316" s="42" t="s">
        <v>4284</v>
      </c>
      <c r="J316" s="42" t="s">
        <v>4285</v>
      </c>
      <c r="K316" s="41">
        <v>413936</v>
      </c>
      <c r="L316" s="41">
        <v>6786301</v>
      </c>
      <c r="M316" s="41">
        <v>48.139313370000004</v>
      </c>
      <c r="N316" s="41">
        <v>-0.84550392299999999</v>
      </c>
      <c r="O316" s="41">
        <v>27572</v>
      </c>
      <c r="P316" s="41" t="s">
        <v>4074</v>
      </c>
      <c r="Q316" s="42" t="s">
        <v>4607</v>
      </c>
      <c r="R316" s="42" t="s">
        <v>4075</v>
      </c>
      <c r="S316" s="42" t="s">
        <v>4608</v>
      </c>
      <c r="T316" s="46">
        <v>101</v>
      </c>
    </row>
    <row r="317" spans="1:20" ht="160" x14ac:dyDescent="0.2">
      <c r="A317" s="41">
        <v>316</v>
      </c>
      <c r="B317" s="41">
        <v>3300377</v>
      </c>
      <c r="C317" s="42" t="s">
        <v>4022</v>
      </c>
      <c r="D317" s="41">
        <v>42003976800033</v>
      </c>
      <c r="E317" s="42" t="s">
        <v>4996</v>
      </c>
      <c r="F317" s="42" t="s">
        <v>4997</v>
      </c>
      <c r="G317" s="41">
        <v>71000</v>
      </c>
      <c r="H317" s="42" t="s">
        <v>4580</v>
      </c>
      <c r="I317" s="42" t="s">
        <v>4123</v>
      </c>
      <c r="J317" s="42" t="s">
        <v>4119</v>
      </c>
      <c r="K317" s="41">
        <v>839073</v>
      </c>
      <c r="L317" s="41">
        <v>6578743</v>
      </c>
      <c r="M317" s="41">
        <v>46.325805379999998</v>
      </c>
      <c r="N317" s="41">
        <v>4.8067907239999998</v>
      </c>
      <c r="O317" s="41">
        <v>2154</v>
      </c>
      <c r="P317" s="41" t="s">
        <v>4315</v>
      </c>
      <c r="Q317" s="42" t="s">
        <v>4754</v>
      </c>
      <c r="R317" s="42" t="s">
        <v>4129</v>
      </c>
      <c r="S317" s="42" t="s">
        <v>4130</v>
      </c>
      <c r="T317" s="47">
        <v>28.1</v>
      </c>
    </row>
    <row r="318" spans="1:20" ht="160" x14ac:dyDescent="0.2">
      <c r="A318" s="41">
        <v>317</v>
      </c>
      <c r="B318" s="41">
        <v>6113980</v>
      </c>
      <c r="C318" s="42" t="s">
        <v>4023</v>
      </c>
      <c r="D318" s="41">
        <v>82137565600013</v>
      </c>
      <c r="E318" s="42" t="s">
        <v>4998</v>
      </c>
      <c r="F318" s="42"/>
      <c r="G318" s="41">
        <v>69007</v>
      </c>
      <c r="H318" s="42" t="s">
        <v>4703</v>
      </c>
      <c r="I318" s="42" t="s">
        <v>4237</v>
      </c>
      <c r="J318" s="42" t="s">
        <v>4162</v>
      </c>
      <c r="K318" s="41">
        <v>843555</v>
      </c>
      <c r="L318" s="41">
        <v>6515190</v>
      </c>
      <c r="M318" s="41">
        <v>45.754931900000003</v>
      </c>
      <c r="N318" s="41">
        <v>4.8457025290000004</v>
      </c>
      <c r="O318" s="49" t="e">
        <v>#N/A</v>
      </c>
      <c r="P318" s="41" t="s">
        <v>4077</v>
      </c>
      <c r="Q318" s="42" t="s">
        <v>4610</v>
      </c>
      <c r="R318" s="42" t="s">
        <v>4129</v>
      </c>
      <c r="S318" s="42" t="s">
        <v>4130</v>
      </c>
      <c r="T318" s="47">
        <v>23</v>
      </c>
    </row>
    <row r="319" spans="1:20" ht="96" x14ac:dyDescent="0.2">
      <c r="A319" s="41">
        <v>318</v>
      </c>
      <c r="B319" s="41">
        <v>7004925</v>
      </c>
      <c r="C319" s="42" t="s">
        <v>4024</v>
      </c>
      <c r="D319" s="41">
        <v>49353771600026</v>
      </c>
      <c r="E319" s="42" t="s">
        <v>4999</v>
      </c>
      <c r="F319" s="42"/>
      <c r="G319" s="41">
        <v>59051</v>
      </c>
      <c r="H319" s="42" t="s">
        <v>4581</v>
      </c>
      <c r="I319" s="42" t="s">
        <v>4377</v>
      </c>
      <c r="J319" s="42" t="s">
        <v>4069</v>
      </c>
      <c r="K319" s="41">
        <v>712275</v>
      </c>
      <c r="L319" s="41">
        <v>7067701</v>
      </c>
      <c r="M319" s="41">
        <v>50.722428960000002</v>
      </c>
      <c r="N319" s="41">
        <v>3.1734570789999998</v>
      </c>
      <c r="O319" s="41">
        <v>4326</v>
      </c>
      <c r="P319" s="41" t="s">
        <v>4077</v>
      </c>
      <c r="Q319" s="42" t="s">
        <v>4610</v>
      </c>
      <c r="R319" s="45">
        <v>0</v>
      </c>
      <c r="S319" s="45">
        <v>0</v>
      </c>
      <c r="T319" s="44">
        <v>18.5</v>
      </c>
    </row>
    <row r="320" spans="1:20" ht="380" x14ac:dyDescent="0.2">
      <c r="A320" s="41">
        <v>319</v>
      </c>
      <c r="B320" s="41">
        <v>10012929</v>
      </c>
      <c r="C320" s="42" t="s">
        <v>4025</v>
      </c>
      <c r="D320" s="41">
        <v>81511012700025</v>
      </c>
      <c r="E320" s="42" t="s">
        <v>5000</v>
      </c>
      <c r="F320" s="42"/>
      <c r="G320" s="41">
        <v>28630</v>
      </c>
      <c r="H320" s="42" t="s">
        <v>4582</v>
      </c>
      <c r="I320" s="42" t="s">
        <v>4393</v>
      </c>
      <c r="J320" s="42" t="s">
        <v>4394</v>
      </c>
      <c r="K320" s="41">
        <v>591540</v>
      </c>
      <c r="L320" s="41">
        <v>6815390</v>
      </c>
      <c r="M320" s="41">
        <v>48.453576599999998</v>
      </c>
      <c r="N320" s="41">
        <v>1.5337398529999999</v>
      </c>
      <c r="O320" s="41">
        <v>4326</v>
      </c>
      <c r="P320" s="41" t="s">
        <v>4315</v>
      </c>
      <c r="Q320" s="42" t="s">
        <v>4754</v>
      </c>
      <c r="R320" s="42" t="s">
        <v>4101</v>
      </c>
      <c r="S320" s="42" t="s">
        <v>4621</v>
      </c>
      <c r="T320" s="48">
        <v>74.099999999999994</v>
      </c>
    </row>
    <row r="321" spans="1:20" ht="409.6" x14ac:dyDescent="0.2">
      <c r="A321" s="41">
        <v>320</v>
      </c>
      <c r="B321" s="41">
        <v>6517193</v>
      </c>
      <c r="C321" s="42" t="s">
        <v>2249</v>
      </c>
      <c r="D321" s="41">
        <v>70204707700038</v>
      </c>
      <c r="E321" s="42"/>
      <c r="F321" s="42" t="s">
        <v>5001</v>
      </c>
      <c r="G321" s="41">
        <v>91810</v>
      </c>
      <c r="H321" s="42" t="s">
        <v>4583</v>
      </c>
      <c r="I321" s="42" t="s">
        <v>4327</v>
      </c>
      <c r="J321" s="42" t="s">
        <v>4325</v>
      </c>
      <c r="K321" s="41">
        <v>653901</v>
      </c>
      <c r="L321" s="41">
        <v>6832326</v>
      </c>
      <c r="M321" s="41">
        <v>48.612802569999999</v>
      </c>
      <c r="N321" s="41">
        <v>2.3749208409999998</v>
      </c>
      <c r="O321" s="41">
        <v>2154</v>
      </c>
      <c r="P321" s="41" t="s">
        <v>4074</v>
      </c>
      <c r="Q321" s="42" t="s">
        <v>4607</v>
      </c>
      <c r="R321" s="42" t="s">
        <v>4075</v>
      </c>
      <c r="S321" s="42" t="s">
        <v>4608</v>
      </c>
      <c r="T321" s="47">
        <v>29.1</v>
      </c>
    </row>
    <row r="322" spans="1:20" ht="96" x14ac:dyDescent="0.2">
      <c r="A322" s="41">
        <v>321</v>
      </c>
      <c r="B322" s="41">
        <v>3802293</v>
      </c>
      <c r="C322" s="42" t="s">
        <v>4026</v>
      </c>
      <c r="D322" s="41">
        <v>82467838700013</v>
      </c>
      <c r="E322" s="42" t="s">
        <v>5002</v>
      </c>
      <c r="F322" s="42"/>
      <c r="G322" s="41">
        <v>80000</v>
      </c>
      <c r="H322" s="42" t="s">
        <v>4584</v>
      </c>
      <c r="I322" s="42" t="s">
        <v>4087</v>
      </c>
      <c r="J322" s="42" t="s">
        <v>4069</v>
      </c>
      <c r="K322" s="41">
        <v>649421</v>
      </c>
      <c r="L322" s="41">
        <v>6977553</v>
      </c>
      <c r="M322" s="41">
        <v>49.913665459999997</v>
      </c>
      <c r="N322" s="41">
        <v>2.2966369360000001</v>
      </c>
      <c r="O322" s="41">
        <v>2154</v>
      </c>
      <c r="P322" s="41" t="s">
        <v>4077</v>
      </c>
      <c r="Q322" s="42" t="s">
        <v>4610</v>
      </c>
      <c r="R322" s="45">
        <v>0</v>
      </c>
      <c r="S322" s="45">
        <v>0</v>
      </c>
      <c r="T322" s="44">
        <v>19.100000000000001</v>
      </c>
    </row>
    <row r="323" spans="1:20" ht="96" x14ac:dyDescent="0.2">
      <c r="A323" s="41">
        <v>322</v>
      </c>
      <c r="B323" s="41">
        <v>3201824</v>
      </c>
      <c r="C323" s="42" t="s">
        <v>4027</v>
      </c>
      <c r="D323" s="41">
        <v>83140317500019</v>
      </c>
      <c r="E323" s="42" t="s">
        <v>5003</v>
      </c>
      <c r="F323" s="42"/>
      <c r="G323" s="41">
        <v>15000</v>
      </c>
      <c r="H323" s="42" t="s">
        <v>4585</v>
      </c>
      <c r="I323" s="42" t="s">
        <v>4171</v>
      </c>
      <c r="J323" s="42" t="s">
        <v>4162</v>
      </c>
      <c r="K323" s="41">
        <v>656014</v>
      </c>
      <c r="L323" s="41">
        <v>6423510</v>
      </c>
      <c r="M323" s="41">
        <v>44.946325760000001</v>
      </c>
      <c r="N323" s="41">
        <v>2.4426943919999999</v>
      </c>
      <c r="O323" s="41">
        <v>2154</v>
      </c>
      <c r="P323" s="41" t="s">
        <v>4077</v>
      </c>
      <c r="Q323" s="42" t="s">
        <v>4610</v>
      </c>
      <c r="R323" s="45">
        <v>0</v>
      </c>
      <c r="S323" s="45">
        <v>0</v>
      </c>
      <c r="T323" s="44">
        <v>18.399999999999999</v>
      </c>
    </row>
    <row r="324" spans="1:20" ht="96" x14ac:dyDescent="0.2">
      <c r="A324" s="41">
        <v>323</v>
      </c>
      <c r="B324" s="41">
        <v>3201219</v>
      </c>
      <c r="C324" s="42" t="s">
        <v>4028</v>
      </c>
      <c r="D324" s="41">
        <v>82496437300016</v>
      </c>
      <c r="E324" s="42" t="s">
        <v>5004</v>
      </c>
      <c r="F324" s="42"/>
      <c r="G324" s="41">
        <v>26000</v>
      </c>
      <c r="H324" s="42" t="s">
        <v>4586</v>
      </c>
      <c r="I324" s="42" t="s">
        <v>4247</v>
      </c>
      <c r="J324" s="42" t="s">
        <v>4162</v>
      </c>
      <c r="K324" s="41">
        <v>852142</v>
      </c>
      <c r="L324" s="41">
        <v>6425910</v>
      </c>
      <c r="M324" s="41">
        <v>44.95258226</v>
      </c>
      <c r="N324" s="41">
        <v>4.9280408680000001</v>
      </c>
      <c r="O324" s="41">
        <v>2154</v>
      </c>
      <c r="P324" s="41" t="s">
        <v>4077</v>
      </c>
      <c r="Q324" s="42" t="s">
        <v>4610</v>
      </c>
      <c r="R324" s="45">
        <v>0</v>
      </c>
      <c r="S324" s="45">
        <v>0</v>
      </c>
      <c r="T324" s="44">
        <v>12.5</v>
      </c>
    </row>
    <row r="325" spans="1:20" ht="160" x14ac:dyDescent="0.2">
      <c r="A325" s="41">
        <v>324</v>
      </c>
      <c r="B325" s="41">
        <v>6410680</v>
      </c>
      <c r="C325" s="42" t="s">
        <v>4029</v>
      </c>
      <c r="D325" s="41">
        <v>53922048300025</v>
      </c>
      <c r="E325" s="42" t="s">
        <v>5005</v>
      </c>
      <c r="F325" s="42" t="s">
        <v>5006</v>
      </c>
      <c r="G325" s="41">
        <v>83170</v>
      </c>
      <c r="H325" s="42" t="s">
        <v>4587</v>
      </c>
      <c r="I325" s="42" t="s">
        <v>4317</v>
      </c>
      <c r="J325" s="42" t="s">
        <v>4312</v>
      </c>
      <c r="K325" s="41">
        <v>949579</v>
      </c>
      <c r="L325" s="41">
        <v>6259511</v>
      </c>
      <c r="M325" s="41">
        <v>43.43413374</v>
      </c>
      <c r="N325" s="41">
        <v>6.0795918469999997</v>
      </c>
      <c r="O325" s="41">
        <v>2154</v>
      </c>
      <c r="P325" s="41" t="s">
        <v>4074</v>
      </c>
      <c r="Q325" s="42" t="s">
        <v>4607</v>
      </c>
      <c r="R325" s="42" t="s">
        <v>4129</v>
      </c>
      <c r="S325" s="42" t="s">
        <v>4130</v>
      </c>
      <c r="T325" s="46">
        <v>181</v>
      </c>
    </row>
    <row r="326" spans="1:20" ht="96" x14ac:dyDescent="0.2">
      <c r="A326" s="41">
        <v>325</v>
      </c>
      <c r="B326" s="41">
        <v>10013918</v>
      </c>
      <c r="C326" s="42" t="s">
        <v>5007</v>
      </c>
      <c r="D326" s="41">
        <v>84124762000039</v>
      </c>
      <c r="E326" s="42" t="s">
        <v>5008</v>
      </c>
      <c r="F326" s="42"/>
      <c r="G326" s="41">
        <v>37000</v>
      </c>
      <c r="H326" s="42" t="s">
        <v>5009</v>
      </c>
      <c r="I326" s="42" t="s">
        <v>4401</v>
      </c>
      <c r="J326" s="42" t="s">
        <v>4394</v>
      </c>
      <c r="K326" s="41">
        <v>524256</v>
      </c>
      <c r="L326" s="41">
        <v>6699923</v>
      </c>
      <c r="M326" s="41">
        <v>47.403863919999999</v>
      </c>
      <c r="N326" s="41">
        <v>0.670604698</v>
      </c>
      <c r="O326" s="49" t="e">
        <v>#N/A</v>
      </c>
      <c r="P326" s="41" t="s">
        <v>4077</v>
      </c>
      <c r="Q326" s="42" t="s">
        <v>4610</v>
      </c>
      <c r="R326" s="45" t="e">
        <v>#N/A</v>
      </c>
      <c r="S326" s="45" t="e">
        <v>#N/A</v>
      </c>
      <c r="T326" s="44">
        <v>10.9</v>
      </c>
    </row>
    <row r="327" spans="1:20" ht="96" x14ac:dyDescent="0.2">
      <c r="A327" s="41">
        <v>326</v>
      </c>
      <c r="B327" s="41">
        <v>5519494</v>
      </c>
      <c r="C327" s="42" t="s">
        <v>4030</v>
      </c>
      <c r="D327" s="41">
        <v>79399269400018</v>
      </c>
      <c r="E327" s="42" t="s">
        <v>4641</v>
      </c>
      <c r="F327" s="42" t="s">
        <v>5010</v>
      </c>
      <c r="G327" s="41">
        <v>29200</v>
      </c>
      <c r="H327" s="42" t="s">
        <v>4141</v>
      </c>
      <c r="I327" s="42" t="s">
        <v>4142</v>
      </c>
      <c r="J327" s="42" t="s">
        <v>4136</v>
      </c>
      <c r="K327" s="41">
        <v>144819</v>
      </c>
      <c r="L327" s="41">
        <v>6838682</v>
      </c>
      <c r="M327" s="41">
        <v>48.434436980000001</v>
      </c>
      <c r="N327" s="41">
        <v>-4.5135978229999996</v>
      </c>
      <c r="O327" s="41">
        <v>2154</v>
      </c>
      <c r="P327" s="41" t="s">
        <v>4074</v>
      </c>
      <c r="Q327" s="42" t="s">
        <v>4607</v>
      </c>
      <c r="R327" s="45">
        <v>0</v>
      </c>
      <c r="S327" s="45">
        <v>0</v>
      </c>
      <c r="T327" s="44">
        <v>12</v>
      </c>
    </row>
    <row r="328" spans="1:20" ht="160" x14ac:dyDescent="0.2">
      <c r="A328" s="41">
        <v>327</v>
      </c>
      <c r="B328" s="41">
        <v>3201516</v>
      </c>
      <c r="C328" s="42" t="s">
        <v>5011</v>
      </c>
      <c r="D328" s="41">
        <v>20004071500019</v>
      </c>
      <c r="E328" s="42" t="s">
        <v>5012</v>
      </c>
      <c r="F328" s="42"/>
      <c r="G328" s="41">
        <v>38000</v>
      </c>
      <c r="H328" s="42" t="s">
        <v>4239</v>
      </c>
      <c r="I328" s="42" t="s">
        <v>4226</v>
      </c>
      <c r="J328" s="42" t="s">
        <v>4162</v>
      </c>
      <c r="K328" s="41">
        <v>912089</v>
      </c>
      <c r="L328" s="41">
        <v>6459047</v>
      </c>
      <c r="M328" s="41">
        <v>45.233872460000001</v>
      </c>
      <c r="N328" s="41">
        <v>5.7015831520000004</v>
      </c>
      <c r="O328" s="41">
        <v>2154</v>
      </c>
      <c r="P328" s="41" t="s">
        <v>4263</v>
      </c>
      <c r="Q328" s="42" t="s">
        <v>4722</v>
      </c>
      <c r="R328" s="42" t="s">
        <v>4129</v>
      </c>
      <c r="S328" s="42" t="s">
        <v>4130</v>
      </c>
      <c r="T328" s="48">
        <v>75.900000000000006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65EB9-F591-0C4B-BE49-637E0C5B8231}">
  <dimension ref="A1:C4"/>
  <sheetViews>
    <sheetView workbookViewId="0">
      <selection activeCell="C8" sqref="C8"/>
    </sheetView>
  </sheetViews>
  <sheetFormatPr baseColWidth="10" defaultRowHeight="15" x14ac:dyDescent="0.2"/>
  <sheetData>
    <row r="1" spans="1:3" x14ac:dyDescent="0.2">
      <c r="A1" t="s">
        <v>4031</v>
      </c>
      <c r="B1" t="s">
        <v>17</v>
      </c>
      <c r="C1" t="s">
        <v>18</v>
      </c>
    </row>
    <row r="2" spans="1:3" x14ac:dyDescent="0.2">
      <c r="A2" t="s">
        <v>454</v>
      </c>
      <c r="B2" t="s">
        <v>4033</v>
      </c>
      <c r="C2" t="s">
        <v>4034</v>
      </c>
    </row>
    <row r="3" spans="1:3" x14ac:dyDescent="0.2">
      <c r="A3" t="s">
        <v>4032</v>
      </c>
      <c r="B3" t="s">
        <v>4035</v>
      </c>
      <c r="C3" t="s">
        <v>4036</v>
      </c>
    </row>
    <row r="4" spans="1:3" x14ac:dyDescent="0.2">
      <c r="A4" t="s">
        <v>2569</v>
      </c>
      <c r="B4" t="s">
        <v>4037</v>
      </c>
      <c r="C4" t="s">
        <v>4038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99F6-5FED-9C42-B0E2-7BA8DE305628}">
  <dimension ref="A1:E19"/>
  <sheetViews>
    <sheetView workbookViewId="0">
      <selection activeCell="D2" sqref="D2"/>
    </sheetView>
  </sheetViews>
  <sheetFormatPr baseColWidth="10" defaultRowHeight="15" x14ac:dyDescent="0.2"/>
  <cols>
    <col min="1" max="1" width="20.1640625" customWidth="1"/>
    <col min="4" max="4" width="25.83203125" customWidth="1"/>
    <col min="5" max="5" width="24.33203125" customWidth="1"/>
  </cols>
  <sheetData>
    <row r="1" spans="1:5" x14ac:dyDescent="0.2">
      <c r="A1" t="s">
        <v>4031</v>
      </c>
      <c r="B1" t="s">
        <v>4039</v>
      </c>
      <c r="C1" t="s">
        <v>4040</v>
      </c>
      <c r="D1" t="s">
        <v>17</v>
      </c>
      <c r="E1" t="s">
        <v>18</v>
      </c>
    </row>
    <row r="2" spans="1:5" x14ac:dyDescent="0.2">
      <c r="A2" s="36" t="s">
        <v>2432</v>
      </c>
      <c r="B2" t="s">
        <v>2433</v>
      </c>
      <c r="C2">
        <v>150</v>
      </c>
      <c r="D2" t="s">
        <v>4041</v>
      </c>
      <c r="E2" t="s">
        <v>4042</v>
      </c>
    </row>
    <row r="3" spans="1:5" x14ac:dyDescent="0.2">
      <c r="A3" s="36" t="s">
        <v>2434</v>
      </c>
      <c r="B3" t="s">
        <v>2435</v>
      </c>
      <c r="C3">
        <v>140</v>
      </c>
      <c r="D3" t="s">
        <v>4043</v>
      </c>
      <c r="E3" t="s">
        <v>4044</v>
      </c>
    </row>
    <row r="4" spans="1:5" x14ac:dyDescent="0.2">
      <c r="A4" t="s">
        <v>1700</v>
      </c>
      <c r="B4" t="s">
        <v>2433</v>
      </c>
      <c r="C4">
        <v>110</v>
      </c>
      <c r="D4" t="s">
        <v>4045</v>
      </c>
      <c r="E4" t="s">
        <v>4046</v>
      </c>
    </row>
    <row r="5" spans="1:5" x14ac:dyDescent="0.2">
      <c r="A5" t="s">
        <v>2436</v>
      </c>
      <c r="B5" t="s">
        <v>2433</v>
      </c>
      <c r="C5">
        <v>140</v>
      </c>
      <c r="D5" t="s">
        <v>4047</v>
      </c>
      <c r="E5" t="s">
        <v>4048</v>
      </c>
    </row>
    <row r="6" spans="1:5" x14ac:dyDescent="0.2">
      <c r="A6" s="36" t="s">
        <v>2438</v>
      </c>
      <c r="B6" t="s">
        <v>2439</v>
      </c>
      <c r="C6">
        <v>150</v>
      </c>
      <c r="D6" t="s">
        <v>4049</v>
      </c>
      <c r="E6" t="s">
        <v>4050</v>
      </c>
    </row>
    <row r="7" spans="1:5" x14ac:dyDescent="0.2">
      <c r="A7" s="36" t="s">
        <v>2441</v>
      </c>
      <c r="B7" t="s">
        <v>2433</v>
      </c>
      <c r="C7">
        <v>180</v>
      </c>
      <c r="D7" t="s">
        <v>4051</v>
      </c>
      <c r="E7" t="s">
        <v>4052</v>
      </c>
    </row>
    <row r="8" spans="1:5" x14ac:dyDescent="0.2">
      <c r="A8" s="36" t="s">
        <v>2442</v>
      </c>
      <c r="B8" t="s">
        <v>2435</v>
      </c>
      <c r="C8">
        <v>230</v>
      </c>
      <c r="D8" t="s">
        <v>4053</v>
      </c>
      <c r="E8" t="s">
        <v>4054</v>
      </c>
    </row>
    <row r="9" spans="1:5" x14ac:dyDescent="0.2">
      <c r="A9" s="36" t="s">
        <v>2444</v>
      </c>
      <c r="B9" t="s">
        <v>2433</v>
      </c>
      <c r="C9">
        <v>200</v>
      </c>
      <c r="D9" t="s">
        <v>4055</v>
      </c>
      <c r="E9" t="s">
        <v>4056</v>
      </c>
    </row>
    <row r="10" spans="1:5" x14ac:dyDescent="0.2">
      <c r="A10" s="36" t="s">
        <v>2445</v>
      </c>
      <c r="B10" t="s">
        <v>2433</v>
      </c>
      <c r="C10">
        <v>450</v>
      </c>
      <c r="D10" t="s">
        <v>4057</v>
      </c>
      <c r="E10" t="s">
        <v>4058</v>
      </c>
    </row>
    <row r="11" spans="1:5" x14ac:dyDescent="0.2">
      <c r="A11" t="s">
        <v>2446</v>
      </c>
      <c r="B11" t="s">
        <v>2433</v>
      </c>
      <c r="C11">
        <v>180</v>
      </c>
      <c r="D11" t="s">
        <v>4059</v>
      </c>
      <c r="E11" t="s">
        <v>4060</v>
      </c>
    </row>
    <row r="12" spans="1:5" x14ac:dyDescent="0.2">
      <c r="A12" t="s">
        <v>2447</v>
      </c>
      <c r="B12" t="s">
        <v>2433</v>
      </c>
      <c r="C12">
        <v>100</v>
      </c>
      <c r="D12" t="s">
        <v>4061</v>
      </c>
      <c r="E12" t="s">
        <v>4062</v>
      </c>
    </row>
    <row r="13" spans="1:5" x14ac:dyDescent="0.2">
      <c r="A13" t="s">
        <v>2368</v>
      </c>
      <c r="B13" t="s">
        <v>2448</v>
      </c>
      <c r="C13">
        <v>170</v>
      </c>
      <c r="D13" t="s">
        <v>4063</v>
      </c>
      <c r="E13" t="s">
        <v>4064</v>
      </c>
    </row>
    <row r="14" spans="1:5" x14ac:dyDescent="0.2">
      <c r="A14" t="s">
        <v>2449</v>
      </c>
      <c r="B14" t="s">
        <v>2450</v>
      </c>
    </row>
    <row r="15" spans="1:5" x14ac:dyDescent="0.2">
      <c r="A15" s="36" t="s">
        <v>497</v>
      </c>
      <c r="B15" t="s">
        <v>2433</v>
      </c>
      <c r="C15" s="2">
        <v>950</v>
      </c>
      <c r="D15" t="s">
        <v>4065</v>
      </c>
      <c r="E15" t="s">
        <v>4066</v>
      </c>
    </row>
    <row r="16" spans="1:5" x14ac:dyDescent="0.2">
      <c r="A16" t="s">
        <v>2451</v>
      </c>
      <c r="B16" t="s">
        <v>2439</v>
      </c>
      <c r="C16" s="2"/>
    </row>
    <row r="17" spans="1:2" x14ac:dyDescent="0.2">
      <c r="A17" t="s">
        <v>2452</v>
      </c>
    </row>
    <row r="18" spans="1:2" x14ac:dyDescent="0.2">
      <c r="A18" s="36" t="s">
        <v>2454</v>
      </c>
      <c r="B18" t="s">
        <v>2433</v>
      </c>
    </row>
    <row r="19" spans="1:2" x14ac:dyDescent="0.2">
      <c r="A19" s="36" t="s">
        <v>2455</v>
      </c>
      <c r="B19" t="s">
        <v>2456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1619-83D7-4C9B-B5A8-B1563ADBED21}">
  <dimension ref="K4:O24"/>
  <sheetViews>
    <sheetView workbookViewId="0">
      <selection activeCell="K5" sqref="K5:M22"/>
    </sheetView>
  </sheetViews>
  <sheetFormatPr baseColWidth="10" defaultColWidth="11.5" defaultRowHeight="15" x14ac:dyDescent="0.2"/>
  <cols>
    <col min="11" max="11" width="21.5" customWidth="1"/>
    <col min="12" max="12" width="14.83203125" bestFit="1" customWidth="1"/>
    <col min="14" max="14" width="24.83203125" bestFit="1" customWidth="1"/>
  </cols>
  <sheetData>
    <row r="4" spans="11:15" x14ac:dyDescent="0.2">
      <c r="N4" t="s">
        <v>2431</v>
      </c>
    </row>
    <row r="5" spans="11:15" ht="16" x14ac:dyDescent="0.2">
      <c r="K5" s="9" t="s">
        <v>2432</v>
      </c>
      <c r="L5" t="s">
        <v>2433</v>
      </c>
      <c r="M5">
        <v>150</v>
      </c>
      <c r="O5" s="26"/>
    </row>
    <row r="6" spans="11:15" x14ac:dyDescent="0.2">
      <c r="K6" s="9" t="s">
        <v>2434</v>
      </c>
      <c r="L6" t="s">
        <v>2435</v>
      </c>
      <c r="M6">
        <v>140</v>
      </c>
    </row>
    <row r="7" spans="11:15" ht="16" x14ac:dyDescent="0.2">
      <c r="K7" t="s">
        <v>1700</v>
      </c>
      <c r="L7" t="s">
        <v>2433</v>
      </c>
      <c r="M7">
        <v>110</v>
      </c>
      <c r="O7" s="26"/>
    </row>
    <row r="8" spans="11:15" ht="16" x14ac:dyDescent="0.2">
      <c r="K8" t="s">
        <v>2436</v>
      </c>
      <c r="L8" t="s">
        <v>2433</v>
      </c>
      <c r="M8">
        <v>140</v>
      </c>
      <c r="O8" s="26" t="s">
        <v>2437</v>
      </c>
    </row>
    <row r="9" spans="11:15" ht="16" x14ac:dyDescent="0.2">
      <c r="K9" s="9" t="s">
        <v>2438</v>
      </c>
      <c r="L9" t="s">
        <v>2439</v>
      </c>
      <c r="M9">
        <v>150</v>
      </c>
      <c r="N9" t="s">
        <v>2440</v>
      </c>
      <c r="O9" s="26"/>
    </row>
    <row r="10" spans="11:15" x14ac:dyDescent="0.2">
      <c r="K10" s="9" t="s">
        <v>2441</v>
      </c>
      <c r="L10" t="s">
        <v>2433</v>
      </c>
      <c r="M10">
        <v>180</v>
      </c>
    </row>
    <row r="11" spans="11:15" x14ac:dyDescent="0.2">
      <c r="K11" s="9" t="s">
        <v>2442</v>
      </c>
      <c r="L11" t="s">
        <v>2435</v>
      </c>
      <c r="M11">
        <v>230</v>
      </c>
      <c r="N11" t="s">
        <v>2443</v>
      </c>
    </row>
    <row r="12" spans="11:15" x14ac:dyDescent="0.2">
      <c r="K12" s="9" t="s">
        <v>2444</v>
      </c>
      <c r="L12" t="s">
        <v>2433</v>
      </c>
      <c r="M12">
        <v>200</v>
      </c>
    </row>
    <row r="13" spans="11:15" ht="16" x14ac:dyDescent="0.2">
      <c r="K13" s="9" t="s">
        <v>2445</v>
      </c>
      <c r="L13" t="s">
        <v>2433</v>
      </c>
      <c r="M13">
        <v>450</v>
      </c>
      <c r="O13" s="26"/>
    </row>
    <row r="14" spans="11:15" x14ac:dyDescent="0.2">
      <c r="K14" t="s">
        <v>2446</v>
      </c>
      <c r="L14" t="s">
        <v>2433</v>
      </c>
      <c r="M14">
        <v>180</v>
      </c>
    </row>
    <row r="15" spans="11:15" x14ac:dyDescent="0.2">
      <c r="K15" t="s">
        <v>2447</v>
      </c>
      <c r="L15" t="s">
        <v>2433</v>
      </c>
      <c r="M15">
        <v>100</v>
      </c>
    </row>
    <row r="16" spans="11:15" x14ac:dyDescent="0.2">
      <c r="K16" t="s">
        <v>2368</v>
      </c>
      <c r="L16" t="s">
        <v>2448</v>
      </c>
      <c r="M16">
        <v>170</v>
      </c>
    </row>
    <row r="17" spans="11:14" x14ac:dyDescent="0.2">
      <c r="K17" t="s">
        <v>2449</v>
      </c>
      <c r="L17" t="s">
        <v>2450</v>
      </c>
      <c r="M17" s="37">
        <v>950</v>
      </c>
    </row>
    <row r="18" spans="11:14" x14ac:dyDescent="0.2">
      <c r="K18" s="9" t="s">
        <v>497</v>
      </c>
      <c r="L18" t="s">
        <v>2433</v>
      </c>
      <c r="M18" s="37"/>
    </row>
    <row r="19" spans="11:14" x14ac:dyDescent="0.2">
      <c r="K19" t="s">
        <v>2451</v>
      </c>
      <c r="L19" t="s">
        <v>2439</v>
      </c>
      <c r="M19" s="37"/>
    </row>
    <row r="20" spans="11:14" x14ac:dyDescent="0.2">
      <c r="K20" t="s">
        <v>2452</v>
      </c>
      <c r="N20" t="s">
        <v>2453</v>
      </c>
    </row>
    <row r="21" spans="11:14" x14ac:dyDescent="0.2">
      <c r="K21" s="9" t="s">
        <v>2454</v>
      </c>
      <c r="L21" t="s">
        <v>2433</v>
      </c>
    </row>
    <row r="22" spans="11:14" x14ac:dyDescent="0.2">
      <c r="K22" s="9" t="s">
        <v>2455</v>
      </c>
      <c r="L22" t="s">
        <v>2456</v>
      </c>
    </row>
    <row r="24" spans="11:14" x14ac:dyDescent="0.2">
      <c r="K24" t="s">
        <v>2457</v>
      </c>
      <c r="M24">
        <f>SUM(M5:M17)</f>
        <v>3150</v>
      </c>
    </row>
  </sheetData>
  <mergeCells count="1">
    <mergeCell ref="M17:M19"/>
  </mergeCells>
  <pageMargins left="0.7" right="0.7" top="0.75" bottom="0.75" header="0.3" footer="0.3"/>
  <headerFooter>
    <oddFooter>&amp;L_x000D_&amp;1#&amp;"Calibri"&amp;10&amp;K317100 Classification GRTgaz : Public [ ] Interne [X] Restreint [ ] Secret [ ]</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57CF-10A1-4D75-993B-B8430B70396B}">
  <dimension ref="A1:K46"/>
  <sheetViews>
    <sheetView workbookViewId="0">
      <selection activeCell="C43" sqref="C43"/>
    </sheetView>
  </sheetViews>
  <sheetFormatPr baseColWidth="10" defaultColWidth="11.5" defaultRowHeight="15" x14ac:dyDescent="0.2"/>
  <sheetData>
    <row r="1" spans="1:11" x14ac:dyDescent="0.2">
      <c r="A1" t="s">
        <v>2458</v>
      </c>
      <c r="B1" t="s">
        <v>2459</v>
      </c>
      <c r="C1" t="s">
        <v>2460</v>
      </c>
      <c r="D1" t="s">
        <v>2461</v>
      </c>
      <c r="E1" t="s">
        <v>2462</v>
      </c>
      <c r="F1" t="s">
        <v>2463</v>
      </c>
      <c r="G1" t="s">
        <v>2464</v>
      </c>
      <c r="H1" t="s">
        <v>2465</v>
      </c>
      <c r="I1" t="s">
        <v>2466</v>
      </c>
      <c r="J1" t="s">
        <v>2467</v>
      </c>
      <c r="K1" t="s">
        <v>2468</v>
      </c>
    </row>
    <row r="2" spans="1:11" x14ac:dyDescent="0.2">
      <c r="A2" t="s">
        <v>2469</v>
      </c>
      <c r="B2" t="s">
        <v>2470</v>
      </c>
      <c r="C2" t="s">
        <v>2471</v>
      </c>
      <c r="D2">
        <v>72360</v>
      </c>
      <c r="E2" t="s">
        <v>2472</v>
      </c>
      <c r="F2" t="s">
        <v>335</v>
      </c>
      <c r="G2" t="s">
        <v>336</v>
      </c>
      <c r="H2">
        <v>52</v>
      </c>
      <c r="I2" t="s">
        <v>51</v>
      </c>
      <c r="J2" t="s">
        <v>2473</v>
      </c>
      <c r="K2">
        <v>1</v>
      </c>
    </row>
    <row r="3" spans="1:11" x14ac:dyDescent="0.2">
      <c r="A3" t="s">
        <v>2474</v>
      </c>
      <c r="B3" t="s">
        <v>2475</v>
      </c>
      <c r="C3" t="s">
        <v>2471</v>
      </c>
      <c r="D3">
        <v>29279</v>
      </c>
      <c r="E3" t="s">
        <v>2476</v>
      </c>
      <c r="F3" t="s">
        <v>743</v>
      </c>
      <c r="G3" t="s">
        <v>878</v>
      </c>
      <c r="H3">
        <v>53</v>
      </c>
      <c r="I3" t="s">
        <v>68</v>
      </c>
      <c r="J3" t="s">
        <v>2477</v>
      </c>
      <c r="K3">
        <v>1</v>
      </c>
    </row>
    <row r="4" spans="1:11" x14ac:dyDescent="0.2">
      <c r="A4" t="s">
        <v>2478</v>
      </c>
      <c r="B4" t="s">
        <v>2470</v>
      </c>
      <c r="C4" t="s">
        <v>2479</v>
      </c>
      <c r="D4">
        <v>29019</v>
      </c>
      <c r="E4" t="s">
        <v>2480</v>
      </c>
      <c r="F4" t="s">
        <v>743</v>
      </c>
      <c r="G4" t="s">
        <v>878</v>
      </c>
      <c r="H4">
        <v>53</v>
      </c>
      <c r="I4" t="s">
        <v>68</v>
      </c>
      <c r="J4" t="s">
        <v>2481</v>
      </c>
      <c r="K4">
        <v>1</v>
      </c>
    </row>
    <row r="5" spans="1:11" x14ac:dyDescent="0.2">
      <c r="A5" t="s">
        <v>2482</v>
      </c>
      <c r="B5" t="s">
        <v>2470</v>
      </c>
      <c r="C5" t="s">
        <v>2479</v>
      </c>
      <c r="D5">
        <v>44179</v>
      </c>
      <c r="E5" t="s">
        <v>2483</v>
      </c>
      <c r="F5" t="s">
        <v>77</v>
      </c>
      <c r="G5" t="s">
        <v>175</v>
      </c>
      <c r="H5">
        <v>52</v>
      </c>
      <c r="I5" t="s">
        <v>51</v>
      </c>
      <c r="J5" t="s">
        <v>2484</v>
      </c>
      <c r="K5">
        <v>1</v>
      </c>
    </row>
    <row r="6" spans="1:11" x14ac:dyDescent="0.2">
      <c r="A6" t="s">
        <v>2485</v>
      </c>
      <c r="B6" t="s">
        <v>2475</v>
      </c>
      <c r="C6" t="s">
        <v>2479</v>
      </c>
      <c r="D6">
        <v>64300</v>
      </c>
      <c r="E6" t="s">
        <v>2452</v>
      </c>
      <c r="F6" t="s">
        <v>447</v>
      </c>
      <c r="G6" t="s">
        <v>445</v>
      </c>
      <c r="H6">
        <v>75</v>
      </c>
      <c r="I6" t="s">
        <v>137</v>
      </c>
      <c r="J6" t="s">
        <v>2486</v>
      </c>
      <c r="K6">
        <v>1</v>
      </c>
    </row>
    <row r="7" spans="1:11" x14ac:dyDescent="0.2">
      <c r="A7" t="s">
        <v>2487</v>
      </c>
      <c r="B7" t="s">
        <v>2470</v>
      </c>
      <c r="D7">
        <v>67011</v>
      </c>
      <c r="E7" t="s">
        <v>2488</v>
      </c>
      <c r="F7" t="s">
        <v>665</v>
      </c>
      <c r="G7" t="s">
        <v>663</v>
      </c>
      <c r="H7">
        <v>44</v>
      </c>
      <c r="I7" t="s">
        <v>78</v>
      </c>
      <c r="J7" t="s">
        <v>2489</v>
      </c>
      <c r="K7">
        <v>1</v>
      </c>
    </row>
    <row r="8" spans="1:11" x14ac:dyDescent="0.2">
      <c r="A8" t="s">
        <v>2490</v>
      </c>
      <c r="B8" t="s">
        <v>2475</v>
      </c>
      <c r="C8" t="s">
        <v>2479</v>
      </c>
      <c r="D8">
        <v>87085</v>
      </c>
      <c r="E8" t="s">
        <v>2490</v>
      </c>
      <c r="F8" t="s">
        <v>580</v>
      </c>
      <c r="G8" t="s">
        <v>578</v>
      </c>
      <c r="H8">
        <v>75</v>
      </c>
      <c r="I8" t="s">
        <v>137</v>
      </c>
      <c r="J8" t="s">
        <v>2491</v>
      </c>
      <c r="K8">
        <v>1</v>
      </c>
    </row>
    <row r="9" spans="1:11" x14ac:dyDescent="0.2">
      <c r="A9" t="s">
        <v>2492</v>
      </c>
      <c r="B9" t="s">
        <v>2493</v>
      </c>
      <c r="C9" t="s">
        <v>2479</v>
      </c>
      <c r="D9">
        <v>69199</v>
      </c>
      <c r="E9" t="s">
        <v>2494</v>
      </c>
      <c r="F9" t="s">
        <v>1514</v>
      </c>
      <c r="G9" t="s">
        <v>1512</v>
      </c>
      <c r="H9">
        <v>84</v>
      </c>
      <c r="I9" t="s">
        <v>211</v>
      </c>
      <c r="J9" t="s">
        <v>2495</v>
      </c>
      <c r="K9">
        <v>1</v>
      </c>
    </row>
    <row r="10" spans="1:11" x14ac:dyDescent="0.2">
      <c r="A10" t="s">
        <v>2496</v>
      </c>
      <c r="B10" t="s">
        <v>2470</v>
      </c>
      <c r="C10" t="s">
        <v>2479</v>
      </c>
      <c r="D10">
        <v>26281</v>
      </c>
      <c r="E10" t="s">
        <v>2497</v>
      </c>
      <c r="F10" t="s">
        <v>735</v>
      </c>
      <c r="G10" t="s">
        <v>733</v>
      </c>
      <c r="H10">
        <v>84</v>
      </c>
      <c r="I10" t="s">
        <v>211</v>
      </c>
      <c r="J10" t="s">
        <v>2498</v>
      </c>
      <c r="K10">
        <v>1</v>
      </c>
    </row>
    <row r="11" spans="1:11" x14ac:dyDescent="0.2">
      <c r="A11" t="s">
        <v>2499</v>
      </c>
      <c r="B11" t="s">
        <v>2470</v>
      </c>
      <c r="C11" t="s">
        <v>2479</v>
      </c>
      <c r="D11">
        <v>71306</v>
      </c>
      <c r="E11" t="s">
        <v>2500</v>
      </c>
      <c r="F11" t="s">
        <v>589</v>
      </c>
      <c r="G11" t="s">
        <v>587</v>
      </c>
      <c r="H11">
        <v>27</v>
      </c>
      <c r="I11" t="s">
        <v>221</v>
      </c>
      <c r="J11" t="s">
        <v>2501</v>
      </c>
      <c r="K11">
        <v>1</v>
      </c>
    </row>
    <row r="12" spans="1:11" x14ac:dyDescent="0.2">
      <c r="A12" t="s">
        <v>2502</v>
      </c>
      <c r="B12" t="s">
        <v>2470</v>
      </c>
      <c r="C12" t="s">
        <v>2479</v>
      </c>
      <c r="D12">
        <v>72003</v>
      </c>
      <c r="E12" t="s">
        <v>2503</v>
      </c>
      <c r="F12" t="s">
        <v>335</v>
      </c>
      <c r="G12" t="s">
        <v>336</v>
      </c>
      <c r="H12">
        <v>52</v>
      </c>
      <c r="I12" t="s">
        <v>51</v>
      </c>
      <c r="J12" t="s">
        <v>2504</v>
      </c>
      <c r="K12">
        <v>1</v>
      </c>
    </row>
    <row r="13" spans="1:11" x14ac:dyDescent="0.2">
      <c r="A13" t="s">
        <v>2505</v>
      </c>
      <c r="B13" t="s">
        <v>2475</v>
      </c>
      <c r="C13" t="s">
        <v>2479</v>
      </c>
      <c r="D13">
        <v>12176</v>
      </c>
      <c r="E13" t="s">
        <v>2506</v>
      </c>
      <c r="F13" t="s">
        <v>534</v>
      </c>
      <c r="G13" t="s">
        <v>532</v>
      </c>
      <c r="H13">
        <v>76</v>
      </c>
      <c r="I13" t="s">
        <v>120</v>
      </c>
      <c r="J13" t="s">
        <v>2507</v>
      </c>
      <c r="K13">
        <v>1</v>
      </c>
    </row>
    <row r="14" spans="1:11" x14ac:dyDescent="0.2">
      <c r="A14" t="s">
        <v>2508</v>
      </c>
      <c r="B14" t="s">
        <v>2475</v>
      </c>
      <c r="C14" t="s">
        <v>2479</v>
      </c>
      <c r="D14">
        <v>64300</v>
      </c>
      <c r="E14" t="s">
        <v>2452</v>
      </c>
      <c r="F14" t="s">
        <v>447</v>
      </c>
      <c r="G14" t="s">
        <v>445</v>
      </c>
      <c r="H14">
        <v>75</v>
      </c>
      <c r="I14" t="s">
        <v>137</v>
      </c>
      <c r="J14" t="s">
        <v>2486</v>
      </c>
      <c r="K14">
        <v>1</v>
      </c>
    </row>
    <row r="15" spans="1:11" x14ac:dyDescent="0.2">
      <c r="A15" t="s">
        <v>2509</v>
      </c>
      <c r="B15" t="s">
        <v>2475</v>
      </c>
      <c r="C15" t="s">
        <v>2479</v>
      </c>
      <c r="D15">
        <v>69141</v>
      </c>
      <c r="E15" t="s">
        <v>2510</v>
      </c>
      <c r="F15" t="s">
        <v>1514</v>
      </c>
      <c r="G15" t="s">
        <v>1512</v>
      </c>
      <c r="H15">
        <v>84</v>
      </c>
      <c r="I15" t="s">
        <v>211</v>
      </c>
      <c r="J15" t="s">
        <v>2511</v>
      </c>
      <c r="K15">
        <v>1</v>
      </c>
    </row>
    <row r="16" spans="1:11" x14ac:dyDescent="0.2">
      <c r="A16" t="s">
        <v>2512</v>
      </c>
      <c r="B16" t="s">
        <v>2475</v>
      </c>
      <c r="C16" t="s">
        <v>2471</v>
      </c>
      <c r="D16">
        <v>31555</v>
      </c>
      <c r="E16" t="s">
        <v>1883</v>
      </c>
      <c r="F16" t="s">
        <v>129</v>
      </c>
      <c r="G16" t="s">
        <v>130</v>
      </c>
      <c r="H16">
        <v>76</v>
      </c>
      <c r="I16" t="s">
        <v>120</v>
      </c>
      <c r="J16" t="s">
        <v>2513</v>
      </c>
      <c r="K16">
        <v>1</v>
      </c>
    </row>
    <row r="17" spans="1:11" x14ac:dyDescent="0.2">
      <c r="A17" t="s">
        <v>2514</v>
      </c>
      <c r="B17" t="s">
        <v>2475</v>
      </c>
      <c r="C17" t="s">
        <v>2471</v>
      </c>
      <c r="D17">
        <v>36044</v>
      </c>
      <c r="E17" t="s">
        <v>2515</v>
      </c>
      <c r="F17" t="s">
        <v>412</v>
      </c>
      <c r="G17" t="s">
        <v>410</v>
      </c>
      <c r="H17">
        <v>24</v>
      </c>
      <c r="I17" t="s">
        <v>24</v>
      </c>
      <c r="J17" t="s">
        <v>2516</v>
      </c>
      <c r="K17">
        <v>1</v>
      </c>
    </row>
    <row r="18" spans="1:11" x14ac:dyDescent="0.2">
      <c r="A18" t="s">
        <v>2517</v>
      </c>
      <c r="B18" t="s">
        <v>2493</v>
      </c>
      <c r="C18" t="s">
        <v>2479</v>
      </c>
      <c r="D18">
        <v>78624</v>
      </c>
      <c r="E18" t="s">
        <v>2518</v>
      </c>
      <c r="F18" t="s">
        <v>463</v>
      </c>
      <c r="G18" t="s">
        <v>504</v>
      </c>
      <c r="H18">
        <v>11</v>
      </c>
      <c r="I18" t="s">
        <v>89</v>
      </c>
      <c r="J18" t="s">
        <v>2519</v>
      </c>
      <c r="K18">
        <v>1</v>
      </c>
    </row>
    <row r="19" spans="1:11" x14ac:dyDescent="0.2">
      <c r="A19" t="s">
        <v>2520</v>
      </c>
      <c r="B19" t="s">
        <v>2470</v>
      </c>
      <c r="C19" t="s">
        <v>2479</v>
      </c>
      <c r="D19">
        <v>13047</v>
      </c>
      <c r="E19" t="s">
        <v>2521</v>
      </c>
      <c r="F19" t="s">
        <v>1285</v>
      </c>
      <c r="G19" t="s">
        <v>1283</v>
      </c>
      <c r="H19">
        <v>93</v>
      </c>
      <c r="I19" t="s">
        <v>1046</v>
      </c>
      <c r="J19" t="s">
        <v>2522</v>
      </c>
      <c r="K19">
        <v>1</v>
      </c>
    </row>
    <row r="20" spans="1:11" x14ac:dyDescent="0.2">
      <c r="A20" t="s">
        <v>2523</v>
      </c>
      <c r="B20" t="s">
        <v>2475</v>
      </c>
      <c r="C20" t="s">
        <v>2471</v>
      </c>
      <c r="D20">
        <v>80289</v>
      </c>
      <c r="E20" t="s">
        <v>2524</v>
      </c>
      <c r="F20" t="s">
        <v>182</v>
      </c>
      <c r="G20" t="s">
        <v>183</v>
      </c>
      <c r="H20">
        <v>32</v>
      </c>
      <c r="I20" t="s">
        <v>145</v>
      </c>
      <c r="J20" t="s">
        <v>2525</v>
      </c>
      <c r="K20">
        <v>1</v>
      </c>
    </row>
    <row r="21" spans="1:11" x14ac:dyDescent="0.2">
      <c r="A21" t="s">
        <v>2526</v>
      </c>
      <c r="B21" t="s">
        <v>2470</v>
      </c>
      <c r="C21" t="s">
        <v>2479</v>
      </c>
      <c r="D21">
        <v>86289</v>
      </c>
      <c r="E21" t="s">
        <v>2527</v>
      </c>
      <c r="F21" t="s">
        <v>528</v>
      </c>
      <c r="G21" t="s">
        <v>526</v>
      </c>
      <c r="H21">
        <v>75</v>
      </c>
      <c r="I21" t="s">
        <v>137</v>
      </c>
      <c r="J21" t="s">
        <v>2528</v>
      </c>
      <c r="K21">
        <v>1</v>
      </c>
    </row>
    <row r="22" spans="1:11" x14ac:dyDescent="0.2">
      <c r="A22" t="s">
        <v>2529</v>
      </c>
      <c r="B22" t="s">
        <v>2470</v>
      </c>
      <c r="C22" t="s">
        <v>2479</v>
      </c>
      <c r="D22">
        <v>71306</v>
      </c>
      <c r="E22" t="s">
        <v>2500</v>
      </c>
      <c r="F22" t="s">
        <v>589</v>
      </c>
      <c r="G22" t="s">
        <v>587</v>
      </c>
      <c r="H22">
        <v>27</v>
      </c>
      <c r="I22" t="s">
        <v>221</v>
      </c>
      <c r="J22" t="s">
        <v>2501</v>
      </c>
      <c r="K22">
        <v>1</v>
      </c>
    </row>
    <row r="23" spans="1:11" x14ac:dyDescent="0.2">
      <c r="A23" t="s">
        <v>2530</v>
      </c>
      <c r="B23" t="s">
        <v>2470</v>
      </c>
      <c r="C23" t="s">
        <v>2479</v>
      </c>
      <c r="D23">
        <v>30032</v>
      </c>
      <c r="E23" t="s">
        <v>2531</v>
      </c>
      <c r="F23" t="s">
        <v>738</v>
      </c>
      <c r="G23" t="s">
        <v>1055</v>
      </c>
      <c r="H23">
        <v>93</v>
      </c>
      <c r="I23" t="s">
        <v>1046</v>
      </c>
      <c r="J23" t="s">
        <v>2532</v>
      </c>
      <c r="K23">
        <v>1</v>
      </c>
    </row>
    <row r="24" spans="1:11" x14ac:dyDescent="0.2">
      <c r="A24" t="s">
        <v>2533</v>
      </c>
      <c r="B24" t="s">
        <v>2470</v>
      </c>
      <c r="C24" t="s">
        <v>2479</v>
      </c>
      <c r="D24">
        <v>33498</v>
      </c>
      <c r="E24" t="s">
        <v>2534</v>
      </c>
      <c r="F24" t="s">
        <v>480</v>
      </c>
      <c r="G24" t="s">
        <v>538</v>
      </c>
      <c r="H24">
        <v>75</v>
      </c>
      <c r="I24" t="s">
        <v>137</v>
      </c>
      <c r="J24" t="s">
        <v>2535</v>
      </c>
      <c r="K24">
        <v>1</v>
      </c>
    </row>
    <row r="25" spans="1:11" x14ac:dyDescent="0.2">
      <c r="A25" t="s">
        <v>2536</v>
      </c>
      <c r="B25" t="s">
        <v>2475</v>
      </c>
      <c r="C25" t="s">
        <v>2479</v>
      </c>
      <c r="E25" t="s">
        <v>2537</v>
      </c>
      <c r="F25" t="s">
        <v>655</v>
      </c>
      <c r="G25" t="s">
        <v>761</v>
      </c>
      <c r="H25">
        <v>75</v>
      </c>
      <c r="I25" t="s">
        <v>137</v>
      </c>
      <c r="J25" t="s">
        <v>2538</v>
      </c>
      <c r="K25">
        <v>1</v>
      </c>
    </row>
    <row r="26" spans="1:11" x14ac:dyDescent="0.2">
      <c r="A26" t="s">
        <v>2536</v>
      </c>
      <c r="B26" t="s">
        <v>2475</v>
      </c>
      <c r="C26" t="s">
        <v>2479</v>
      </c>
      <c r="D26">
        <v>59326</v>
      </c>
      <c r="E26" t="s">
        <v>2539</v>
      </c>
      <c r="F26" t="s">
        <v>458</v>
      </c>
      <c r="G26" t="s">
        <v>456</v>
      </c>
      <c r="H26">
        <v>32</v>
      </c>
      <c r="I26" t="s">
        <v>145</v>
      </c>
      <c r="J26" t="s">
        <v>2540</v>
      </c>
      <c r="K26">
        <v>1</v>
      </c>
    </row>
    <row r="27" spans="1:11" x14ac:dyDescent="0.2">
      <c r="A27" t="s">
        <v>2536</v>
      </c>
      <c r="B27" t="s">
        <v>2475</v>
      </c>
      <c r="C27" t="s">
        <v>2479</v>
      </c>
      <c r="H27">
        <v>32</v>
      </c>
      <c r="I27" t="s">
        <v>145</v>
      </c>
      <c r="J27" t="s">
        <v>2541</v>
      </c>
      <c r="K27">
        <v>1</v>
      </c>
    </row>
    <row r="28" spans="1:11" x14ac:dyDescent="0.2">
      <c r="A28" t="s">
        <v>2536</v>
      </c>
      <c r="B28" t="s">
        <v>2475</v>
      </c>
      <c r="C28" t="s">
        <v>2479</v>
      </c>
      <c r="D28">
        <v>77118</v>
      </c>
      <c r="E28" t="s">
        <v>923</v>
      </c>
      <c r="F28" t="s">
        <v>90</v>
      </c>
      <c r="G28" t="s">
        <v>91</v>
      </c>
      <c r="H28">
        <v>11</v>
      </c>
      <c r="I28" t="s">
        <v>89</v>
      </c>
      <c r="J28" t="s">
        <v>2542</v>
      </c>
      <c r="K28">
        <v>1</v>
      </c>
    </row>
    <row r="29" spans="1:11" x14ac:dyDescent="0.2">
      <c r="A29" t="s">
        <v>2536</v>
      </c>
      <c r="B29" t="s">
        <v>2475</v>
      </c>
      <c r="C29" t="s">
        <v>2479</v>
      </c>
      <c r="D29">
        <v>54259</v>
      </c>
      <c r="E29" t="s">
        <v>2543</v>
      </c>
      <c r="F29" t="s">
        <v>675</v>
      </c>
      <c r="G29" t="s">
        <v>673</v>
      </c>
      <c r="H29">
        <v>44</v>
      </c>
      <c r="I29" t="s">
        <v>78</v>
      </c>
      <c r="J29" t="s">
        <v>2544</v>
      </c>
      <c r="K29">
        <v>1</v>
      </c>
    </row>
    <row r="30" spans="1:11" x14ac:dyDescent="0.2">
      <c r="A30" t="s">
        <v>2545</v>
      </c>
      <c r="B30" t="s">
        <v>2493</v>
      </c>
      <c r="C30" t="s">
        <v>2479</v>
      </c>
      <c r="D30">
        <v>60338</v>
      </c>
      <c r="E30" t="s">
        <v>2546</v>
      </c>
      <c r="F30" t="s">
        <v>495</v>
      </c>
      <c r="G30" t="s">
        <v>493</v>
      </c>
      <c r="H30">
        <v>32</v>
      </c>
      <c r="I30" t="s">
        <v>145</v>
      </c>
      <c r="J30" t="s">
        <v>2547</v>
      </c>
      <c r="K30">
        <v>1</v>
      </c>
    </row>
    <row r="31" spans="1:11" x14ac:dyDescent="0.2">
      <c r="A31" t="s">
        <v>2548</v>
      </c>
      <c r="B31" t="s">
        <v>2475</v>
      </c>
      <c r="C31" t="s">
        <v>2479</v>
      </c>
      <c r="F31" t="s">
        <v>463</v>
      </c>
      <c r="G31" t="s">
        <v>504</v>
      </c>
      <c r="H31">
        <v>11</v>
      </c>
      <c r="I31" t="s">
        <v>89</v>
      </c>
      <c r="J31" t="s">
        <v>2549</v>
      </c>
      <c r="K31">
        <v>1</v>
      </c>
    </row>
    <row r="32" spans="1:11" x14ac:dyDescent="0.2">
      <c r="A32" t="s">
        <v>2550</v>
      </c>
      <c r="B32" t="s">
        <v>2470</v>
      </c>
      <c r="C32" t="s">
        <v>2479</v>
      </c>
      <c r="D32">
        <v>8096</v>
      </c>
      <c r="E32" t="s">
        <v>460</v>
      </c>
      <c r="F32" t="s">
        <v>79</v>
      </c>
      <c r="G32" t="s">
        <v>80</v>
      </c>
      <c r="H32">
        <v>44</v>
      </c>
      <c r="I32" t="s">
        <v>78</v>
      </c>
      <c r="J32" t="s">
        <v>2551</v>
      </c>
      <c r="K32">
        <v>1</v>
      </c>
    </row>
    <row r="33" spans="1:11" x14ac:dyDescent="0.2">
      <c r="A33" t="s">
        <v>2552</v>
      </c>
      <c r="B33" t="s">
        <v>2470</v>
      </c>
      <c r="C33" t="s">
        <v>2479</v>
      </c>
      <c r="D33">
        <v>6029</v>
      </c>
      <c r="E33" t="s">
        <v>2553</v>
      </c>
      <c r="F33" t="s">
        <v>1322</v>
      </c>
      <c r="G33" t="s">
        <v>1320</v>
      </c>
      <c r="H33">
        <v>93</v>
      </c>
      <c r="I33" t="s">
        <v>1046</v>
      </c>
      <c r="J33" t="s">
        <v>2554</v>
      </c>
      <c r="K33">
        <v>1</v>
      </c>
    </row>
    <row r="34" spans="1:11" x14ac:dyDescent="0.2">
      <c r="A34" t="s">
        <v>2555</v>
      </c>
      <c r="B34" t="s">
        <v>2475</v>
      </c>
      <c r="C34" t="s">
        <v>2479</v>
      </c>
      <c r="D34">
        <v>13041</v>
      </c>
      <c r="E34" t="s">
        <v>2556</v>
      </c>
      <c r="F34" t="s">
        <v>1285</v>
      </c>
      <c r="G34" t="s">
        <v>1283</v>
      </c>
      <c r="H34">
        <v>93</v>
      </c>
      <c r="I34" t="s">
        <v>1046</v>
      </c>
      <c r="J34" t="s">
        <v>2557</v>
      </c>
      <c r="K34">
        <v>1</v>
      </c>
    </row>
    <row r="35" spans="1:11" x14ac:dyDescent="0.2">
      <c r="A35" t="s">
        <v>2558</v>
      </c>
      <c r="B35" t="s">
        <v>2470</v>
      </c>
      <c r="C35" t="s">
        <v>2479</v>
      </c>
      <c r="D35">
        <v>51507</v>
      </c>
      <c r="E35" t="s">
        <v>2559</v>
      </c>
      <c r="F35" t="s">
        <v>306</v>
      </c>
      <c r="G35" t="s">
        <v>307</v>
      </c>
      <c r="H35">
        <v>44</v>
      </c>
      <c r="I35" t="s">
        <v>78</v>
      </c>
      <c r="J35" t="s">
        <v>2560</v>
      </c>
      <c r="K35">
        <v>1</v>
      </c>
    </row>
    <row r="36" spans="1:11" x14ac:dyDescent="0.2">
      <c r="A36" t="s">
        <v>2536</v>
      </c>
      <c r="B36" t="s">
        <v>2475</v>
      </c>
      <c r="C36" t="s">
        <v>2471</v>
      </c>
      <c r="D36">
        <v>13097</v>
      </c>
      <c r="E36" t="s">
        <v>2561</v>
      </c>
      <c r="F36" t="s">
        <v>1285</v>
      </c>
      <c r="G36" t="s">
        <v>1283</v>
      </c>
      <c r="H36">
        <v>93</v>
      </c>
      <c r="I36" t="s">
        <v>1046</v>
      </c>
      <c r="J36" t="s">
        <v>2562</v>
      </c>
      <c r="K36">
        <v>1</v>
      </c>
    </row>
    <row r="37" spans="1:11" x14ac:dyDescent="0.2">
      <c r="A37" t="s">
        <v>2563</v>
      </c>
      <c r="B37" t="s">
        <v>2475</v>
      </c>
      <c r="C37" t="s">
        <v>2479</v>
      </c>
      <c r="F37" t="s">
        <v>146</v>
      </c>
      <c r="G37" t="s">
        <v>147</v>
      </c>
      <c r="H37">
        <v>32</v>
      </c>
      <c r="I37" t="s">
        <v>145</v>
      </c>
      <c r="J37" t="s">
        <v>2564</v>
      </c>
      <c r="K37">
        <v>1</v>
      </c>
    </row>
    <row r="38" spans="1:11" x14ac:dyDescent="0.2">
      <c r="A38" t="s">
        <v>2565</v>
      </c>
      <c r="B38" t="s">
        <v>2475</v>
      </c>
      <c r="C38" t="s">
        <v>2479</v>
      </c>
      <c r="D38">
        <v>33517</v>
      </c>
      <c r="E38" t="s">
        <v>2566</v>
      </c>
      <c r="F38" t="s">
        <v>480</v>
      </c>
      <c r="G38" t="s">
        <v>538</v>
      </c>
      <c r="H38">
        <v>75</v>
      </c>
      <c r="I38" t="s">
        <v>137</v>
      </c>
      <c r="J38" t="s">
        <v>2567</v>
      </c>
      <c r="K38">
        <v>1</v>
      </c>
    </row>
    <row r="39" spans="1:11" x14ac:dyDescent="0.2">
      <c r="A39" t="s">
        <v>2536</v>
      </c>
      <c r="B39" t="s">
        <v>2475</v>
      </c>
      <c r="C39" t="s">
        <v>2479</v>
      </c>
      <c r="K39">
        <v>1</v>
      </c>
    </row>
    <row r="40" spans="1:11" x14ac:dyDescent="0.2">
      <c r="A40" t="s">
        <v>2568</v>
      </c>
      <c r="B40" t="s">
        <v>2470</v>
      </c>
      <c r="C40" t="s">
        <v>2479</v>
      </c>
      <c r="D40">
        <v>76351</v>
      </c>
      <c r="E40" t="s">
        <v>2569</v>
      </c>
      <c r="F40" t="s">
        <v>119</v>
      </c>
      <c r="G40" t="s">
        <v>679</v>
      </c>
      <c r="H40">
        <v>28</v>
      </c>
      <c r="I40" t="s">
        <v>37</v>
      </c>
      <c r="J40" t="s">
        <v>2570</v>
      </c>
      <c r="K40">
        <v>1</v>
      </c>
    </row>
    <row r="41" spans="1:11" x14ac:dyDescent="0.2">
      <c r="A41" t="s">
        <v>2571</v>
      </c>
      <c r="B41" t="s">
        <v>2470</v>
      </c>
      <c r="C41" t="s">
        <v>2471</v>
      </c>
      <c r="D41">
        <v>44103</v>
      </c>
      <c r="E41" t="s">
        <v>2572</v>
      </c>
      <c r="F41" t="s">
        <v>77</v>
      </c>
      <c r="G41" t="s">
        <v>175</v>
      </c>
      <c r="H41">
        <v>52</v>
      </c>
      <c r="I41" t="s">
        <v>51</v>
      </c>
      <c r="J41" t="s">
        <v>2573</v>
      </c>
      <c r="K41">
        <v>1</v>
      </c>
    </row>
    <row r="42" spans="1:11" x14ac:dyDescent="0.2">
      <c r="A42" t="s">
        <v>2574</v>
      </c>
      <c r="B42" t="s">
        <v>2493</v>
      </c>
      <c r="C42" t="s">
        <v>2479</v>
      </c>
      <c r="D42">
        <v>69266</v>
      </c>
      <c r="E42" t="s">
        <v>2575</v>
      </c>
      <c r="F42" t="s">
        <v>1514</v>
      </c>
      <c r="G42" t="s">
        <v>1512</v>
      </c>
      <c r="H42">
        <v>84</v>
      </c>
      <c r="I42" t="s">
        <v>211</v>
      </c>
      <c r="J42" t="s">
        <v>2576</v>
      </c>
      <c r="K42">
        <v>1</v>
      </c>
    </row>
    <row r="43" spans="1:11" x14ac:dyDescent="0.2">
      <c r="A43" t="s">
        <v>2577</v>
      </c>
      <c r="B43" t="s">
        <v>2493</v>
      </c>
      <c r="C43" t="s">
        <v>2479</v>
      </c>
      <c r="D43">
        <v>44109</v>
      </c>
      <c r="E43" t="s">
        <v>2578</v>
      </c>
      <c r="F43" t="s">
        <v>77</v>
      </c>
      <c r="G43" t="s">
        <v>175</v>
      </c>
      <c r="H43">
        <v>52</v>
      </c>
      <c r="I43" t="s">
        <v>51</v>
      </c>
      <c r="J43" t="s">
        <v>2579</v>
      </c>
      <c r="K43">
        <v>1</v>
      </c>
    </row>
    <row r="44" spans="1:11" x14ac:dyDescent="0.2">
      <c r="A44" t="s">
        <v>2580</v>
      </c>
      <c r="B44" t="s">
        <v>2475</v>
      </c>
      <c r="C44" t="s">
        <v>2479</v>
      </c>
      <c r="D44">
        <v>35068</v>
      </c>
      <c r="E44" t="s">
        <v>2581</v>
      </c>
      <c r="F44" t="s">
        <v>69</v>
      </c>
      <c r="G44" t="s">
        <v>70</v>
      </c>
      <c r="H44">
        <v>53</v>
      </c>
      <c r="I44" t="s">
        <v>68</v>
      </c>
      <c r="J44" t="s">
        <v>2582</v>
      </c>
      <c r="K44">
        <v>1</v>
      </c>
    </row>
    <row r="45" spans="1:11" x14ac:dyDescent="0.2">
      <c r="A45" t="s">
        <v>2583</v>
      </c>
      <c r="B45" t="s">
        <v>2475</v>
      </c>
      <c r="C45" t="s">
        <v>2479</v>
      </c>
      <c r="D45">
        <v>13039</v>
      </c>
      <c r="E45" t="s">
        <v>2584</v>
      </c>
      <c r="F45" t="s">
        <v>1285</v>
      </c>
      <c r="G45" t="s">
        <v>1283</v>
      </c>
      <c r="H45">
        <v>93</v>
      </c>
      <c r="I45" t="s">
        <v>1046</v>
      </c>
      <c r="J45" t="s">
        <v>2585</v>
      </c>
      <c r="K45">
        <v>1</v>
      </c>
    </row>
    <row r="46" spans="1:11" x14ac:dyDescent="0.2">
      <c r="A46" t="s">
        <v>2586</v>
      </c>
      <c r="B46" t="s">
        <v>2475</v>
      </c>
      <c r="C46" t="s">
        <v>2479</v>
      </c>
      <c r="D46">
        <v>68375</v>
      </c>
      <c r="E46" t="s">
        <v>2587</v>
      </c>
      <c r="F46" t="s">
        <v>1393</v>
      </c>
      <c r="G46" t="s">
        <v>1391</v>
      </c>
      <c r="H46">
        <v>44</v>
      </c>
      <c r="I46" t="s">
        <v>78</v>
      </c>
      <c r="J46" t="s">
        <v>2588</v>
      </c>
      <c r="K46">
        <v>1</v>
      </c>
    </row>
  </sheetData>
  <pageMargins left="0.7" right="0.7" top="0.75" bottom="0.75" header="0.3" footer="0.3"/>
  <headerFooter>
    <oddFooter>&amp;L_x000D_&amp;1#&amp;"Calibri"&amp;10&amp;K317100 Classification GRTgaz : Public [ ] Interne [X] Restreint [ ] Secret [ ]</oddFooter>
  </headerFooter>
</worksheet>
</file>

<file path=docMetadata/LabelInfo.xml><?xml version="1.0" encoding="utf-8"?>
<clbl:labelList xmlns:clbl="http://schemas.microsoft.com/office/2020/mipLabelMetadata">
  <clbl:label id="{0fc55952-1fc0-4bcb-977a-64773f1984fe}" enabled="1" method="Standard" siteId="{081c4a9c-ea86-468c-9b4c-30d99d63df76}"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Rebours_</vt:lpstr>
      <vt:lpstr>Injections_</vt:lpstr>
      <vt:lpstr>Industriels_</vt:lpstr>
      <vt:lpstr>Zibacs_</vt:lpstr>
      <vt:lpstr>Fermentations_</vt:lpstr>
      <vt:lpstr>Fermentations</vt:lpstr>
      <vt:lpstr>Pyrogazéifications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DUPONT Keyne</cp:lastModifiedBy>
  <cp:revision/>
  <dcterms:created xsi:type="dcterms:W3CDTF">2023-10-18T13:03:07Z</dcterms:created>
  <dcterms:modified xsi:type="dcterms:W3CDTF">2023-10-23T12:32:23Z</dcterms:modified>
  <cp:category/>
  <cp:contentStatus/>
</cp:coreProperties>
</file>