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nedupont/Desktop/CO2 map/data/"/>
    </mc:Choice>
  </mc:AlternateContent>
  <xr:revisionPtr revIDLastSave="0" documentId="13_ncr:1_{1AE7851C-3645-CF4A-BFC6-31992DE6B574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Rebours_" sheetId="5" r:id="rId1"/>
    <sheet name="Rebours_données brutes" sheetId="1" r:id="rId2"/>
    <sheet name="Injections Directes" sheetId="3" r:id="rId3"/>
    <sheet name="Fermentations" sheetId="4" r:id="rId4"/>
    <sheet name="Pyrogazéifications" sheetId="2" r:id="rId5"/>
  </sheets>
  <definedNames>
    <definedName name="_xlnm._FilterDatabase" localSheetId="2" hidden="1">'Injections Directes'!$A$1:$Y$619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5" l="1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M24" i="4"/>
  <c r="P622" i="3"/>
  <c r="Q622" i="3"/>
  <c r="P623" i="3"/>
  <c r="Q623" i="3"/>
  <c r="P624" i="3"/>
  <c r="Q624" i="3"/>
  <c r="P625" i="3"/>
  <c r="Q625" i="3"/>
  <c r="P626" i="3"/>
  <c r="Q626" i="3"/>
  <c r="P627" i="3"/>
  <c r="Q627" i="3"/>
  <c r="N619" i="3"/>
  <c r="O619" i="3" s="1"/>
  <c r="P619" i="3" s="1"/>
  <c r="N618" i="3"/>
  <c r="O618" i="3" s="1"/>
  <c r="P618" i="3" s="1"/>
  <c r="N617" i="3"/>
  <c r="O617" i="3" s="1"/>
  <c r="P617" i="3" s="1"/>
  <c r="N616" i="3"/>
  <c r="O616" i="3" s="1"/>
  <c r="P616" i="3" s="1"/>
  <c r="N615" i="3"/>
  <c r="O615" i="3" s="1"/>
  <c r="P615" i="3" s="1"/>
  <c r="N614" i="3"/>
  <c r="O614" i="3" s="1"/>
  <c r="P614" i="3" s="1"/>
  <c r="N613" i="3"/>
  <c r="O613" i="3" s="1"/>
  <c r="P613" i="3" s="1"/>
  <c r="N612" i="3"/>
  <c r="O612" i="3" s="1"/>
  <c r="P612" i="3" s="1"/>
  <c r="N611" i="3"/>
  <c r="O611" i="3" s="1"/>
  <c r="P611" i="3" s="1"/>
  <c r="N610" i="3"/>
  <c r="O610" i="3" s="1"/>
  <c r="P610" i="3" s="1"/>
  <c r="N609" i="3"/>
  <c r="O609" i="3" s="1"/>
  <c r="P609" i="3" s="1"/>
  <c r="N608" i="3"/>
  <c r="O608" i="3" s="1"/>
  <c r="P608" i="3" s="1"/>
  <c r="N607" i="3"/>
  <c r="O607" i="3" s="1"/>
  <c r="P607" i="3" s="1"/>
  <c r="N606" i="3"/>
  <c r="O606" i="3" s="1"/>
  <c r="P606" i="3" s="1"/>
  <c r="N605" i="3"/>
  <c r="O605" i="3" s="1"/>
  <c r="P605" i="3" s="1"/>
  <c r="O604" i="3"/>
  <c r="P604" i="3" s="1"/>
  <c r="N604" i="3"/>
  <c r="N603" i="3"/>
  <c r="O603" i="3" s="1"/>
  <c r="P603" i="3" s="1"/>
  <c r="N602" i="3"/>
  <c r="O602" i="3" s="1"/>
  <c r="P602" i="3" s="1"/>
  <c r="O601" i="3"/>
  <c r="P601" i="3" s="1"/>
  <c r="N601" i="3"/>
  <c r="N600" i="3"/>
  <c r="O600" i="3" s="1"/>
  <c r="P600" i="3" s="1"/>
  <c r="O599" i="3"/>
  <c r="P599" i="3" s="1"/>
  <c r="N599" i="3"/>
  <c r="N598" i="3"/>
  <c r="O598" i="3" s="1"/>
  <c r="P598" i="3" s="1"/>
  <c r="O597" i="3"/>
  <c r="P597" i="3" s="1"/>
  <c r="N597" i="3"/>
  <c r="N596" i="3"/>
  <c r="O596" i="3" s="1"/>
  <c r="P596" i="3" s="1"/>
  <c r="N595" i="3"/>
  <c r="O595" i="3" s="1"/>
  <c r="P595" i="3" s="1"/>
  <c r="N594" i="3"/>
  <c r="O594" i="3" s="1"/>
  <c r="P594" i="3" s="1"/>
  <c r="N593" i="3"/>
  <c r="O593" i="3" s="1"/>
  <c r="P593" i="3" s="1"/>
  <c r="N592" i="3"/>
  <c r="O592" i="3" s="1"/>
  <c r="P592" i="3" s="1"/>
  <c r="N591" i="3"/>
  <c r="O591" i="3" s="1"/>
  <c r="P591" i="3" s="1"/>
  <c r="O590" i="3"/>
  <c r="P590" i="3" s="1"/>
  <c r="N590" i="3"/>
  <c r="O589" i="3"/>
  <c r="P589" i="3" s="1"/>
  <c r="N589" i="3"/>
  <c r="N588" i="3"/>
  <c r="O588" i="3" s="1"/>
  <c r="P588" i="3" s="1"/>
  <c r="N587" i="3"/>
  <c r="O587" i="3" s="1"/>
  <c r="P587" i="3" s="1"/>
  <c r="N586" i="3"/>
  <c r="O586" i="3" s="1"/>
  <c r="P586" i="3" s="1"/>
  <c r="O585" i="3"/>
  <c r="P585" i="3" s="1"/>
  <c r="N585" i="3"/>
  <c r="N584" i="3"/>
  <c r="O584" i="3" s="1"/>
  <c r="P584" i="3" s="1"/>
  <c r="N583" i="3"/>
  <c r="O583" i="3" s="1"/>
  <c r="P583" i="3" s="1"/>
  <c r="O582" i="3"/>
  <c r="P582" i="3" s="1"/>
  <c r="N582" i="3"/>
  <c r="N581" i="3"/>
  <c r="O581" i="3" s="1"/>
  <c r="P581" i="3" s="1"/>
  <c r="N580" i="3"/>
  <c r="O580" i="3" s="1"/>
  <c r="P580" i="3" s="1"/>
  <c r="N579" i="3"/>
  <c r="O579" i="3" s="1"/>
  <c r="P579" i="3" s="1"/>
  <c r="N578" i="3"/>
  <c r="O578" i="3" s="1"/>
  <c r="P578" i="3" s="1"/>
  <c r="P577" i="3"/>
  <c r="N577" i="3"/>
  <c r="O577" i="3" s="1"/>
  <c r="N576" i="3"/>
  <c r="O576" i="3" s="1"/>
  <c r="P576" i="3" s="1"/>
  <c r="N575" i="3"/>
  <c r="O575" i="3" s="1"/>
  <c r="P575" i="3" s="1"/>
  <c r="N574" i="3"/>
  <c r="O574" i="3" s="1"/>
  <c r="P574" i="3" s="1"/>
  <c r="N573" i="3"/>
  <c r="O573" i="3" s="1"/>
  <c r="P573" i="3" s="1"/>
  <c r="O572" i="3"/>
  <c r="P572" i="3" s="1"/>
  <c r="N572" i="3"/>
  <c r="N571" i="3"/>
  <c r="O571" i="3" s="1"/>
  <c r="P571" i="3" s="1"/>
  <c r="N570" i="3"/>
  <c r="O570" i="3" s="1"/>
  <c r="P570" i="3" s="1"/>
  <c r="O569" i="3"/>
  <c r="P569" i="3" s="1"/>
  <c r="N569" i="3"/>
  <c r="N568" i="3"/>
  <c r="O568" i="3" s="1"/>
  <c r="P568" i="3" s="1"/>
  <c r="O567" i="3"/>
  <c r="P567" i="3" s="1"/>
  <c r="N567" i="3"/>
  <c r="N566" i="3"/>
  <c r="O566" i="3" s="1"/>
  <c r="P566" i="3" s="1"/>
  <c r="O565" i="3"/>
  <c r="P565" i="3" s="1"/>
  <c r="N565" i="3"/>
  <c r="N564" i="3"/>
  <c r="O564" i="3" s="1"/>
  <c r="P564" i="3" s="1"/>
  <c r="N563" i="3"/>
  <c r="O563" i="3" s="1"/>
  <c r="P563" i="3" s="1"/>
  <c r="N562" i="3"/>
  <c r="O562" i="3" s="1"/>
  <c r="P562" i="3" s="1"/>
  <c r="N561" i="3"/>
  <c r="O561" i="3" s="1"/>
  <c r="P561" i="3" s="1"/>
  <c r="N560" i="3"/>
  <c r="O560" i="3" s="1"/>
  <c r="P560" i="3" s="1"/>
  <c r="N559" i="3"/>
  <c r="O559" i="3" s="1"/>
  <c r="P559" i="3" s="1"/>
  <c r="O558" i="3"/>
  <c r="P558" i="3" s="1"/>
  <c r="N558" i="3"/>
  <c r="O557" i="3"/>
  <c r="P557" i="3" s="1"/>
  <c r="N557" i="3"/>
  <c r="N556" i="3"/>
  <c r="O556" i="3" s="1"/>
  <c r="P556" i="3" s="1"/>
  <c r="N555" i="3"/>
  <c r="O555" i="3" s="1"/>
  <c r="P555" i="3" s="1"/>
  <c r="N554" i="3"/>
  <c r="O554" i="3" s="1"/>
  <c r="P554" i="3" s="1"/>
  <c r="N553" i="3"/>
  <c r="O553" i="3" s="1"/>
  <c r="P553" i="3" s="1"/>
  <c r="N552" i="3"/>
  <c r="O552" i="3" s="1"/>
  <c r="P552" i="3" s="1"/>
  <c r="N551" i="3"/>
  <c r="O551" i="3" s="1"/>
  <c r="P551" i="3" s="1"/>
  <c r="N550" i="3"/>
  <c r="O550" i="3" s="1"/>
  <c r="P550" i="3" s="1"/>
  <c r="N549" i="3"/>
  <c r="O549" i="3" s="1"/>
  <c r="P549" i="3" s="1"/>
  <c r="N548" i="3"/>
  <c r="O548" i="3" s="1"/>
  <c r="P548" i="3" s="1"/>
  <c r="N547" i="3"/>
  <c r="O547" i="3" s="1"/>
  <c r="P547" i="3" s="1"/>
  <c r="N546" i="3"/>
  <c r="O546" i="3" s="1"/>
  <c r="P546" i="3" s="1"/>
  <c r="N545" i="3"/>
  <c r="O545" i="3" s="1"/>
  <c r="P545" i="3" s="1"/>
  <c r="N544" i="3"/>
  <c r="O544" i="3" s="1"/>
  <c r="P544" i="3" s="1"/>
  <c r="N543" i="3"/>
  <c r="O543" i="3" s="1"/>
  <c r="P543" i="3" s="1"/>
  <c r="N542" i="3"/>
  <c r="O542" i="3" s="1"/>
  <c r="P542" i="3" s="1"/>
  <c r="N541" i="3"/>
  <c r="O541" i="3" s="1"/>
  <c r="P541" i="3" s="1"/>
  <c r="O540" i="3"/>
  <c r="P540" i="3" s="1"/>
  <c r="N540" i="3"/>
  <c r="N539" i="3"/>
  <c r="O539" i="3" s="1"/>
  <c r="P539" i="3" s="1"/>
  <c r="N538" i="3"/>
  <c r="O538" i="3" s="1"/>
  <c r="P538" i="3" s="1"/>
  <c r="O537" i="3"/>
  <c r="P537" i="3" s="1"/>
  <c r="N537" i="3"/>
  <c r="N536" i="3"/>
  <c r="O536" i="3" s="1"/>
  <c r="P536" i="3" s="1"/>
  <c r="N535" i="3"/>
  <c r="O535" i="3" s="1"/>
  <c r="P535" i="3" s="1"/>
  <c r="O534" i="3"/>
  <c r="P534" i="3" s="1"/>
  <c r="N534" i="3"/>
  <c r="N533" i="3"/>
  <c r="O533" i="3" s="1"/>
  <c r="P533" i="3" s="1"/>
  <c r="N532" i="3"/>
  <c r="O532" i="3" s="1"/>
  <c r="P532" i="3" s="1"/>
  <c r="N531" i="3"/>
  <c r="O531" i="3" s="1"/>
  <c r="P531" i="3" s="1"/>
  <c r="N530" i="3"/>
  <c r="O530" i="3" s="1"/>
  <c r="P530" i="3" s="1"/>
  <c r="O529" i="3"/>
  <c r="P529" i="3" s="1"/>
  <c r="N529" i="3"/>
  <c r="N528" i="3"/>
  <c r="O528" i="3" s="1"/>
  <c r="P528" i="3" s="1"/>
  <c r="N527" i="3"/>
  <c r="O527" i="3" s="1"/>
  <c r="P527" i="3" s="1"/>
  <c r="N526" i="3"/>
  <c r="O526" i="3" s="1"/>
  <c r="P526" i="3" s="1"/>
  <c r="N525" i="3"/>
  <c r="O525" i="3" s="1"/>
  <c r="P525" i="3" s="1"/>
  <c r="N524" i="3"/>
  <c r="O524" i="3" s="1"/>
  <c r="P524" i="3" s="1"/>
  <c r="N523" i="3"/>
  <c r="O523" i="3" s="1"/>
  <c r="P523" i="3" s="1"/>
  <c r="N522" i="3"/>
  <c r="O522" i="3" s="1"/>
  <c r="P522" i="3" s="1"/>
  <c r="N521" i="3"/>
  <c r="O521" i="3" s="1"/>
  <c r="P521" i="3" s="1"/>
  <c r="N520" i="3"/>
  <c r="O520" i="3" s="1"/>
  <c r="P520" i="3" s="1"/>
  <c r="N519" i="3"/>
  <c r="O519" i="3" s="1"/>
  <c r="P519" i="3" s="1"/>
  <c r="N518" i="3"/>
  <c r="O518" i="3" s="1"/>
  <c r="P518" i="3" s="1"/>
  <c r="N517" i="3"/>
  <c r="O517" i="3" s="1"/>
  <c r="P517" i="3" s="1"/>
  <c r="O516" i="3"/>
  <c r="P516" i="3" s="1"/>
  <c r="N516" i="3"/>
  <c r="N515" i="3"/>
  <c r="O515" i="3" s="1"/>
  <c r="P515" i="3" s="1"/>
  <c r="N514" i="3"/>
  <c r="O514" i="3" s="1"/>
  <c r="P514" i="3" s="1"/>
  <c r="O513" i="3"/>
  <c r="P513" i="3" s="1"/>
  <c r="N513" i="3"/>
  <c r="N512" i="3"/>
  <c r="O512" i="3" s="1"/>
  <c r="P512" i="3" s="1"/>
  <c r="O511" i="3"/>
  <c r="P511" i="3" s="1"/>
  <c r="N511" i="3"/>
  <c r="N510" i="3"/>
  <c r="O510" i="3" s="1"/>
  <c r="P510" i="3" s="1"/>
  <c r="O509" i="3"/>
  <c r="P509" i="3" s="1"/>
  <c r="N509" i="3"/>
  <c r="N508" i="3"/>
  <c r="O508" i="3" s="1"/>
  <c r="P508" i="3" s="1"/>
  <c r="N507" i="3"/>
  <c r="O507" i="3" s="1"/>
  <c r="P507" i="3" s="1"/>
  <c r="N506" i="3"/>
  <c r="O506" i="3" s="1"/>
  <c r="P506" i="3" s="1"/>
  <c r="N505" i="3"/>
  <c r="O505" i="3" s="1"/>
  <c r="P505" i="3" s="1"/>
  <c r="N504" i="3"/>
  <c r="O504" i="3" s="1"/>
  <c r="P504" i="3" s="1"/>
  <c r="N503" i="3"/>
  <c r="O503" i="3" s="1"/>
  <c r="P503" i="3" s="1"/>
  <c r="O502" i="3"/>
  <c r="P502" i="3" s="1"/>
  <c r="N502" i="3"/>
  <c r="N501" i="3"/>
  <c r="O501" i="3" s="1"/>
  <c r="P501" i="3" s="1"/>
  <c r="N500" i="3"/>
  <c r="O500" i="3" s="1"/>
  <c r="P500" i="3" s="1"/>
  <c r="N499" i="3"/>
  <c r="O499" i="3" s="1"/>
  <c r="P499" i="3" s="1"/>
  <c r="N498" i="3"/>
  <c r="O498" i="3" s="1"/>
  <c r="P498" i="3" s="1"/>
  <c r="O497" i="3"/>
  <c r="P497" i="3" s="1"/>
  <c r="N497" i="3"/>
  <c r="N496" i="3"/>
  <c r="O496" i="3" s="1"/>
  <c r="P496" i="3" s="1"/>
  <c r="N495" i="3"/>
  <c r="O495" i="3" s="1"/>
  <c r="P495" i="3" s="1"/>
  <c r="N494" i="3"/>
  <c r="O494" i="3" s="1"/>
  <c r="P494" i="3" s="1"/>
  <c r="N493" i="3"/>
  <c r="O493" i="3" s="1"/>
  <c r="P493" i="3" s="1"/>
  <c r="N492" i="3"/>
  <c r="O492" i="3" s="1"/>
  <c r="P492" i="3" s="1"/>
  <c r="N491" i="3"/>
  <c r="O491" i="3" s="1"/>
  <c r="P491" i="3" s="1"/>
  <c r="N490" i="3"/>
  <c r="O490" i="3" s="1"/>
  <c r="P490" i="3" s="1"/>
  <c r="O489" i="3"/>
  <c r="P489" i="3" s="1"/>
  <c r="N489" i="3"/>
  <c r="N488" i="3"/>
  <c r="O488" i="3" s="1"/>
  <c r="P488" i="3" s="1"/>
  <c r="N487" i="3"/>
  <c r="O487" i="3" s="1"/>
  <c r="P487" i="3" s="1"/>
  <c r="N486" i="3"/>
  <c r="O486" i="3" s="1"/>
  <c r="P486" i="3" s="1"/>
  <c r="O485" i="3"/>
  <c r="P485" i="3" s="1"/>
  <c r="N485" i="3"/>
  <c r="N484" i="3"/>
  <c r="O484" i="3" s="1"/>
  <c r="P484" i="3" s="1"/>
  <c r="N483" i="3"/>
  <c r="O483" i="3" s="1"/>
  <c r="P483" i="3" s="1"/>
  <c r="N482" i="3"/>
  <c r="O482" i="3" s="1"/>
  <c r="P482" i="3" s="1"/>
  <c r="P481" i="3"/>
  <c r="N481" i="3"/>
  <c r="O481" i="3" s="1"/>
  <c r="N480" i="3"/>
  <c r="O480" i="3" s="1"/>
  <c r="P480" i="3" s="1"/>
  <c r="N479" i="3"/>
  <c r="O479" i="3" s="1"/>
  <c r="P479" i="3" s="1"/>
  <c r="N478" i="3"/>
  <c r="O478" i="3" s="1"/>
  <c r="P478" i="3" s="1"/>
  <c r="O477" i="3"/>
  <c r="P477" i="3" s="1"/>
  <c r="N477" i="3"/>
  <c r="N476" i="3"/>
  <c r="O476" i="3" s="1"/>
  <c r="P476" i="3" s="1"/>
  <c r="N475" i="3"/>
  <c r="O475" i="3" s="1"/>
  <c r="P475" i="3" s="1"/>
  <c r="N474" i="3"/>
  <c r="O474" i="3" s="1"/>
  <c r="P474" i="3" s="1"/>
  <c r="N473" i="3"/>
  <c r="O473" i="3" s="1"/>
  <c r="P473" i="3" s="1"/>
  <c r="N472" i="3"/>
  <c r="O472" i="3" s="1"/>
  <c r="P472" i="3" s="1"/>
  <c r="N471" i="3"/>
  <c r="O471" i="3" s="1"/>
  <c r="P471" i="3" s="1"/>
  <c r="O470" i="3"/>
  <c r="P470" i="3" s="1"/>
  <c r="N470" i="3"/>
  <c r="N469" i="3"/>
  <c r="O469" i="3" s="1"/>
  <c r="P469" i="3" s="1"/>
  <c r="N468" i="3"/>
  <c r="O468" i="3" s="1"/>
  <c r="P468" i="3" s="1"/>
  <c r="O467" i="3"/>
  <c r="P467" i="3" s="1"/>
  <c r="N467" i="3"/>
  <c r="N466" i="3"/>
  <c r="O466" i="3" s="1"/>
  <c r="P466" i="3" s="1"/>
  <c r="O465" i="3"/>
  <c r="P465" i="3" s="1"/>
  <c r="N465" i="3"/>
  <c r="N464" i="3"/>
  <c r="O464" i="3" s="1"/>
  <c r="P464" i="3" s="1"/>
  <c r="O463" i="3"/>
  <c r="P463" i="3" s="1"/>
  <c r="N463" i="3"/>
  <c r="N462" i="3"/>
  <c r="O462" i="3" s="1"/>
  <c r="P462" i="3" s="1"/>
  <c r="O461" i="3"/>
  <c r="P461" i="3" s="1"/>
  <c r="N461" i="3"/>
  <c r="N460" i="3"/>
  <c r="O460" i="3" s="1"/>
  <c r="P460" i="3" s="1"/>
  <c r="O459" i="3"/>
  <c r="P459" i="3" s="1"/>
  <c r="N459" i="3"/>
  <c r="N458" i="3"/>
  <c r="O458" i="3" s="1"/>
  <c r="P458" i="3" s="1"/>
  <c r="P457" i="3"/>
  <c r="N457" i="3"/>
  <c r="O457" i="3" s="1"/>
  <c r="N456" i="3"/>
  <c r="O456" i="3" s="1"/>
  <c r="P456" i="3" s="1"/>
  <c r="N455" i="3"/>
  <c r="O455" i="3" s="1"/>
  <c r="P455" i="3" s="1"/>
  <c r="N454" i="3"/>
  <c r="O454" i="3" s="1"/>
  <c r="P454" i="3" s="1"/>
  <c r="O453" i="3"/>
  <c r="P453" i="3" s="1"/>
  <c r="N453" i="3"/>
  <c r="N452" i="3"/>
  <c r="O452" i="3" s="1"/>
  <c r="P452" i="3" s="1"/>
  <c r="N451" i="3"/>
  <c r="O451" i="3" s="1"/>
  <c r="P451" i="3" s="1"/>
  <c r="N450" i="3"/>
  <c r="O450" i="3" s="1"/>
  <c r="P450" i="3" s="1"/>
  <c r="O449" i="3"/>
  <c r="P449" i="3" s="1"/>
  <c r="N449" i="3"/>
  <c r="N448" i="3"/>
  <c r="O448" i="3" s="1"/>
  <c r="P448" i="3" s="1"/>
  <c r="N447" i="3"/>
  <c r="O447" i="3" s="1"/>
  <c r="P447" i="3" s="1"/>
  <c r="N446" i="3"/>
  <c r="O446" i="3" s="1"/>
  <c r="P446" i="3" s="1"/>
  <c r="N445" i="3"/>
  <c r="O445" i="3" s="1"/>
  <c r="P445" i="3" s="1"/>
  <c r="N444" i="3"/>
  <c r="O444" i="3" s="1"/>
  <c r="P444" i="3" s="1"/>
  <c r="N443" i="3"/>
  <c r="O443" i="3" s="1"/>
  <c r="P443" i="3" s="1"/>
  <c r="N442" i="3"/>
  <c r="O442" i="3" s="1"/>
  <c r="P442" i="3" s="1"/>
  <c r="N441" i="3"/>
  <c r="O441" i="3" s="1"/>
  <c r="P441" i="3" s="1"/>
  <c r="N440" i="3"/>
  <c r="O440" i="3" s="1"/>
  <c r="P440" i="3" s="1"/>
  <c r="N439" i="3"/>
  <c r="O439" i="3" s="1"/>
  <c r="P439" i="3" s="1"/>
  <c r="N438" i="3"/>
  <c r="O438" i="3" s="1"/>
  <c r="P438" i="3" s="1"/>
  <c r="O437" i="3"/>
  <c r="P437" i="3" s="1"/>
  <c r="N437" i="3"/>
  <c r="N436" i="3"/>
  <c r="O436" i="3" s="1"/>
  <c r="P436" i="3" s="1"/>
  <c r="N435" i="3"/>
  <c r="O435" i="3" s="1"/>
  <c r="P435" i="3" s="1"/>
  <c r="N434" i="3"/>
  <c r="O434" i="3" s="1"/>
  <c r="P434" i="3" s="1"/>
  <c r="N433" i="3"/>
  <c r="O433" i="3" s="1"/>
  <c r="P433" i="3" s="1"/>
  <c r="N432" i="3"/>
  <c r="O432" i="3" s="1"/>
  <c r="P432" i="3" s="1"/>
  <c r="N431" i="3"/>
  <c r="O431" i="3" s="1"/>
  <c r="P431" i="3" s="1"/>
  <c r="O430" i="3"/>
  <c r="P430" i="3" s="1"/>
  <c r="N430" i="3"/>
  <c r="O429" i="3"/>
  <c r="P429" i="3" s="1"/>
  <c r="N429" i="3"/>
  <c r="N428" i="3"/>
  <c r="O428" i="3" s="1"/>
  <c r="P428" i="3" s="1"/>
  <c r="N427" i="3"/>
  <c r="O427" i="3" s="1"/>
  <c r="P427" i="3" s="1"/>
  <c r="N426" i="3"/>
  <c r="O426" i="3" s="1"/>
  <c r="P426" i="3" s="1"/>
  <c r="O425" i="3"/>
  <c r="P425" i="3" s="1"/>
  <c r="N425" i="3"/>
  <c r="N424" i="3"/>
  <c r="O424" i="3" s="1"/>
  <c r="P424" i="3" s="1"/>
  <c r="N423" i="3"/>
  <c r="O423" i="3" s="1"/>
  <c r="P423" i="3" s="1"/>
  <c r="O422" i="3"/>
  <c r="P422" i="3" s="1"/>
  <c r="N422" i="3"/>
  <c r="N421" i="3"/>
  <c r="O421" i="3" s="1"/>
  <c r="P421" i="3" s="1"/>
  <c r="N420" i="3"/>
  <c r="O420" i="3" s="1"/>
  <c r="P420" i="3" s="1"/>
  <c r="N419" i="3"/>
  <c r="O419" i="3" s="1"/>
  <c r="P419" i="3" s="1"/>
  <c r="N418" i="3"/>
  <c r="O418" i="3" s="1"/>
  <c r="P418" i="3" s="1"/>
  <c r="N417" i="3"/>
  <c r="O417" i="3" s="1"/>
  <c r="P417" i="3" s="1"/>
  <c r="N416" i="3"/>
  <c r="O416" i="3" s="1"/>
  <c r="P416" i="3" s="1"/>
  <c r="N415" i="3"/>
  <c r="O415" i="3" s="1"/>
  <c r="P415" i="3" s="1"/>
  <c r="N414" i="3"/>
  <c r="O414" i="3" s="1"/>
  <c r="P414" i="3" s="1"/>
  <c r="N413" i="3"/>
  <c r="O413" i="3" s="1"/>
  <c r="P413" i="3" s="1"/>
  <c r="N412" i="3"/>
  <c r="O412" i="3" s="1"/>
  <c r="P412" i="3" s="1"/>
  <c r="N411" i="3"/>
  <c r="O411" i="3" s="1"/>
  <c r="P411" i="3" s="1"/>
  <c r="N410" i="3"/>
  <c r="O410" i="3" s="1"/>
  <c r="P410" i="3" s="1"/>
  <c r="N409" i="3"/>
  <c r="O409" i="3" s="1"/>
  <c r="P409" i="3" s="1"/>
  <c r="N408" i="3"/>
  <c r="O408" i="3" s="1"/>
  <c r="P408" i="3" s="1"/>
  <c r="N407" i="3"/>
  <c r="O407" i="3" s="1"/>
  <c r="P407" i="3" s="1"/>
  <c r="N406" i="3"/>
  <c r="O406" i="3" s="1"/>
  <c r="P406" i="3" s="1"/>
  <c r="N405" i="3"/>
  <c r="O405" i="3" s="1"/>
  <c r="P405" i="3" s="1"/>
  <c r="N404" i="3"/>
  <c r="O404" i="3" s="1"/>
  <c r="P404" i="3" s="1"/>
  <c r="N403" i="3"/>
  <c r="O403" i="3" s="1"/>
  <c r="P403" i="3" s="1"/>
  <c r="N402" i="3"/>
  <c r="O402" i="3" s="1"/>
  <c r="P402" i="3" s="1"/>
  <c r="N401" i="3"/>
  <c r="O401" i="3" s="1"/>
  <c r="P401" i="3" s="1"/>
  <c r="N400" i="3"/>
  <c r="O400" i="3" s="1"/>
  <c r="P400" i="3" s="1"/>
  <c r="N399" i="3"/>
  <c r="O399" i="3" s="1"/>
  <c r="P399" i="3" s="1"/>
  <c r="N398" i="3"/>
  <c r="O398" i="3" s="1"/>
  <c r="P398" i="3" s="1"/>
  <c r="O397" i="3"/>
  <c r="P397" i="3" s="1"/>
  <c r="N397" i="3"/>
  <c r="N396" i="3"/>
  <c r="O396" i="3" s="1"/>
  <c r="P396" i="3" s="1"/>
  <c r="N395" i="3"/>
  <c r="O395" i="3" s="1"/>
  <c r="P395" i="3" s="1"/>
  <c r="N394" i="3"/>
  <c r="O394" i="3" s="1"/>
  <c r="P394" i="3" s="1"/>
  <c r="N393" i="3"/>
  <c r="O393" i="3" s="1"/>
  <c r="P393" i="3" s="1"/>
  <c r="N392" i="3"/>
  <c r="O392" i="3" s="1"/>
  <c r="P392" i="3" s="1"/>
  <c r="N391" i="3"/>
  <c r="O391" i="3" s="1"/>
  <c r="P391" i="3" s="1"/>
  <c r="N390" i="3"/>
  <c r="O390" i="3" s="1"/>
  <c r="P390" i="3" s="1"/>
  <c r="O389" i="3"/>
  <c r="P389" i="3" s="1"/>
  <c r="N389" i="3"/>
  <c r="N388" i="3"/>
  <c r="O388" i="3" s="1"/>
  <c r="P388" i="3" s="1"/>
  <c r="N387" i="3"/>
  <c r="O387" i="3" s="1"/>
  <c r="P387" i="3" s="1"/>
  <c r="N386" i="3"/>
  <c r="O386" i="3" s="1"/>
  <c r="P386" i="3" s="1"/>
  <c r="N385" i="3"/>
  <c r="O385" i="3" s="1"/>
  <c r="P385" i="3" s="1"/>
  <c r="N384" i="3"/>
  <c r="O384" i="3" s="1"/>
  <c r="P384" i="3" s="1"/>
  <c r="N383" i="3"/>
  <c r="O383" i="3" s="1"/>
  <c r="P383" i="3" s="1"/>
  <c r="N382" i="3"/>
  <c r="O382" i="3" s="1"/>
  <c r="P382" i="3" s="1"/>
  <c r="N381" i="3"/>
  <c r="O381" i="3" s="1"/>
  <c r="P381" i="3" s="1"/>
  <c r="N380" i="3"/>
  <c r="O380" i="3" s="1"/>
  <c r="P380" i="3" s="1"/>
  <c r="N379" i="3"/>
  <c r="O379" i="3" s="1"/>
  <c r="P379" i="3" s="1"/>
  <c r="N378" i="3"/>
  <c r="O378" i="3" s="1"/>
  <c r="P378" i="3" s="1"/>
  <c r="O377" i="3"/>
  <c r="P377" i="3" s="1"/>
  <c r="N377" i="3"/>
  <c r="N376" i="3"/>
  <c r="O376" i="3" s="1"/>
  <c r="P376" i="3" s="1"/>
  <c r="N375" i="3"/>
  <c r="O375" i="3" s="1"/>
  <c r="P375" i="3" s="1"/>
  <c r="O374" i="3"/>
  <c r="P374" i="3" s="1"/>
  <c r="N374" i="3"/>
  <c r="N373" i="3"/>
  <c r="O373" i="3" s="1"/>
  <c r="P373" i="3" s="1"/>
  <c r="N372" i="3"/>
  <c r="O372" i="3" s="1"/>
  <c r="P372" i="3" s="1"/>
  <c r="N371" i="3"/>
  <c r="O371" i="3" s="1"/>
  <c r="P371" i="3" s="1"/>
  <c r="N370" i="3"/>
  <c r="O370" i="3" s="1"/>
  <c r="P370" i="3" s="1"/>
  <c r="N369" i="3"/>
  <c r="O369" i="3" s="1"/>
  <c r="P369" i="3" s="1"/>
  <c r="N368" i="3"/>
  <c r="O368" i="3" s="1"/>
  <c r="P368" i="3" s="1"/>
  <c r="N367" i="3"/>
  <c r="O367" i="3" s="1"/>
  <c r="P367" i="3" s="1"/>
  <c r="N366" i="3"/>
  <c r="O366" i="3" s="1"/>
  <c r="P366" i="3" s="1"/>
  <c r="N365" i="3"/>
  <c r="O365" i="3" s="1"/>
  <c r="P365" i="3" s="1"/>
  <c r="N364" i="3"/>
  <c r="O364" i="3" s="1"/>
  <c r="P364" i="3" s="1"/>
  <c r="N363" i="3"/>
  <c r="O363" i="3" s="1"/>
  <c r="P363" i="3" s="1"/>
  <c r="N362" i="3"/>
  <c r="O362" i="3" s="1"/>
  <c r="P362" i="3" s="1"/>
  <c r="N361" i="3"/>
  <c r="O361" i="3" s="1"/>
  <c r="P361" i="3" s="1"/>
  <c r="N360" i="3"/>
  <c r="O360" i="3" s="1"/>
  <c r="P360" i="3" s="1"/>
  <c r="N359" i="3"/>
  <c r="O359" i="3" s="1"/>
  <c r="P359" i="3" s="1"/>
  <c r="N358" i="3"/>
  <c r="O358" i="3" s="1"/>
  <c r="P358" i="3" s="1"/>
  <c r="N357" i="3"/>
  <c r="O357" i="3" s="1"/>
  <c r="P357" i="3" s="1"/>
  <c r="N356" i="3"/>
  <c r="O356" i="3" s="1"/>
  <c r="P356" i="3" s="1"/>
  <c r="N355" i="3"/>
  <c r="O355" i="3" s="1"/>
  <c r="P355" i="3" s="1"/>
  <c r="N354" i="3"/>
  <c r="O354" i="3" s="1"/>
  <c r="P354" i="3" s="1"/>
  <c r="O353" i="3"/>
  <c r="P353" i="3" s="1"/>
  <c r="N353" i="3"/>
  <c r="N352" i="3"/>
  <c r="O352" i="3" s="1"/>
  <c r="P352" i="3" s="1"/>
  <c r="N351" i="3"/>
  <c r="O351" i="3" s="1"/>
  <c r="P351" i="3" s="1"/>
  <c r="N350" i="3"/>
  <c r="O350" i="3" s="1"/>
  <c r="P350" i="3" s="1"/>
  <c r="O349" i="3"/>
  <c r="P349" i="3" s="1"/>
  <c r="N349" i="3"/>
  <c r="N348" i="3"/>
  <c r="O348" i="3" s="1"/>
  <c r="P348" i="3" s="1"/>
  <c r="N347" i="3"/>
  <c r="O347" i="3" s="1"/>
  <c r="P347" i="3" s="1"/>
  <c r="N346" i="3"/>
  <c r="O346" i="3" s="1"/>
  <c r="P346" i="3" s="1"/>
  <c r="N345" i="3"/>
  <c r="O345" i="3" s="1"/>
  <c r="P345" i="3" s="1"/>
  <c r="N344" i="3"/>
  <c r="O344" i="3" s="1"/>
  <c r="P344" i="3" s="1"/>
  <c r="N343" i="3"/>
  <c r="O343" i="3" s="1"/>
  <c r="P343" i="3" s="1"/>
  <c r="N342" i="3"/>
  <c r="O342" i="3" s="1"/>
  <c r="P342" i="3" s="1"/>
  <c r="N341" i="3"/>
  <c r="O341" i="3" s="1"/>
  <c r="P341" i="3" s="1"/>
  <c r="O340" i="3"/>
  <c r="P340" i="3" s="1"/>
  <c r="N340" i="3"/>
  <c r="N339" i="3"/>
  <c r="O339" i="3" s="1"/>
  <c r="P339" i="3" s="1"/>
  <c r="P338" i="3"/>
  <c r="N338" i="3"/>
  <c r="O338" i="3" s="1"/>
  <c r="O337" i="3"/>
  <c r="P337" i="3" s="1"/>
  <c r="N337" i="3"/>
  <c r="N336" i="3"/>
  <c r="O336" i="3" s="1"/>
  <c r="P336" i="3" s="1"/>
  <c r="O335" i="3"/>
  <c r="P335" i="3" s="1"/>
  <c r="N335" i="3"/>
  <c r="O334" i="3"/>
  <c r="P334" i="3" s="1"/>
  <c r="N334" i="3"/>
  <c r="O333" i="3"/>
  <c r="P333" i="3" s="1"/>
  <c r="N333" i="3"/>
  <c r="O332" i="3"/>
  <c r="P332" i="3" s="1"/>
  <c r="N332" i="3"/>
  <c r="N331" i="3"/>
  <c r="O331" i="3" s="1"/>
  <c r="P331" i="3" s="1"/>
  <c r="N330" i="3"/>
  <c r="O330" i="3" s="1"/>
  <c r="P330" i="3" s="1"/>
  <c r="N329" i="3"/>
  <c r="O329" i="3" s="1"/>
  <c r="P329" i="3" s="1"/>
  <c r="N328" i="3"/>
  <c r="O328" i="3" s="1"/>
  <c r="P328" i="3" s="1"/>
  <c r="N327" i="3"/>
  <c r="O327" i="3" s="1"/>
  <c r="P327" i="3" s="1"/>
  <c r="N326" i="3"/>
  <c r="O326" i="3" s="1"/>
  <c r="P326" i="3" s="1"/>
  <c r="O325" i="3"/>
  <c r="P325" i="3" s="1"/>
  <c r="N325" i="3"/>
  <c r="N324" i="3"/>
  <c r="O324" i="3" s="1"/>
  <c r="P324" i="3" s="1"/>
  <c r="N323" i="3"/>
  <c r="O323" i="3" s="1"/>
  <c r="P323" i="3" s="1"/>
  <c r="N322" i="3"/>
  <c r="O322" i="3" s="1"/>
  <c r="P322" i="3" s="1"/>
  <c r="O321" i="3"/>
  <c r="P321" i="3" s="1"/>
  <c r="N321" i="3"/>
  <c r="N320" i="3"/>
  <c r="O320" i="3" s="1"/>
  <c r="P320" i="3" s="1"/>
  <c r="N319" i="3"/>
  <c r="O319" i="3" s="1"/>
  <c r="P319" i="3" s="1"/>
  <c r="N318" i="3"/>
  <c r="O318" i="3" s="1"/>
  <c r="P318" i="3" s="1"/>
  <c r="N317" i="3"/>
  <c r="O317" i="3" s="1"/>
  <c r="P317" i="3" s="1"/>
  <c r="N316" i="3"/>
  <c r="O316" i="3" s="1"/>
  <c r="P316" i="3" s="1"/>
  <c r="N315" i="3"/>
  <c r="O315" i="3" s="1"/>
  <c r="P315" i="3" s="1"/>
  <c r="N314" i="3"/>
  <c r="O314" i="3" s="1"/>
  <c r="P314" i="3" s="1"/>
  <c r="N313" i="3"/>
  <c r="O313" i="3" s="1"/>
  <c r="P313" i="3" s="1"/>
  <c r="N312" i="3"/>
  <c r="O312" i="3" s="1"/>
  <c r="P312" i="3" s="1"/>
  <c r="N311" i="3"/>
  <c r="O311" i="3" s="1"/>
  <c r="P311" i="3" s="1"/>
  <c r="O310" i="3"/>
  <c r="P310" i="3" s="1"/>
  <c r="N310" i="3"/>
  <c r="O309" i="3"/>
  <c r="P309" i="3" s="1"/>
  <c r="N309" i="3"/>
  <c r="N308" i="3"/>
  <c r="O308" i="3" s="1"/>
  <c r="P308" i="3" s="1"/>
  <c r="P307" i="3"/>
  <c r="N307" i="3"/>
  <c r="O307" i="3" s="1"/>
  <c r="N306" i="3"/>
  <c r="O306" i="3" s="1"/>
  <c r="P306" i="3" s="1"/>
  <c r="N305" i="3"/>
  <c r="O305" i="3" s="1"/>
  <c r="P305" i="3" s="1"/>
  <c r="N304" i="3"/>
  <c r="O304" i="3" s="1"/>
  <c r="P304" i="3" s="1"/>
  <c r="N303" i="3"/>
  <c r="O303" i="3" s="1"/>
  <c r="P303" i="3" s="1"/>
  <c r="N302" i="3"/>
  <c r="O302" i="3" s="1"/>
  <c r="P302" i="3" s="1"/>
  <c r="O301" i="3"/>
  <c r="P301" i="3" s="1"/>
  <c r="N301" i="3"/>
  <c r="O300" i="3"/>
  <c r="P300" i="3" s="1"/>
  <c r="N300" i="3"/>
  <c r="N299" i="3"/>
  <c r="O299" i="3" s="1"/>
  <c r="P299" i="3" s="1"/>
  <c r="N298" i="3"/>
  <c r="O298" i="3" s="1"/>
  <c r="P298" i="3" s="1"/>
  <c r="N297" i="3"/>
  <c r="O297" i="3" s="1"/>
  <c r="P297" i="3" s="1"/>
  <c r="N296" i="3"/>
  <c r="O296" i="3" s="1"/>
  <c r="P296" i="3" s="1"/>
  <c r="O295" i="3"/>
  <c r="P295" i="3" s="1"/>
  <c r="N295" i="3"/>
  <c r="N294" i="3"/>
  <c r="O294" i="3" s="1"/>
  <c r="P294" i="3" s="1"/>
  <c r="N293" i="3"/>
  <c r="O293" i="3" s="1"/>
  <c r="P293" i="3" s="1"/>
  <c r="N292" i="3"/>
  <c r="O292" i="3" s="1"/>
  <c r="P292" i="3" s="1"/>
  <c r="N291" i="3"/>
  <c r="O291" i="3" s="1"/>
  <c r="P291" i="3" s="1"/>
  <c r="N290" i="3"/>
  <c r="O290" i="3" s="1"/>
  <c r="P290" i="3" s="1"/>
  <c r="O289" i="3"/>
  <c r="P289" i="3" s="1"/>
  <c r="N289" i="3"/>
  <c r="N288" i="3"/>
  <c r="O288" i="3" s="1"/>
  <c r="P288" i="3" s="1"/>
  <c r="N287" i="3"/>
  <c r="O287" i="3" s="1"/>
  <c r="P287" i="3" s="1"/>
  <c r="N286" i="3"/>
  <c r="O286" i="3" s="1"/>
  <c r="P286" i="3" s="1"/>
  <c r="N285" i="3"/>
  <c r="O285" i="3" s="1"/>
  <c r="P285" i="3" s="1"/>
  <c r="N284" i="3"/>
  <c r="O284" i="3" s="1"/>
  <c r="P284" i="3" s="1"/>
  <c r="N283" i="3"/>
  <c r="O283" i="3" s="1"/>
  <c r="P283" i="3" s="1"/>
  <c r="N282" i="3"/>
  <c r="O282" i="3" s="1"/>
  <c r="P282" i="3" s="1"/>
  <c r="N281" i="3"/>
  <c r="O281" i="3" s="1"/>
  <c r="P281" i="3" s="1"/>
  <c r="N280" i="3"/>
  <c r="O280" i="3" s="1"/>
  <c r="P280" i="3" s="1"/>
  <c r="N279" i="3"/>
  <c r="O279" i="3" s="1"/>
  <c r="P279" i="3" s="1"/>
  <c r="N278" i="3"/>
  <c r="O278" i="3" s="1"/>
  <c r="P278" i="3" s="1"/>
  <c r="N277" i="3"/>
  <c r="O277" i="3" s="1"/>
  <c r="P277" i="3" s="1"/>
  <c r="N276" i="3"/>
  <c r="O276" i="3" s="1"/>
  <c r="P276" i="3" s="1"/>
  <c r="N275" i="3"/>
  <c r="O275" i="3" s="1"/>
  <c r="P275" i="3" s="1"/>
  <c r="N274" i="3"/>
  <c r="O274" i="3" s="1"/>
  <c r="P274" i="3" s="1"/>
  <c r="N273" i="3"/>
  <c r="O273" i="3" s="1"/>
  <c r="P273" i="3" s="1"/>
  <c r="N272" i="3"/>
  <c r="O272" i="3" s="1"/>
  <c r="P272" i="3" s="1"/>
  <c r="N271" i="3"/>
  <c r="O271" i="3" s="1"/>
  <c r="P271" i="3" s="1"/>
  <c r="N270" i="3"/>
  <c r="O270" i="3" s="1"/>
  <c r="P270" i="3" s="1"/>
  <c r="N269" i="3"/>
  <c r="O269" i="3" s="1"/>
  <c r="P269" i="3" s="1"/>
  <c r="N268" i="3"/>
  <c r="O268" i="3" s="1"/>
  <c r="P268" i="3" s="1"/>
  <c r="N267" i="3"/>
  <c r="O267" i="3" s="1"/>
  <c r="P267" i="3" s="1"/>
  <c r="N266" i="3"/>
  <c r="O266" i="3" s="1"/>
  <c r="P266" i="3" s="1"/>
  <c r="O265" i="3"/>
  <c r="P265" i="3" s="1"/>
  <c r="N265" i="3"/>
  <c r="N264" i="3"/>
  <c r="O264" i="3" s="1"/>
  <c r="P264" i="3" s="1"/>
  <c r="N263" i="3"/>
  <c r="O263" i="3" s="1"/>
  <c r="P263" i="3" s="1"/>
  <c r="N262" i="3"/>
  <c r="O262" i="3" s="1"/>
  <c r="P262" i="3" s="1"/>
  <c r="N261" i="3"/>
  <c r="O261" i="3" s="1"/>
  <c r="P261" i="3" s="1"/>
  <c r="N260" i="3"/>
  <c r="O260" i="3" s="1"/>
  <c r="P260" i="3" s="1"/>
  <c r="N259" i="3"/>
  <c r="O259" i="3" s="1"/>
  <c r="P259" i="3" s="1"/>
  <c r="O258" i="3"/>
  <c r="P258" i="3" s="1"/>
  <c r="N258" i="3"/>
  <c r="N257" i="3"/>
  <c r="O257" i="3" s="1"/>
  <c r="P257" i="3" s="1"/>
  <c r="N256" i="3"/>
  <c r="O256" i="3" s="1"/>
  <c r="P256" i="3" s="1"/>
  <c r="N255" i="3"/>
  <c r="O255" i="3" s="1"/>
  <c r="P255" i="3" s="1"/>
  <c r="O254" i="3"/>
  <c r="P254" i="3" s="1"/>
  <c r="N254" i="3"/>
  <c r="N253" i="3"/>
  <c r="O253" i="3" s="1"/>
  <c r="P253" i="3" s="1"/>
  <c r="N252" i="3"/>
  <c r="O252" i="3" s="1"/>
  <c r="P252" i="3" s="1"/>
  <c r="N251" i="3"/>
  <c r="O251" i="3" s="1"/>
  <c r="P251" i="3" s="1"/>
  <c r="P250" i="3"/>
  <c r="N250" i="3"/>
  <c r="O250" i="3" s="1"/>
  <c r="O249" i="3"/>
  <c r="P249" i="3" s="1"/>
  <c r="N249" i="3"/>
  <c r="N248" i="3"/>
  <c r="O248" i="3" s="1"/>
  <c r="P248" i="3" s="1"/>
  <c r="N247" i="3"/>
  <c r="O247" i="3" s="1"/>
  <c r="P247" i="3" s="1"/>
  <c r="N246" i="3"/>
  <c r="O246" i="3" s="1"/>
  <c r="P246" i="3" s="1"/>
  <c r="N245" i="3"/>
  <c r="O245" i="3" s="1"/>
  <c r="P245" i="3" s="1"/>
  <c r="N244" i="3"/>
  <c r="O244" i="3" s="1"/>
  <c r="P244" i="3" s="1"/>
  <c r="N243" i="3"/>
  <c r="O243" i="3" s="1"/>
  <c r="P243" i="3" s="1"/>
  <c r="N242" i="3"/>
  <c r="O242" i="3" s="1"/>
  <c r="P242" i="3" s="1"/>
  <c r="N241" i="3"/>
  <c r="O241" i="3" s="1"/>
  <c r="P241" i="3" s="1"/>
  <c r="N240" i="3"/>
  <c r="O240" i="3" s="1"/>
  <c r="P240" i="3" s="1"/>
  <c r="N239" i="3"/>
  <c r="O239" i="3" s="1"/>
  <c r="P239" i="3" s="1"/>
  <c r="N238" i="3"/>
  <c r="O238" i="3" s="1"/>
  <c r="P238" i="3" s="1"/>
  <c r="O237" i="3"/>
  <c r="P237" i="3" s="1"/>
  <c r="N237" i="3"/>
  <c r="N236" i="3"/>
  <c r="O236" i="3" s="1"/>
  <c r="P236" i="3" s="1"/>
  <c r="N235" i="3"/>
  <c r="O235" i="3" s="1"/>
  <c r="P235" i="3" s="1"/>
  <c r="N234" i="3"/>
  <c r="O234" i="3" s="1"/>
  <c r="P234" i="3" s="1"/>
  <c r="N233" i="3"/>
  <c r="O233" i="3" s="1"/>
  <c r="P233" i="3" s="1"/>
  <c r="N232" i="3"/>
  <c r="O232" i="3" s="1"/>
  <c r="P232" i="3" s="1"/>
  <c r="N231" i="3"/>
  <c r="O231" i="3" s="1"/>
  <c r="P231" i="3" s="1"/>
  <c r="N230" i="3"/>
  <c r="O230" i="3" s="1"/>
  <c r="P230" i="3" s="1"/>
  <c r="N229" i="3"/>
  <c r="O229" i="3" s="1"/>
  <c r="P229" i="3" s="1"/>
  <c r="N228" i="3"/>
  <c r="O228" i="3" s="1"/>
  <c r="P228" i="3" s="1"/>
  <c r="N227" i="3"/>
  <c r="O227" i="3" s="1"/>
  <c r="P227" i="3" s="1"/>
  <c r="N226" i="3"/>
  <c r="O226" i="3" s="1"/>
  <c r="P226" i="3" s="1"/>
  <c r="O225" i="3"/>
  <c r="P225" i="3" s="1"/>
  <c r="N225" i="3"/>
  <c r="N224" i="3"/>
  <c r="O224" i="3" s="1"/>
  <c r="P224" i="3" s="1"/>
  <c r="N223" i="3"/>
  <c r="O223" i="3" s="1"/>
  <c r="P223" i="3" s="1"/>
  <c r="N222" i="3"/>
  <c r="O222" i="3" s="1"/>
  <c r="P222" i="3" s="1"/>
  <c r="N221" i="3"/>
  <c r="O221" i="3" s="1"/>
  <c r="P221" i="3" s="1"/>
  <c r="N220" i="3"/>
  <c r="O220" i="3" s="1"/>
  <c r="P220" i="3" s="1"/>
  <c r="N219" i="3"/>
  <c r="O219" i="3" s="1"/>
  <c r="P219" i="3" s="1"/>
  <c r="N218" i="3"/>
  <c r="O218" i="3" s="1"/>
  <c r="P218" i="3" s="1"/>
  <c r="O217" i="3"/>
  <c r="P217" i="3" s="1"/>
  <c r="N217" i="3"/>
  <c r="N216" i="3"/>
  <c r="O216" i="3" s="1"/>
  <c r="P216" i="3" s="1"/>
  <c r="N215" i="3"/>
  <c r="O215" i="3" s="1"/>
  <c r="P215" i="3" s="1"/>
  <c r="O214" i="3"/>
  <c r="P214" i="3" s="1"/>
  <c r="N214" i="3"/>
  <c r="N213" i="3"/>
  <c r="O213" i="3" s="1"/>
  <c r="P213" i="3" s="1"/>
  <c r="N212" i="3"/>
  <c r="O212" i="3" s="1"/>
  <c r="P212" i="3" s="1"/>
  <c r="N211" i="3"/>
  <c r="O211" i="3" s="1"/>
  <c r="P211" i="3" s="1"/>
  <c r="N210" i="3"/>
  <c r="O210" i="3" s="1"/>
  <c r="P210" i="3" s="1"/>
  <c r="O209" i="3"/>
  <c r="P209" i="3" s="1"/>
  <c r="N209" i="3"/>
  <c r="N208" i="3"/>
  <c r="O208" i="3" s="1"/>
  <c r="P208" i="3" s="1"/>
  <c r="N207" i="3"/>
  <c r="O207" i="3" s="1"/>
  <c r="P207" i="3" s="1"/>
  <c r="O206" i="3"/>
  <c r="P206" i="3" s="1"/>
  <c r="N206" i="3"/>
  <c r="N205" i="3"/>
  <c r="O205" i="3" s="1"/>
  <c r="P205" i="3" s="1"/>
  <c r="N204" i="3"/>
  <c r="O204" i="3" s="1"/>
  <c r="P204" i="3" s="1"/>
  <c r="N203" i="3"/>
  <c r="O203" i="3" s="1"/>
  <c r="P203" i="3" s="1"/>
  <c r="N202" i="3"/>
  <c r="O202" i="3" s="1"/>
  <c r="P202" i="3" s="1"/>
  <c r="O201" i="3"/>
  <c r="P201" i="3" s="1"/>
  <c r="N201" i="3"/>
  <c r="N200" i="3"/>
  <c r="O200" i="3" s="1"/>
  <c r="P200" i="3" s="1"/>
  <c r="N199" i="3"/>
  <c r="O199" i="3" s="1"/>
  <c r="P199" i="3" s="1"/>
  <c r="O198" i="3"/>
  <c r="P198" i="3" s="1"/>
  <c r="N198" i="3"/>
  <c r="N197" i="3"/>
  <c r="O197" i="3" s="1"/>
  <c r="P197" i="3" s="1"/>
  <c r="N196" i="3"/>
  <c r="O196" i="3" s="1"/>
  <c r="P196" i="3" s="1"/>
  <c r="N195" i="3"/>
  <c r="O195" i="3" s="1"/>
  <c r="P195" i="3" s="1"/>
  <c r="O194" i="3"/>
  <c r="P194" i="3" s="1"/>
  <c r="N194" i="3"/>
  <c r="O193" i="3"/>
  <c r="P193" i="3" s="1"/>
  <c r="N193" i="3"/>
  <c r="N192" i="3"/>
  <c r="O192" i="3" s="1"/>
  <c r="P192" i="3" s="1"/>
  <c r="N191" i="3"/>
  <c r="O191" i="3" s="1"/>
  <c r="P191" i="3" s="1"/>
  <c r="O190" i="3"/>
  <c r="P190" i="3" s="1"/>
  <c r="N190" i="3"/>
  <c r="N189" i="3"/>
  <c r="O189" i="3" s="1"/>
  <c r="P189" i="3" s="1"/>
  <c r="N188" i="3"/>
  <c r="O188" i="3" s="1"/>
  <c r="P188" i="3" s="1"/>
  <c r="N187" i="3"/>
  <c r="O187" i="3" s="1"/>
  <c r="P187" i="3" s="1"/>
  <c r="O186" i="3"/>
  <c r="P186" i="3" s="1"/>
  <c r="N186" i="3"/>
  <c r="O185" i="3"/>
  <c r="P185" i="3" s="1"/>
  <c r="N185" i="3"/>
  <c r="N184" i="3"/>
  <c r="O184" i="3" s="1"/>
  <c r="P184" i="3" s="1"/>
  <c r="O183" i="3"/>
  <c r="P183" i="3" s="1"/>
  <c r="N183" i="3"/>
  <c r="O182" i="3"/>
  <c r="P182" i="3" s="1"/>
  <c r="N182" i="3"/>
  <c r="N181" i="3"/>
  <c r="O181" i="3" s="1"/>
  <c r="P181" i="3" s="1"/>
  <c r="N180" i="3"/>
  <c r="O180" i="3" s="1"/>
  <c r="P180" i="3" s="1"/>
  <c r="N179" i="3"/>
  <c r="O179" i="3" s="1"/>
  <c r="P179" i="3" s="1"/>
  <c r="N178" i="3"/>
  <c r="O178" i="3" s="1"/>
  <c r="P178" i="3" s="1"/>
  <c r="O177" i="3"/>
  <c r="P177" i="3" s="1"/>
  <c r="N177" i="3"/>
  <c r="N176" i="3"/>
  <c r="O176" i="3" s="1"/>
  <c r="P176" i="3" s="1"/>
  <c r="N175" i="3"/>
  <c r="O175" i="3" s="1"/>
  <c r="P175" i="3" s="1"/>
  <c r="O174" i="3"/>
  <c r="P174" i="3" s="1"/>
  <c r="N174" i="3"/>
  <c r="N173" i="3"/>
  <c r="O173" i="3" s="1"/>
  <c r="P173" i="3" s="1"/>
  <c r="N172" i="3"/>
  <c r="O172" i="3" s="1"/>
  <c r="P172" i="3" s="1"/>
  <c r="N171" i="3"/>
  <c r="O171" i="3" s="1"/>
  <c r="P171" i="3" s="1"/>
  <c r="N170" i="3"/>
  <c r="O170" i="3" s="1"/>
  <c r="P170" i="3" s="1"/>
  <c r="O169" i="3"/>
  <c r="P169" i="3" s="1"/>
  <c r="N169" i="3"/>
  <c r="N168" i="3"/>
  <c r="O168" i="3" s="1"/>
  <c r="P168" i="3" s="1"/>
  <c r="O167" i="3"/>
  <c r="P167" i="3" s="1"/>
  <c r="N167" i="3"/>
  <c r="N166" i="3"/>
  <c r="O166" i="3" s="1"/>
  <c r="P166" i="3" s="1"/>
  <c r="N165" i="3"/>
  <c r="O165" i="3" s="1"/>
  <c r="P165" i="3" s="1"/>
  <c r="N164" i="3"/>
  <c r="O164" i="3" s="1"/>
  <c r="P164" i="3" s="1"/>
  <c r="N163" i="3"/>
  <c r="O163" i="3" s="1"/>
  <c r="P163" i="3" s="1"/>
  <c r="N162" i="3"/>
  <c r="O162" i="3" s="1"/>
  <c r="P162" i="3" s="1"/>
  <c r="O161" i="3"/>
  <c r="P161" i="3" s="1"/>
  <c r="N161" i="3"/>
  <c r="N160" i="3"/>
  <c r="O160" i="3" s="1"/>
  <c r="P160" i="3" s="1"/>
  <c r="N159" i="3"/>
  <c r="O159" i="3" s="1"/>
  <c r="P159" i="3" s="1"/>
  <c r="N158" i="3"/>
  <c r="O158" i="3" s="1"/>
  <c r="P158" i="3" s="1"/>
  <c r="N157" i="3"/>
  <c r="O157" i="3" s="1"/>
  <c r="P157" i="3" s="1"/>
  <c r="P156" i="3"/>
  <c r="N156" i="3"/>
  <c r="O156" i="3" s="1"/>
  <c r="N155" i="3"/>
  <c r="O155" i="3" s="1"/>
  <c r="P155" i="3" s="1"/>
  <c r="N154" i="3"/>
  <c r="O154" i="3" s="1"/>
  <c r="P154" i="3" s="1"/>
  <c r="O153" i="3"/>
  <c r="P153" i="3" s="1"/>
  <c r="N153" i="3"/>
  <c r="N152" i="3"/>
  <c r="O152" i="3" s="1"/>
  <c r="P152" i="3" s="1"/>
  <c r="N151" i="3"/>
  <c r="O151" i="3" s="1"/>
  <c r="P151" i="3" s="1"/>
  <c r="N150" i="3"/>
  <c r="O150" i="3" s="1"/>
  <c r="P150" i="3" s="1"/>
  <c r="N149" i="3"/>
  <c r="O149" i="3" s="1"/>
  <c r="P149" i="3" s="1"/>
  <c r="N148" i="3"/>
  <c r="O148" i="3" s="1"/>
  <c r="P148" i="3" s="1"/>
  <c r="N147" i="3"/>
  <c r="O147" i="3" s="1"/>
  <c r="P147" i="3" s="1"/>
  <c r="O146" i="3"/>
  <c r="P146" i="3" s="1"/>
  <c r="N146" i="3"/>
  <c r="N145" i="3"/>
  <c r="O145" i="3" s="1"/>
  <c r="P145" i="3" s="1"/>
  <c r="N144" i="3"/>
  <c r="O144" i="3" s="1"/>
  <c r="P144" i="3" s="1"/>
  <c r="N143" i="3"/>
  <c r="O143" i="3" s="1"/>
  <c r="P143" i="3" s="1"/>
  <c r="O142" i="3"/>
  <c r="P142" i="3" s="1"/>
  <c r="N142" i="3"/>
  <c r="N141" i="3"/>
  <c r="O141" i="3" s="1"/>
  <c r="P141" i="3" s="1"/>
  <c r="N140" i="3"/>
  <c r="O140" i="3" s="1"/>
  <c r="P140" i="3" s="1"/>
  <c r="N139" i="3"/>
  <c r="O139" i="3" s="1"/>
  <c r="P139" i="3" s="1"/>
  <c r="N138" i="3"/>
  <c r="O138" i="3" s="1"/>
  <c r="P138" i="3" s="1"/>
  <c r="O137" i="3"/>
  <c r="P137" i="3" s="1"/>
  <c r="N137" i="3"/>
  <c r="N136" i="3"/>
  <c r="O136" i="3" s="1"/>
  <c r="P136" i="3" s="1"/>
  <c r="N135" i="3"/>
  <c r="O135" i="3" s="1"/>
  <c r="P135" i="3" s="1"/>
  <c r="N134" i="3"/>
  <c r="O134" i="3" s="1"/>
  <c r="P134" i="3" s="1"/>
  <c r="N133" i="3"/>
  <c r="O133" i="3" s="1"/>
  <c r="P133" i="3" s="1"/>
  <c r="N132" i="3"/>
  <c r="O132" i="3" s="1"/>
  <c r="P132" i="3" s="1"/>
  <c r="N131" i="3"/>
  <c r="O131" i="3" s="1"/>
  <c r="P131" i="3" s="1"/>
  <c r="N130" i="3"/>
  <c r="O130" i="3" s="1"/>
  <c r="P130" i="3" s="1"/>
  <c r="N129" i="3"/>
  <c r="O129" i="3" s="1"/>
  <c r="P129" i="3" s="1"/>
  <c r="N128" i="3"/>
  <c r="O128" i="3" s="1"/>
  <c r="P128" i="3" s="1"/>
  <c r="N127" i="3"/>
  <c r="O127" i="3" s="1"/>
  <c r="P127" i="3" s="1"/>
  <c r="N126" i="3"/>
  <c r="O126" i="3" s="1"/>
  <c r="P126" i="3" s="1"/>
  <c r="N125" i="3"/>
  <c r="O125" i="3" s="1"/>
  <c r="P125" i="3" s="1"/>
  <c r="N124" i="3"/>
  <c r="O124" i="3" s="1"/>
  <c r="P124" i="3" s="1"/>
  <c r="N123" i="3"/>
  <c r="O123" i="3" s="1"/>
  <c r="P123" i="3" s="1"/>
  <c r="O122" i="3"/>
  <c r="P122" i="3" s="1"/>
  <c r="N122" i="3"/>
  <c r="O121" i="3"/>
  <c r="P121" i="3" s="1"/>
  <c r="N121" i="3"/>
  <c r="N120" i="3"/>
  <c r="O120" i="3" s="1"/>
  <c r="P120" i="3" s="1"/>
  <c r="N119" i="3"/>
  <c r="O119" i="3" s="1"/>
  <c r="P119" i="3" s="1"/>
  <c r="O118" i="3"/>
  <c r="P118" i="3" s="1"/>
  <c r="N118" i="3"/>
  <c r="N117" i="3"/>
  <c r="O117" i="3" s="1"/>
  <c r="P117" i="3" s="1"/>
  <c r="O116" i="3"/>
  <c r="P116" i="3" s="1"/>
  <c r="N116" i="3"/>
  <c r="N115" i="3"/>
  <c r="O115" i="3" s="1"/>
  <c r="P115" i="3" s="1"/>
  <c r="N114" i="3"/>
  <c r="O114" i="3" s="1"/>
  <c r="P114" i="3" s="1"/>
  <c r="O113" i="3"/>
  <c r="P113" i="3" s="1"/>
  <c r="N113" i="3"/>
  <c r="N112" i="3"/>
  <c r="O112" i="3" s="1"/>
  <c r="P112" i="3" s="1"/>
  <c r="N111" i="3"/>
  <c r="O111" i="3" s="1"/>
  <c r="P111" i="3" s="1"/>
  <c r="N110" i="3"/>
  <c r="O110" i="3" s="1"/>
  <c r="P110" i="3" s="1"/>
  <c r="N109" i="3"/>
  <c r="O109" i="3" s="1"/>
  <c r="P109" i="3" s="1"/>
  <c r="N108" i="3"/>
  <c r="O108" i="3" s="1"/>
  <c r="P108" i="3" s="1"/>
  <c r="N107" i="3"/>
  <c r="O107" i="3" s="1"/>
  <c r="P107" i="3" s="1"/>
  <c r="N106" i="3"/>
  <c r="O106" i="3" s="1"/>
  <c r="P106" i="3" s="1"/>
  <c r="N105" i="3"/>
  <c r="O105" i="3" s="1"/>
  <c r="P105" i="3" s="1"/>
  <c r="N104" i="3"/>
  <c r="O104" i="3" s="1"/>
  <c r="P104" i="3" s="1"/>
  <c r="O103" i="3"/>
  <c r="P103" i="3" s="1"/>
  <c r="N103" i="3"/>
  <c r="P102" i="3"/>
  <c r="O102" i="3"/>
  <c r="N102" i="3"/>
  <c r="N101" i="3"/>
  <c r="O101" i="3" s="1"/>
  <c r="P101" i="3" s="1"/>
  <c r="O100" i="3"/>
  <c r="P100" i="3" s="1"/>
  <c r="N100" i="3"/>
  <c r="N99" i="3"/>
  <c r="O99" i="3" s="1"/>
  <c r="P99" i="3" s="1"/>
  <c r="N98" i="3"/>
  <c r="O98" i="3" s="1"/>
  <c r="P98" i="3" s="1"/>
  <c r="O97" i="3"/>
  <c r="P97" i="3" s="1"/>
  <c r="N97" i="3"/>
  <c r="N96" i="3"/>
  <c r="O96" i="3" s="1"/>
  <c r="P96" i="3" s="1"/>
  <c r="O95" i="3"/>
  <c r="P95" i="3" s="1"/>
  <c r="N95" i="3"/>
  <c r="N94" i="3"/>
  <c r="O94" i="3" s="1"/>
  <c r="P94" i="3" s="1"/>
  <c r="N93" i="3"/>
  <c r="O93" i="3" s="1"/>
  <c r="P93" i="3" s="1"/>
  <c r="N92" i="3"/>
  <c r="O92" i="3" s="1"/>
  <c r="P92" i="3" s="1"/>
  <c r="N91" i="3"/>
  <c r="O91" i="3" s="1"/>
  <c r="P91" i="3" s="1"/>
  <c r="O90" i="3"/>
  <c r="P90" i="3" s="1"/>
  <c r="N90" i="3"/>
  <c r="N89" i="3"/>
  <c r="O89" i="3" s="1"/>
  <c r="P89" i="3" s="1"/>
  <c r="N88" i="3"/>
  <c r="O88" i="3" s="1"/>
  <c r="P88" i="3" s="1"/>
  <c r="N87" i="3"/>
  <c r="O87" i="3" s="1"/>
  <c r="P87" i="3" s="1"/>
  <c r="N86" i="3"/>
  <c r="O86" i="3" s="1"/>
  <c r="P86" i="3" s="1"/>
  <c r="N85" i="3"/>
  <c r="O85" i="3" s="1"/>
  <c r="P85" i="3" s="1"/>
  <c r="N84" i="3"/>
  <c r="O84" i="3" s="1"/>
  <c r="P84" i="3" s="1"/>
  <c r="N83" i="3"/>
  <c r="O83" i="3" s="1"/>
  <c r="P83" i="3" s="1"/>
  <c r="N82" i="3"/>
  <c r="O82" i="3" s="1"/>
  <c r="P82" i="3" s="1"/>
  <c r="N81" i="3"/>
  <c r="O81" i="3" s="1"/>
  <c r="P81" i="3" s="1"/>
  <c r="N80" i="3"/>
  <c r="O80" i="3" s="1"/>
  <c r="P80" i="3" s="1"/>
  <c r="O79" i="3"/>
  <c r="P79" i="3" s="1"/>
  <c r="N79" i="3"/>
  <c r="O78" i="3"/>
  <c r="P78" i="3" s="1"/>
  <c r="N78" i="3"/>
  <c r="N77" i="3"/>
  <c r="O77" i="3" s="1"/>
  <c r="P77" i="3" s="1"/>
  <c r="N76" i="3"/>
  <c r="O76" i="3" s="1"/>
  <c r="P76" i="3" s="1"/>
  <c r="N75" i="3"/>
  <c r="O75" i="3" s="1"/>
  <c r="P75" i="3" s="1"/>
  <c r="N74" i="3"/>
  <c r="O74" i="3" s="1"/>
  <c r="P74" i="3" s="1"/>
  <c r="N73" i="3"/>
  <c r="O73" i="3" s="1"/>
  <c r="P73" i="3" s="1"/>
  <c r="N72" i="3"/>
  <c r="O72" i="3" s="1"/>
  <c r="P72" i="3" s="1"/>
  <c r="N71" i="3"/>
  <c r="O71" i="3" s="1"/>
  <c r="P71" i="3" s="1"/>
  <c r="N70" i="3"/>
  <c r="O70" i="3" s="1"/>
  <c r="P70" i="3" s="1"/>
  <c r="N69" i="3"/>
  <c r="O69" i="3" s="1"/>
  <c r="P69" i="3" s="1"/>
  <c r="N68" i="3"/>
  <c r="O68" i="3" s="1"/>
  <c r="P68" i="3" s="1"/>
  <c r="N67" i="3"/>
  <c r="O67" i="3" s="1"/>
  <c r="P67" i="3" s="1"/>
  <c r="N66" i="3"/>
  <c r="O66" i="3" s="1"/>
  <c r="P66" i="3" s="1"/>
  <c r="N65" i="3"/>
  <c r="O65" i="3" s="1"/>
  <c r="P65" i="3" s="1"/>
  <c r="N64" i="3"/>
  <c r="O64" i="3" s="1"/>
  <c r="P64" i="3" s="1"/>
  <c r="O63" i="3"/>
  <c r="P63" i="3" s="1"/>
  <c r="N63" i="3"/>
  <c r="O62" i="3"/>
  <c r="P62" i="3" s="1"/>
  <c r="N62" i="3"/>
  <c r="N60" i="3"/>
  <c r="O60" i="3" s="1"/>
  <c r="P60" i="3" s="1"/>
  <c r="N59" i="3"/>
  <c r="O59" i="3" s="1"/>
  <c r="P59" i="3" s="1"/>
  <c r="N58" i="3"/>
  <c r="O58" i="3" s="1"/>
  <c r="P58" i="3" s="1"/>
  <c r="O57" i="3"/>
  <c r="P57" i="3" s="1"/>
  <c r="N57" i="3"/>
  <c r="N56" i="3"/>
  <c r="O56" i="3" s="1"/>
  <c r="P56" i="3" s="1"/>
  <c r="N55" i="3"/>
  <c r="O55" i="3" s="1"/>
  <c r="P55" i="3" s="1"/>
  <c r="N53" i="3"/>
  <c r="O53" i="3" s="1"/>
  <c r="P53" i="3" s="1"/>
  <c r="N52" i="3"/>
  <c r="O52" i="3" s="1"/>
  <c r="P52" i="3" s="1"/>
  <c r="O51" i="3"/>
  <c r="P51" i="3" s="1"/>
  <c r="N51" i="3"/>
  <c r="N50" i="3"/>
  <c r="O50" i="3" s="1"/>
  <c r="P50" i="3" s="1"/>
  <c r="N49" i="3"/>
  <c r="O49" i="3" s="1"/>
  <c r="P49" i="3" s="1"/>
  <c r="N48" i="3"/>
  <c r="O48" i="3" s="1"/>
  <c r="P48" i="3" s="1"/>
  <c r="N47" i="3"/>
  <c r="O47" i="3" s="1"/>
  <c r="P47" i="3" s="1"/>
  <c r="N46" i="3"/>
  <c r="O46" i="3" s="1"/>
  <c r="P46" i="3" s="1"/>
  <c r="O45" i="3"/>
  <c r="P45" i="3" s="1"/>
  <c r="N45" i="3"/>
  <c r="N44" i="3"/>
  <c r="O44" i="3" s="1"/>
  <c r="P44" i="3" s="1"/>
  <c r="N43" i="3"/>
  <c r="O43" i="3" s="1"/>
  <c r="P43" i="3" s="1"/>
  <c r="N42" i="3"/>
  <c r="O42" i="3" s="1"/>
  <c r="P42" i="3" s="1"/>
  <c r="N41" i="3"/>
  <c r="O41" i="3" s="1"/>
  <c r="P41" i="3" s="1"/>
  <c r="N40" i="3"/>
  <c r="O40" i="3" s="1"/>
  <c r="P40" i="3" s="1"/>
  <c r="N39" i="3"/>
  <c r="O39" i="3" s="1"/>
  <c r="P39" i="3" s="1"/>
  <c r="N38" i="3"/>
  <c r="O38" i="3" s="1"/>
  <c r="P38" i="3" s="1"/>
  <c r="N37" i="3"/>
  <c r="O37" i="3" s="1"/>
  <c r="P37" i="3" s="1"/>
  <c r="N36" i="3"/>
  <c r="O36" i="3" s="1"/>
  <c r="P36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29" i="3"/>
  <c r="O29" i="3" s="1"/>
  <c r="P29" i="3" s="1"/>
  <c r="N28" i="3"/>
  <c r="O28" i="3" s="1"/>
  <c r="P28" i="3" s="1"/>
  <c r="N27" i="3"/>
  <c r="O27" i="3" s="1"/>
  <c r="P27" i="3" s="1"/>
  <c r="N24" i="3"/>
  <c r="O24" i="3" s="1"/>
  <c r="P24" i="3" s="1"/>
  <c r="N23" i="3"/>
  <c r="O23" i="3" s="1"/>
  <c r="P23" i="3" s="1"/>
  <c r="N22" i="3"/>
  <c r="O22" i="3" s="1"/>
  <c r="P22" i="3" s="1"/>
  <c r="N21" i="3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O14" i="3"/>
  <c r="P14" i="3" s="1"/>
  <c r="N14" i="3"/>
  <c r="N13" i="3"/>
  <c r="O13" i="3" s="1"/>
  <c r="P13" i="3" s="1"/>
  <c r="N12" i="3"/>
  <c r="O12" i="3" s="1"/>
  <c r="P12" i="3" s="1"/>
  <c r="P11" i="3"/>
  <c r="O11" i="3"/>
  <c r="N11" i="3"/>
  <c r="N10" i="3"/>
  <c r="O10" i="3" s="1"/>
  <c r="P10" i="3" s="1"/>
  <c r="N9" i="3"/>
  <c r="O9" i="3" s="1"/>
  <c r="P9" i="3" s="1"/>
  <c r="N8" i="3"/>
  <c r="O8" i="3" s="1"/>
  <c r="P8" i="3" s="1"/>
  <c r="N7" i="3"/>
  <c r="O7" i="3" s="1"/>
  <c r="P7" i="3" s="1"/>
  <c r="O6" i="3"/>
  <c r="P6" i="3" s="1"/>
  <c r="N6" i="3"/>
  <c r="N5" i="3"/>
  <c r="O5" i="3" s="1"/>
  <c r="P5" i="3" s="1"/>
  <c r="N4" i="3"/>
  <c r="O4" i="3" s="1"/>
  <c r="P4" i="3" s="1"/>
  <c r="N3" i="3"/>
  <c r="O3" i="3" s="1"/>
  <c r="P3" i="3" s="1"/>
  <c r="N2" i="3"/>
  <c r="O2" i="3" s="1"/>
  <c r="P2" i="3" s="1"/>
  <c r="N61" i="3"/>
  <c r="O61" i="3" s="1"/>
  <c r="P61" i="3" s="1"/>
  <c r="N54" i="3"/>
  <c r="O54" i="3" s="1"/>
  <c r="P54" i="3" s="1"/>
  <c r="N35" i="3"/>
  <c r="O35" i="3" s="1"/>
  <c r="P35" i="3" s="1"/>
  <c r="O30" i="3"/>
  <c r="P30" i="3" s="1"/>
  <c r="N30" i="3"/>
  <c r="N26" i="3"/>
  <c r="O26" i="3" s="1"/>
  <c r="P26" i="3" s="1"/>
  <c r="N25" i="3"/>
  <c r="O25" i="3" s="1"/>
  <c r="P25" i="3" s="1"/>
  <c r="N17" i="3"/>
  <c r="O17" i="3" s="1"/>
  <c r="P17" i="3" s="1"/>
  <c r="F4" i="1"/>
  <c r="G4" i="1" s="1"/>
  <c r="G49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3" i="1"/>
  <c r="G3" i="1" s="1"/>
  <c r="G50" i="1" s="1"/>
  <c r="G52" i="1" l="1"/>
  <c r="H51" i="1"/>
  <c r="G51" i="1"/>
  <c r="G54" i="1" s="1"/>
  <c r="H52" i="1"/>
  <c r="H49" i="1"/>
  <c r="G53" i="1"/>
  <c r="H50" i="1"/>
  <c r="H53" i="1"/>
  <c r="H54" i="1" l="1"/>
</calcChain>
</file>

<file path=xl/sharedStrings.xml><?xml version="1.0" encoding="utf-8"?>
<sst xmlns="http://schemas.openxmlformats.org/spreadsheetml/2006/main" count="13512" uniqueCount="5164">
  <si>
    <t>Nom du projet</t>
  </si>
  <si>
    <t>Année de mise en service</t>
  </si>
  <si>
    <t>Horizon de saturation</t>
  </si>
  <si>
    <t>Etat de validation CRE</t>
  </si>
  <si>
    <t>Gamme de débit rebours</t>
  </si>
  <si>
    <t>DébitCO2_Nm3parh</t>
  </si>
  <si>
    <t>DébitCO2_ktparan</t>
  </si>
  <si>
    <t>Code Région</t>
  </si>
  <si>
    <t>Nom de la région</t>
  </si>
  <si>
    <t>Code Département</t>
  </si>
  <si>
    <t>Nom du département</t>
  </si>
  <si>
    <t>Projet Initial ou Extension</t>
  </si>
  <si>
    <t>Opérateur de transport</t>
  </si>
  <si>
    <t>Capacité du rebours (GWh/an)</t>
  </si>
  <si>
    <t>Nom Commune</t>
  </si>
  <si>
    <t>Code Commune</t>
  </si>
  <si>
    <t>Barycentre</t>
  </si>
  <si>
    <t>Lat</t>
  </si>
  <si>
    <t>Lng</t>
  </si>
  <si>
    <t>Chateaudun</t>
  </si>
  <si>
    <t>2023</t>
  </si>
  <si>
    <t>Réalisation</t>
  </si>
  <si>
    <t>1000</t>
  </si>
  <si>
    <t>24</t>
  </si>
  <si>
    <t>Centre-Val de Loire</t>
  </si>
  <si>
    <t>28</t>
  </si>
  <si>
    <t>Eure-et-Loir</t>
  </si>
  <si>
    <t>Projet Initial</t>
  </si>
  <si>
    <t>GRTgaz</t>
  </si>
  <si>
    <t>Bonneval</t>
  </si>
  <si>
    <t>28051</t>
  </si>
  <si>
    <t>48.181215375, 1.385487614</t>
  </si>
  <si>
    <t>48.181215375</t>
  </si>
  <si>
    <t>1.385487614</t>
  </si>
  <si>
    <t>Perche Ornais</t>
  </si>
  <si>
    <t>2025</t>
  </si>
  <si>
    <t>1500</t>
  </si>
  <si>
    <t>Normandie</t>
  </si>
  <si>
    <t>61</t>
  </si>
  <si>
    <t>Orne</t>
  </si>
  <si>
    <t>Belforêt-en-Perche</t>
  </si>
  <si>
    <t>61196</t>
  </si>
  <si>
    <t>48.391030355, 0.522352245</t>
  </si>
  <si>
    <t>48.391030355</t>
  </si>
  <si>
    <t>0.522352245</t>
  </si>
  <si>
    <t>Pouzauges</t>
  </si>
  <si>
    <t>2019</t>
  </si>
  <si>
    <t>2020</t>
  </si>
  <si>
    <t>En Service</t>
  </si>
  <si>
    <t>800</t>
  </si>
  <si>
    <t>52</t>
  </si>
  <si>
    <t>Pays de la Loire</t>
  </si>
  <si>
    <t>85</t>
  </si>
  <si>
    <t>Vendée</t>
  </si>
  <si>
    <t>85182</t>
  </si>
  <si>
    <t>46.781606321, -0.828304844</t>
  </si>
  <si>
    <t>46.781606321</t>
  </si>
  <si>
    <t>-0.828304844</t>
  </si>
  <si>
    <t>Craon</t>
  </si>
  <si>
    <t>2022</t>
  </si>
  <si>
    <t>53</t>
  </si>
  <si>
    <t>Mayenne</t>
  </si>
  <si>
    <t>53084</t>
  </si>
  <si>
    <t>47.845427792, -0.942787867</t>
  </si>
  <si>
    <t>47.845427792</t>
  </si>
  <si>
    <t>-0.942787867</t>
  </si>
  <si>
    <t>Rennes Ouest</t>
  </si>
  <si>
    <t>2000</t>
  </si>
  <si>
    <t>Bretagne</t>
  </si>
  <si>
    <t>35</t>
  </si>
  <si>
    <t>Ille-et-Vilaine</t>
  </si>
  <si>
    <t>Breteil</t>
  </si>
  <si>
    <t>35040</t>
  </si>
  <si>
    <t>48.13824013, -1.910452531</t>
  </si>
  <si>
    <t>48.13824013</t>
  </si>
  <si>
    <t>-1.910452531</t>
  </si>
  <si>
    <t>Vouziers</t>
  </si>
  <si>
    <t>44</t>
  </si>
  <si>
    <t>Grand Est</t>
  </si>
  <si>
    <t>08</t>
  </si>
  <si>
    <t>Ardennes</t>
  </si>
  <si>
    <t>08490</t>
  </si>
  <si>
    <t>49.414835162, 4.696807375</t>
  </si>
  <si>
    <t>49.414835162</t>
  </si>
  <si>
    <t>4.696807375</t>
  </si>
  <si>
    <t>Marchémoret</t>
  </si>
  <si>
    <t>2021</t>
  </si>
  <si>
    <t>6000</t>
  </si>
  <si>
    <t>11</t>
  </si>
  <si>
    <t>Île-de-France</t>
  </si>
  <si>
    <t>77</t>
  </si>
  <si>
    <t>Seine-et-Marne</t>
  </si>
  <si>
    <t>77273</t>
  </si>
  <si>
    <t>49.052813703, 2.751764033</t>
  </si>
  <si>
    <t>49.052813703</t>
  </si>
  <si>
    <t>2.751764033</t>
  </si>
  <si>
    <t>Chinon Loudun</t>
  </si>
  <si>
    <t>2024</t>
  </si>
  <si>
    <t>37</t>
  </si>
  <si>
    <t>Indre-et-Loire</t>
  </si>
  <si>
    <t>Chinon</t>
  </si>
  <si>
    <t>37072</t>
  </si>
  <si>
    <t>47.172099023, 0.244987584</t>
  </si>
  <si>
    <t>47.172099023</t>
  </si>
  <si>
    <t>0.244987584</t>
  </si>
  <si>
    <t>La Roche sur Yon</t>
  </si>
  <si>
    <t>La Roche-sur-Yon</t>
  </si>
  <si>
    <t>85191</t>
  </si>
  <si>
    <t>46.667665983, -1.407896334</t>
  </si>
  <si>
    <t>46.667665983</t>
  </si>
  <si>
    <t>-1.407896334</t>
  </si>
  <si>
    <t>Fougère</t>
  </si>
  <si>
    <t>Etude</t>
  </si>
  <si>
    <t>Javené</t>
  </si>
  <si>
    <t>35137</t>
  </si>
  <si>
    <t>48.317090679, -1.205977158</t>
  </si>
  <si>
    <t>48.317090679</t>
  </si>
  <si>
    <t>-1.205977158</t>
  </si>
  <si>
    <t>Auch</t>
  </si>
  <si>
    <t>76</t>
  </si>
  <si>
    <t>Occitanie</t>
  </si>
  <si>
    <t>32</t>
  </si>
  <si>
    <t>Gers</t>
  </si>
  <si>
    <t>Teréga</t>
  </si>
  <si>
    <t>32013</t>
  </si>
  <si>
    <t>43.653262737, 0.574851005</t>
  </si>
  <si>
    <t>43.653262737</t>
  </si>
  <si>
    <t>0.574851005</t>
  </si>
  <si>
    <t>Boussens</t>
  </si>
  <si>
    <t>31</t>
  </si>
  <si>
    <t>Haute-Garonne</t>
  </si>
  <si>
    <t>31084</t>
  </si>
  <si>
    <t>43.176678111, 0.96044784</t>
  </si>
  <si>
    <t>43.176678111</t>
  </si>
  <si>
    <t>0.96044784</t>
  </si>
  <si>
    <t>Bressuire</t>
  </si>
  <si>
    <t>75</t>
  </si>
  <si>
    <t>Nouvelle-Aquitaine</t>
  </si>
  <si>
    <t>79</t>
  </si>
  <si>
    <t>Deux-Sèvres</t>
  </si>
  <si>
    <t>79049</t>
  </si>
  <si>
    <t>46.854664769, -0.479556063</t>
  </si>
  <si>
    <t>46.854664769</t>
  </si>
  <si>
    <t>-0.479556063</t>
  </si>
  <si>
    <t>Laon</t>
  </si>
  <si>
    <t>Hauts-de-France</t>
  </si>
  <si>
    <t>02</t>
  </si>
  <si>
    <t>Aisne</t>
  </si>
  <si>
    <t>02408</t>
  </si>
  <si>
    <t>49.567890214, 3.621152809</t>
  </si>
  <si>
    <t>49.567890214</t>
  </si>
  <si>
    <t>3.621152809</t>
  </si>
  <si>
    <t>Etampes</t>
  </si>
  <si>
    <t>91</t>
  </si>
  <si>
    <t>Essonne</t>
  </si>
  <si>
    <t>Boissy-la-Rivière</t>
  </si>
  <si>
    <t>91079</t>
  </si>
  <si>
    <t>48.382166962, 2.169683144</t>
  </si>
  <si>
    <t>48.382166962</t>
  </si>
  <si>
    <t>2.169683144</t>
  </si>
  <si>
    <t>Lamballe</t>
  </si>
  <si>
    <t>22</t>
  </si>
  <si>
    <t>Côtes-d'Armor</t>
  </si>
  <si>
    <t>Lamballe-Armor</t>
  </si>
  <si>
    <t>22093</t>
  </si>
  <si>
    <t>48.485734593, -2.472990332</t>
  </si>
  <si>
    <t>48.485734593</t>
  </si>
  <si>
    <t>-2.472990332</t>
  </si>
  <si>
    <t>Luçon</t>
  </si>
  <si>
    <t>Sainte-Gemme-la-Plaine</t>
  </si>
  <si>
    <t>85216</t>
  </si>
  <si>
    <t>46.473166445, -1.110869926</t>
  </si>
  <si>
    <t>46.473166445</t>
  </si>
  <si>
    <t>-1.110869926</t>
  </si>
  <si>
    <t>Redon</t>
  </si>
  <si>
    <t>Loire-Atlantique</t>
  </si>
  <si>
    <t>Saint-Nicolas-de-Redon</t>
  </si>
  <si>
    <t>44185</t>
  </si>
  <si>
    <t>47.636638469, -2.05648097</t>
  </si>
  <si>
    <t>47.636638469</t>
  </si>
  <si>
    <t>-2.05648097</t>
  </si>
  <si>
    <t>Abbeville</t>
  </si>
  <si>
    <t>80</t>
  </si>
  <si>
    <t>Somme</t>
  </si>
  <si>
    <t>80001</t>
  </si>
  <si>
    <t>50.108461868, 1.832118449</t>
  </si>
  <si>
    <t>50.108461868</t>
  </si>
  <si>
    <t>1.832118449</t>
  </si>
  <si>
    <t>Marmagne</t>
  </si>
  <si>
    <t>18</t>
  </si>
  <si>
    <t>Cher</t>
  </si>
  <si>
    <t>Bourges</t>
  </si>
  <si>
    <t>18033</t>
  </si>
  <si>
    <t>47.074945611, 2.404646646</t>
  </si>
  <si>
    <t>47.074945611</t>
  </si>
  <si>
    <t>2.404646646</t>
  </si>
  <si>
    <t>Corcoué</t>
  </si>
  <si>
    <t>3000</t>
  </si>
  <si>
    <t>Machecoul-Saint-Même</t>
  </si>
  <si>
    <t>44087</t>
  </si>
  <si>
    <t>46.999810687, -1.818362653</t>
  </si>
  <si>
    <t>46.999810687</t>
  </si>
  <si>
    <t>-1.818362653</t>
  </si>
  <si>
    <t>Rethel</t>
  </si>
  <si>
    <t>Sault-lès-Rethel</t>
  </si>
  <si>
    <t>08403</t>
  </si>
  <si>
    <t>49.487506119, 4.357362295</t>
  </si>
  <si>
    <t>49.487506119</t>
  </si>
  <si>
    <t>4.357362295</t>
  </si>
  <si>
    <t>Montluçon</t>
  </si>
  <si>
    <t>84</t>
  </si>
  <si>
    <t>Auvergne-Rhône-Alpes</t>
  </si>
  <si>
    <t>03</t>
  </si>
  <si>
    <t>Allier</t>
  </si>
  <si>
    <t>Saint-Victor</t>
  </si>
  <si>
    <t>03262</t>
  </si>
  <si>
    <t>46.388314616, 2.609223634</t>
  </si>
  <si>
    <t>46.388314616</t>
  </si>
  <si>
    <t>2.609223634</t>
  </si>
  <si>
    <t>Chatillon sur Seine</t>
  </si>
  <si>
    <t>27</t>
  </si>
  <si>
    <t>Bourgogne-Franche-Comté</t>
  </si>
  <si>
    <t>21</t>
  </si>
  <si>
    <t>Côte-d'Or</t>
  </si>
  <si>
    <t>Sainte-Colombe-sur-Seine</t>
  </si>
  <si>
    <t>21545</t>
  </si>
  <si>
    <t>47.860574929, 4.528339241</t>
  </si>
  <si>
    <t>47.860574929</t>
  </si>
  <si>
    <t>4.528339241</t>
  </si>
  <si>
    <t>Mareuil-lès-Meaux</t>
  </si>
  <si>
    <t>2500</t>
  </si>
  <si>
    <t>77276</t>
  </si>
  <si>
    <t>48.923446118, 2.869532744</t>
  </si>
  <si>
    <t>48.923446118</t>
  </si>
  <si>
    <t>2.869532744</t>
  </si>
  <si>
    <t>Châteaubriant</t>
  </si>
  <si>
    <t>44036</t>
  </si>
  <si>
    <t>47.722177077, -1.386837604</t>
  </si>
  <si>
    <t>47.722177077</t>
  </si>
  <si>
    <t>-1.386837604</t>
  </si>
  <si>
    <t>Coutances</t>
  </si>
  <si>
    <t>50</t>
  </si>
  <si>
    <t>Manche</t>
  </si>
  <si>
    <t>50147</t>
  </si>
  <si>
    <t>49.057145156, -1.443088396</t>
  </si>
  <si>
    <t>49.057145156</t>
  </si>
  <si>
    <t>-1.443088396</t>
  </si>
  <si>
    <t>Noyal-Pontivy</t>
  </si>
  <si>
    <t>900</t>
  </si>
  <si>
    <t>56</t>
  </si>
  <si>
    <t>Morbihan</t>
  </si>
  <si>
    <t>56151</t>
  </si>
  <si>
    <t>48.061462547, -2.891152065</t>
  </si>
  <si>
    <t>48.061462547</t>
  </si>
  <si>
    <t xml:space="preserve"> -2.891152065</t>
  </si>
  <si>
    <t>Troyes</t>
  </si>
  <si>
    <t>10</t>
  </si>
  <si>
    <t>Aube</t>
  </si>
  <si>
    <t>Fontaine-les-Grès</t>
  </si>
  <si>
    <t>10151</t>
  </si>
  <si>
    <t>48.412648922, 3.887686454</t>
  </si>
  <si>
    <t>48.412648922</t>
  </si>
  <si>
    <t>3.887686454</t>
  </si>
  <si>
    <t>Argentan</t>
  </si>
  <si>
    <t>61006</t>
  </si>
  <si>
    <t>48.732527209, -0.013506115</t>
  </si>
  <si>
    <t>48.732527209</t>
  </si>
  <si>
    <t>-0.013506115</t>
  </si>
  <si>
    <t>Saint Amand</t>
  </si>
  <si>
    <t>Orval</t>
  </si>
  <si>
    <t>18172</t>
  </si>
  <si>
    <t>46.722145856, 2.46733361</t>
  </si>
  <si>
    <t>46.722145856</t>
  </si>
  <si>
    <t>2.46733361</t>
  </si>
  <si>
    <t>Ferté-Macé</t>
  </si>
  <si>
    <t>La Ferté Macé</t>
  </si>
  <si>
    <t>61168</t>
  </si>
  <si>
    <t>48.57392553, -0.366314931</t>
  </si>
  <si>
    <t>48.57392553</t>
  </si>
  <si>
    <t>-0.366314931</t>
  </si>
  <si>
    <t>Saint-Hilaire-du-Harcouët</t>
  </si>
  <si>
    <t>50484</t>
  </si>
  <si>
    <t>48.567766783, -1.147273231</t>
  </si>
  <si>
    <t>48.567766783</t>
  </si>
  <si>
    <t>-1.147273231</t>
  </si>
  <si>
    <t>La Ferté-Bernard</t>
  </si>
  <si>
    <t>Ceton</t>
  </si>
  <si>
    <t>61079</t>
  </si>
  <si>
    <t>48.225078773, 0.758823136</t>
  </si>
  <si>
    <t>48.225078773</t>
  </si>
  <si>
    <t>0.758823136</t>
  </si>
  <si>
    <t>Gien</t>
  </si>
  <si>
    <t>45</t>
  </si>
  <si>
    <t>Loiret</t>
  </si>
  <si>
    <t>Poilly-lez-Gien</t>
  </si>
  <si>
    <t>45254</t>
  </si>
  <si>
    <t>47.660885389, 2.594542085</t>
  </si>
  <si>
    <t>47.660885389</t>
  </si>
  <si>
    <t>2.594542085</t>
  </si>
  <si>
    <t>Soissons</t>
  </si>
  <si>
    <t>Mercin-et-Vaux</t>
  </si>
  <si>
    <t>02477</t>
  </si>
  <si>
    <t>49.370904659, 3.270105437</t>
  </si>
  <si>
    <t>49.370904659</t>
  </si>
  <si>
    <t>3.270105437</t>
  </si>
  <si>
    <t>Chalons en Champagne</t>
  </si>
  <si>
    <t>51</t>
  </si>
  <si>
    <t>Marne</t>
  </si>
  <si>
    <t>Fagnières</t>
  </si>
  <si>
    <t>51242</t>
  </si>
  <si>
    <t>48.945966545, 4.30917344</t>
  </si>
  <si>
    <t>48.945966545</t>
  </si>
  <si>
    <t>4.30917344</t>
  </si>
  <si>
    <t>Amiens Sud</t>
  </si>
  <si>
    <t>500</t>
  </si>
  <si>
    <t>Guerbigny</t>
  </si>
  <si>
    <t>80395</t>
  </si>
  <si>
    <t>49.697799271, 2.66592065</t>
  </si>
  <si>
    <t>49.697799271</t>
  </si>
  <si>
    <t>2.66592065</t>
  </si>
  <si>
    <t>Bergerac</t>
  </si>
  <si>
    <t>Dordogne</t>
  </si>
  <si>
    <t>Gardonne</t>
  </si>
  <si>
    <t>24194</t>
  </si>
  <si>
    <t>44.830885666, 0.332195763</t>
  </si>
  <si>
    <t>44.830885666</t>
  </si>
  <si>
    <t>0.332195763</t>
  </si>
  <si>
    <t>Breteuil</t>
  </si>
  <si>
    <t>Eure</t>
  </si>
  <si>
    <t>Mandres</t>
  </si>
  <si>
    <t>27383</t>
  </si>
  <si>
    <t>48.753118783, 0.851354274</t>
  </si>
  <si>
    <t>48.753118783</t>
  </si>
  <si>
    <t>0.851354274</t>
  </si>
  <si>
    <t>Alençon</t>
  </si>
  <si>
    <t>72</t>
  </si>
  <si>
    <t>Sarthe</t>
  </si>
  <si>
    <t>Arçonnay</t>
  </si>
  <si>
    <t>72006</t>
  </si>
  <si>
    <t>48.395788285, 0.081320625</t>
  </si>
  <si>
    <t>48.395788285</t>
  </si>
  <si>
    <t>0.081320625</t>
  </si>
  <si>
    <t>Poilley</t>
  </si>
  <si>
    <t>50407</t>
  </si>
  <si>
    <t>48.61832537, -1.320760362</t>
  </si>
  <si>
    <t>48.61832537</t>
  </si>
  <si>
    <t>-1.320760362</t>
  </si>
  <si>
    <t>Débits CO2</t>
  </si>
  <si>
    <t>Barycentre Commune</t>
  </si>
  <si>
    <t>Nm3/h</t>
  </si>
  <si>
    <t>kt/an</t>
  </si>
  <si>
    <t>Troyes-Ouest</t>
  </si>
  <si>
    <t>Nb site</t>
  </si>
  <si>
    <t>Potentiel CO2 (kt/an)</t>
  </si>
  <si>
    <t>&gt;60 kt/an</t>
  </si>
  <si>
    <t>40-60 kt/an</t>
  </si>
  <si>
    <t>20-40 kt/an</t>
  </si>
  <si>
    <t>10-20 kt/an</t>
  </si>
  <si>
    <t>&lt;10 kt/an</t>
  </si>
  <si>
    <t>TOTAL POSTES REBOURS</t>
  </si>
  <si>
    <t>Annee mise en service</t>
  </si>
  <si>
    <t>Nom du site</t>
  </si>
  <si>
    <t>Type de site</t>
  </si>
  <si>
    <t>Commune</t>
  </si>
  <si>
    <t>Coordonnees</t>
  </si>
  <si>
    <t>Code EPCI</t>
  </si>
  <si>
    <t>EPCI</t>
  </si>
  <si>
    <t>Departement</t>
  </si>
  <si>
    <t>Region</t>
  </si>
  <si>
    <t>Date de mise en service</t>
  </si>
  <si>
    <t>Reseau</t>
  </si>
  <si>
    <t>Type de Réseau</t>
  </si>
  <si>
    <t>Capacite de production (GWh/an)</t>
  </si>
  <si>
    <t>Capacite de production (Nm3/h)</t>
  </si>
  <si>
    <t>Production CO2 (Nm3/h)</t>
  </si>
  <si>
    <t>Production CO2 (kt/an)</t>
  </si>
  <si>
    <t>Gestionnaire de registre</t>
  </si>
  <si>
    <t>N° de PITD/PITP</t>
  </si>
  <si>
    <t>Code Departement</t>
  </si>
  <si>
    <t>Code Region</t>
  </si>
  <si>
    <t>Augmentation prévue ?</t>
  </si>
  <si>
    <t>﻿ID unique projet</t>
  </si>
  <si>
    <t>Date de fermeture du site</t>
  </si>
  <si>
    <t>Site ouvert ?</t>
  </si>
  <si>
    <t>Code Commune Courant</t>
  </si>
  <si>
    <t>BOURNEZEAU BIOGAZ</t>
  </si>
  <si>
    <t>Agricole territorial</t>
  </si>
  <si>
    <t>Bournezeau</t>
  </si>
  <si>
    <t>46.6296975315, -1.14101742229</t>
  </si>
  <si>
    <t>248500340</t>
  </si>
  <si>
    <t>CC Pays de Chantonnay</t>
  </si>
  <si>
    <t>2023-01-19</t>
  </si>
  <si>
    <t>GRDF</t>
  </si>
  <si>
    <t>Distribution</t>
  </si>
  <si>
    <t>GD0881</t>
  </si>
  <si>
    <t>Aucune augmentation supplémentaire prévue</t>
  </si>
  <si>
    <t>458</t>
  </si>
  <si>
    <t>True</t>
  </si>
  <si>
    <t>85034</t>
  </si>
  <si>
    <t>UNIERGIE-Selongey</t>
  </si>
  <si>
    <t>Agricole autonome</t>
  </si>
  <si>
    <t>Selongey</t>
  </si>
  <si>
    <t>47.5949698633, 5.19951068819</t>
  </si>
  <si>
    <t>200070910</t>
  </si>
  <si>
    <t>CC Tille et Venelle</t>
  </si>
  <si>
    <t>2023-02-27</t>
  </si>
  <si>
    <t>Transport</t>
  </si>
  <si>
    <t>IR0154</t>
  </si>
  <si>
    <t>Augmentation supplémentaire prévue</t>
  </si>
  <si>
    <t>791</t>
  </si>
  <si>
    <t>21599</t>
  </si>
  <si>
    <t>SAS METHA MAUGES</t>
  </si>
  <si>
    <t>Beaupréau-en-Mauges</t>
  </si>
  <si>
    <t>47.2125984545, -0.983619028639</t>
  </si>
  <si>
    <t>200060010</t>
  </si>
  <si>
    <t>CA Mauges Communauté</t>
  </si>
  <si>
    <t>Maine-et-Loire</t>
  </si>
  <si>
    <t>2023-03-02</t>
  </si>
  <si>
    <t>SOREGIES</t>
  </si>
  <si>
    <t>VN0008</t>
  </si>
  <si>
    <t>49</t>
  </si>
  <si>
    <t>408</t>
  </si>
  <si>
    <t>49023</t>
  </si>
  <si>
    <t>Les grands chênes</t>
  </si>
  <si>
    <t>Vexin-sur-Epte</t>
  </si>
  <si>
    <t>49.1515466021, 1.59773112902</t>
  </si>
  <si>
    <t>200072312</t>
  </si>
  <si>
    <t>CA Seine Normandie Agglomération</t>
  </si>
  <si>
    <t>2023-03-23</t>
  </si>
  <si>
    <t>GD0632</t>
  </si>
  <si>
    <t>250</t>
  </si>
  <si>
    <t>27213</t>
  </si>
  <si>
    <t>LINON ENERGIES</t>
  </si>
  <si>
    <t>Pleugueneuc</t>
  </si>
  <si>
    <t>48.4045431671, -1.88606418202</t>
  </si>
  <si>
    <t>243500733</t>
  </si>
  <si>
    <t>CC Bretagne Romantique</t>
  </si>
  <si>
    <t>2023-03-30</t>
  </si>
  <si>
    <t>GD0273</t>
  </si>
  <si>
    <t>680</t>
  </si>
  <si>
    <t>35226</t>
  </si>
  <si>
    <t>BRION - AGROENERGIE</t>
  </si>
  <si>
    <t>Brion</t>
  </si>
  <si>
    <t>46.9498101823, 1.72891694176</t>
  </si>
  <si>
    <t>243600293</t>
  </si>
  <si>
    <t>CC de la Région de Levroux</t>
  </si>
  <si>
    <t>Indre</t>
  </si>
  <si>
    <t>2023-04-01</t>
  </si>
  <si>
    <t>IR0183</t>
  </si>
  <si>
    <t>36</t>
  </si>
  <si>
    <t>852</t>
  </si>
  <si>
    <t>36026</t>
  </si>
  <si>
    <t>BIOGAZ GENEVOIS</t>
  </si>
  <si>
    <t>Neydens</t>
  </si>
  <si>
    <t>46.118085274, 6.10360630627</t>
  </si>
  <si>
    <t>247400690</t>
  </si>
  <si>
    <t>CC du Genevois</t>
  </si>
  <si>
    <t>Haute-Savoie</t>
  </si>
  <si>
    <t>2023-04-12</t>
  </si>
  <si>
    <t>GD1068</t>
  </si>
  <si>
    <t>74</t>
  </si>
  <si>
    <t>308</t>
  </si>
  <si>
    <t>74201</t>
  </si>
  <si>
    <t>2 MT ENERGIE</t>
  </si>
  <si>
    <t>Chazé-sur-Argos</t>
  </si>
  <si>
    <t>47.6147680187, -0.897982444715</t>
  </si>
  <si>
    <t>244900809</t>
  </si>
  <si>
    <t>CC Anjou Bleu Communauté</t>
  </si>
  <si>
    <t>2023-04-13</t>
  </si>
  <si>
    <t>GD0803</t>
  </si>
  <si>
    <t>779</t>
  </si>
  <si>
    <t>49089</t>
  </si>
  <si>
    <t>Berric Bioénergies</t>
  </si>
  <si>
    <t>Berric</t>
  </si>
  <si>
    <t>47.6385230566, -2.52752927952</t>
  </si>
  <si>
    <t>245614383</t>
  </si>
  <si>
    <t>CC Questembert Communauté</t>
  </si>
  <si>
    <t>2023-05-04</t>
  </si>
  <si>
    <t>GD0290</t>
  </si>
  <si>
    <t>130</t>
  </si>
  <si>
    <t>56015</t>
  </si>
  <si>
    <t>BORIE VERTE</t>
  </si>
  <si>
    <t>Beaumontois en Périgord</t>
  </si>
  <si>
    <t>44.773801258, 0.75409629331</t>
  </si>
  <si>
    <t>200034833</t>
  </si>
  <si>
    <t>CC des Bastides Dordogne-Périgord</t>
  </si>
  <si>
    <t>2023-05-26</t>
  </si>
  <si>
    <t>GD0085</t>
  </si>
  <si>
    <t>847</t>
  </si>
  <si>
    <t>24028</t>
  </si>
  <si>
    <t>Univers</t>
  </si>
  <si>
    <t>Marchemaisons</t>
  </si>
  <si>
    <t>48.5227109351, 0.314713654868</t>
  </si>
  <si>
    <t>200035103</t>
  </si>
  <si>
    <t>CC de la Vallée de la Haute Sarthe</t>
  </si>
  <si>
    <t>2023-06-08</t>
  </si>
  <si>
    <t>GD0643</t>
  </si>
  <si>
    <t>902</t>
  </si>
  <si>
    <t>61251</t>
  </si>
  <si>
    <t>Coubeyrou</t>
  </si>
  <si>
    <t>Longny les Villages</t>
  </si>
  <si>
    <t>48.5293923919, 0.757893185933</t>
  </si>
  <si>
    <t>200068856</t>
  </si>
  <si>
    <t>CC des Hauts du Perche</t>
  </si>
  <si>
    <t>702</t>
  </si>
  <si>
    <t>61230</t>
  </si>
  <si>
    <t>Doue Métha</t>
  </si>
  <si>
    <t>Doué-en-Anjou</t>
  </si>
  <si>
    <t>47.1914715686, -0.278336056087</t>
  </si>
  <si>
    <t>200071876</t>
  </si>
  <si>
    <t>CA Saumur Val de Loire</t>
  </si>
  <si>
    <t>2023-06-22</t>
  </si>
  <si>
    <t>GD0871</t>
  </si>
  <si>
    <t>236</t>
  </si>
  <si>
    <t>49125</t>
  </si>
  <si>
    <t>STEP Lescar</t>
  </si>
  <si>
    <t>Station d'épuration</t>
  </si>
  <si>
    <t>Lescar</t>
  </si>
  <si>
    <t>43.3404556993, -0.428066847423</t>
  </si>
  <si>
    <t>200067254</t>
  </si>
  <si>
    <t>CA Pau Béarn Pyrénées</t>
  </si>
  <si>
    <t>Pyrénées-Atlantiques</t>
  </si>
  <si>
    <t>GD8212</t>
  </si>
  <si>
    <t>64</t>
  </si>
  <si>
    <t>294</t>
  </si>
  <si>
    <t>64335</t>
  </si>
  <si>
    <t>GAZ PART 27</t>
  </si>
  <si>
    <t>La Haye-le-Comte</t>
  </si>
  <si>
    <t>49.1964315375, 1.13412648905</t>
  </si>
  <si>
    <t>200089456</t>
  </si>
  <si>
    <t>CA Seine-Eure</t>
  </si>
  <si>
    <t>2023-07-06</t>
  </si>
  <si>
    <t>GD0621</t>
  </si>
  <si>
    <t>869</t>
  </si>
  <si>
    <t>27321</t>
  </si>
  <si>
    <t>Nord Metha</t>
  </si>
  <si>
    <t>Industriel territorial</t>
  </si>
  <si>
    <t>Dunkerque</t>
  </si>
  <si>
    <t>51.0307229078, 2.33752414095</t>
  </si>
  <si>
    <t>245900428</t>
  </si>
  <si>
    <t>CU de Dunkerque</t>
  </si>
  <si>
    <t>Nord</t>
  </si>
  <si>
    <t>2023-07-12</t>
  </si>
  <si>
    <t>GD0971</t>
  </si>
  <si>
    <t>59</t>
  </si>
  <si>
    <t>501</t>
  </si>
  <si>
    <t>59183</t>
  </si>
  <si>
    <t>ARCAVI METHAGAROTERIE</t>
  </si>
  <si>
    <t>Chalandry-Elaire</t>
  </si>
  <si>
    <t>49.7077474752, 4.75646154251</t>
  </si>
  <si>
    <t>200041630</t>
  </si>
  <si>
    <t>CA Ardenne Métropole</t>
  </si>
  <si>
    <t>2023-07-20</t>
  </si>
  <si>
    <t>GD0317</t>
  </si>
  <si>
    <t>78</t>
  </si>
  <si>
    <t>08096</t>
  </si>
  <si>
    <t>METHA ELVEN</t>
  </si>
  <si>
    <t>Elven</t>
  </si>
  <si>
    <t>47.7326809062, -2.59279070215</t>
  </si>
  <si>
    <t>200067932</t>
  </si>
  <si>
    <t>CA Golfe du Morbihan - Vannes Agglomération</t>
  </si>
  <si>
    <t>GD0292</t>
  </si>
  <si>
    <t>247</t>
  </si>
  <si>
    <t>56053</t>
  </si>
  <si>
    <t>Agri Metha Groupe des Marais</t>
  </si>
  <si>
    <t>Picauville</t>
  </si>
  <si>
    <t>49.3794617832, -1.3877872154</t>
  </si>
  <si>
    <t>200042729</t>
  </si>
  <si>
    <t>CC de la Baie du Cotentin</t>
  </si>
  <si>
    <t>2023-07-28</t>
  </si>
  <si>
    <t>GD0590</t>
  </si>
  <si>
    <t>295</t>
  </si>
  <si>
    <t>50400</t>
  </si>
  <si>
    <t>BFPC METHABIO</t>
  </si>
  <si>
    <t>Abbaretz</t>
  </si>
  <si>
    <t>47.5560384833, -1.49327262094</t>
  </si>
  <si>
    <t>244400537</t>
  </si>
  <si>
    <t>CC de Nozay</t>
  </si>
  <si>
    <t>2023-08-31</t>
  </si>
  <si>
    <t>GD0814</t>
  </si>
  <si>
    <t>34</t>
  </si>
  <si>
    <t>891</t>
  </si>
  <si>
    <t>44001</t>
  </si>
  <si>
    <t>METH@DOMF</t>
  </si>
  <si>
    <t>Saint-Mars-d'Égrenne</t>
  </si>
  <si>
    <t>48.5513540605, -0.733712113871</t>
  </si>
  <si>
    <t>200068443</t>
  </si>
  <si>
    <t>CC Andaine - Passais</t>
  </si>
  <si>
    <t>GD0571</t>
  </si>
  <si>
    <t>33</t>
  </si>
  <si>
    <t>350</t>
  </si>
  <si>
    <t>61421</t>
  </si>
  <si>
    <t>DEUX SEVRES BIOGAZ 1</t>
  </si>
  <si>
    <t>Saint-Gelais</t>
  </si>
  <si>
    <t>46.3783464917, -0.388823361913</t>
  </si>
  <si>
    <t>200041317</t>
  </si>
  <si>
    <t>CA du Niortais</t>
  </si>
  <si>
    <t>2023-09-05</t>
  </si>
  <si>
    <t>GD0749</t>
  </si>
  <si>
    <t>1024</t>
  </si>
  <si>
    <t>79249</t>
  </si>
  <si>
    <t>Méthabraye</t>
  </si>
  <si>
    <t>Savigny-sur-Braye</t>
  </si>
  <si>
    <t>47.86966042, 0.831215929044</t>
  </si>
  <si>
    <t>200072072</t>
  </si>
  <si>
    <t>CA Territoires Vendômois</t>
  </si>
  <si>
    <t>Loir-et-Cher</t>
  </si>
  <si>
    <t>2023-09-07</t>
  </si>
  <si>
    <t>GD0672</t>
  </si>
  <si>
    <t>41</t>
  </si>
  <si>
    <t>38</t>
  </si>
  <si>
    <t>41238</t>
  </si>
  <si>
    <t>BIOMETHANE DU VANDY</t>
  </si>
  <si>
    <t>Saint-Étienne-Roilaye</t>
  </si>
  <si>
    <t>49.3604965921, 3.0112130917</t>
  </si>
  <si>
    <t>246000749</t>
  </si>
  <si>
    <t>CC des Lisières de l'Oise</t>
  </si>
  <si>
    <t>Oise</t>
  </si>
  <si>
    <t>2023-09-28</t>
  </si>
  <si>
    <t>GD1056</t>
  </si>
  <si>
    <t>60</t>
  </si>
  <si>
    <t>43</t>
  </si>
  <si>
    <t>570</t>
  </si>
  <si>
    <t>60572</t>
  </si>
  <si>
    <t>AGRIMETHALYS</t>
  </si>
  <si>
    <t>Lillers</t>
  </si>
  <si>
    <t>50.5614379612, 2.48197499021</t>
  </si>
  <si>
    <t>200072460</t>
  </si>
  <si>
    <t>CA de Béthune-Bruay, Artois-Lys Romane</t>
  </si>
  <si>
    <t>Pas-de-Calais</t>
  </si>
  <si>
    <t>2023-01-13</t>
  </si>
  <si>
    <t>GD0998</t>
  </si>
  <si>
    <t>62</t>
  </si>
  <si>
    <t>126</t>
  </si>
  <si>
    <t>62516</t>
  </si>
  <si>
    <t>SIARNC</t>
  </si>
  <si>
    <t>Villiers-Saint-Frédéric</t>
  </si>
  <si>
    <t>48.8201784594, 1.88250820601</t>
  </si>
  <si>
    <t>247800618</t>
  </si>
  <si>
    <t>CC Cœur d'Yvelines</t>
  </si>
  <si>
    <t>Yvelines</t>
  </si>
  <si>
    <t>2023-01-17</t>
  </si>
  <si>
    <t>GD1057</t>
  </si>
  <si>
    <t>135</t>
  </si>
  <si>
    <t>78683</t>
  </si>
  <si>
    <t>Bouillon Valoris</t>
  </si>
  <si>
    <t>Saint-Sauveur-Villages</t>
  </si>
  <si>
    <t>49.1238164508, -1.40639536649</t>
  </si>
  <si>
    <t>200067023</t>
  </si>
  <si>
    <t>CC Coutances Mer et Bocage</t>
  </si>
  <si>
    <t>GD0586</t>
  </si>
  <si>
    <t>615</t>
  </si>
  <si>
    <t>50550</t>
  </si>
  <si>
    <t>CAP VERT BIOENERGIE MONTBRISON</t>
  </si>
  <si>
    <t>Montbrison</t>
  </si>
  <si>
    <t>45.6008365515, 4.0713982073</t>
  </si>
  <si>
    <t>200065886</t>
  </si>
  <si>
    <t>CA Loire Forez Agglomération</t>
  </si>
  <si>
    <t>Loire</t>
  </si>
  <si>
    <t>2023-01-25</t>
  </si>
  <si>
    <t>GD0128</t>
  </si>
  <si>
    <t>42</t>
  </si>
  <si>
    <t>124</t>
  </si>
  <si>
    <t>42147</t>
  </si>
  <si>
    <t>Sanamethan</t>
  </si>
  <si>
    <t>Vraignes-en-Vermandois</t>
  </si>
  <si>
    <t>49.8862393392, 3.06728625058</t>
  </si>
  <si>
    <t>200037059</t>
  </si>
  <si>
    <t>CC de la Haute Somme (Combles - Péronne - Roisel)</t>
  </si>
  <si>
    <t>2023-02-08</t>
  </si>
  <si>
    <t>IR0172</t>
  </si>
  <si>
    <t>475</t>
  </si>
  <si>
    <t>80812</t>
  </si>
  <si>
    <t>Orvin Energie</t>
  </si>
  <si>
    <t>Marcilly-le-Hayer</t>
  </si>
  <si>
    <t>48.3312815098, 3.64419365693</t>
  </si>
  <si>
    <t>241000488</t>
  </si>
  <si>
    <t>CC de l'Orvin et de l'Ardusson</t>
  </si>
  <si>
    <t>2023-02-20</t>
  </si>
  <si>
    <t>IR0178</t>
  </si>
  <si>
    <t>658</t>
  </si>
  <si>
    <t>10223</t>
  </si>
  <si>
    <t>ENERGIE FERMIERE</t>
  </si>
  <si>
    <t>Sanxay</t>
  </si>
  <si>
    <t>46.4960318018, -0.00840229241339</t>
  </si>
  <si>
    <t>200069854</t>
  </si>
  <si>
    <t>CU du Grand Poitiers</t>
  </si>
  <si>
    <t>Vienne</t>
  </si>
  <si>
    <t>2023-02-23</t>
  </si>
  <si>
    <t>VN0002</t>
  </si>
  <si>
    <t>86</t>
  </si>
  <si>
    <t>1238</t>
  </si>
  <si>
    <t>86253</t>
  </si>
  <si>
    <t>CC METHA</t>
  </si>
  <si>
    <t>Palmas d'Aveyron</t>
  </si>
  <si>
    <t>44.4009437729, 2.84225329377</t>
  </si>
  <si>
    <t>200068484</t>
  </si>
  <si>
    <t>CC des Causses à l'Aubrac</t>
  </si>
  <si>
    <t>Aveyron</t>
  </si>
  <si>
    <t>2023-03-01</t>
  </si>
  <si>
    <t>GD8621</t>
  </si>
  <si>
    <t>12</t>
  </si>
  <si>
    <t>855</t>
  </si>
  <si>
    <t>12177</t>
  </si>
  <si>
    <t>CLOS DE HILDE</t>
  </si>
  <si>
    <t>Bègles</t>
  </si>
  <si>
    <t>44.8016009051, -0.547755768448</t>
  </si>
  <si>
    <t>243300316</t>
  </si>
  <si>
    <t>Bordeaux Métropole</t>
  </si>
  <si>
    <t>Gironde</t>
  </si>
  <si>
    <t>2023-03-15</t>
  </si>
  <si>
    <t>Régaz</t>
  </si>
  <si>
    <t>Terega</t>
  </si>
  <si>
    <t>BX0001</t>
  </si>
  <si>
    <t>521</t>
  </si>
  <si>
    <t>33039</t>
  </si>
  <si>
    <t>GREEN ARTOIS SWENEN</t>
  </si>
  <si>
    <t>Frévin-Capelle</t>
  </si>
  <si>
    <t>50.3505908973, 2.63573550055</t>
  </si>
  <si>
    <t>200069482</t>
  </si>
  <si>
    <t>CC des Campagnes de l'Artois</t>
  </si>
  <si>
    <t>GD0997</t>
  </si>
  <si>
    <t>595</t>
  </si>
  <si>
    <t>62363</t>
  </si>
  <si>
    <t>METHA CHENAIS BOURNEUF</t>
  </si>
  <si>
    <t>Tuffé Val de la Chéronne</t>
  </si>
  <si>
    <t>48.120886565, 0.50838049197</t>
  </si>
  <si>
    <t>247200686</t>
  </si>
  <si>
    <t>CC du Pays de l'Huisne Sarthoise</t>
  </si>
  <si>
    <t>2023-06-01</t>
  </si>
  <si>
    <t>GD0845</t>
  </si>
  <si>
    <t>875</t>
  </si>
  <si>
    <t>72363</t>
  </si>
  <si>
    <t>AOC BIOMETHANE</t>
  </si>
  <si>
    <t>Outrepont</t>
  </si>
  <si>
    <t>48.7649161607, 4.68747550141</t>
  </si>
  <si>
    <t>200067379</t>
  </si>
  <si>
    <t>CC Côtes de Champagne et Val de Saulx</t>
  </si>
  <si>
    <t>2023-06-06</t>
  </si>
  <si>
    <t>GD0329</t>
  </si>
  <si>
    <t>705</t>
  </si>
  <si>
    <t>51420</t>
  </si>
  <si>
    <t>SAME</t>
  </si>
  <si>
    <t>GD1007</t>
  </si>
  <si>
    <t>267</t>
  </si>
  <si>
    <t>BIOGAZ COEURLEQUIN</t>
  </si>
  <si>
    <t>Fontaine</t>
  </si>
  <si>
    <t>48.2092891642, 4.71805068623</t>
  </si>
  <si>
    <t>241000405</t>
  </si>
  <si>
    <t>CC de la Région de Bar-sur-Aube</t>
  </si>
  <si>
    <t>2023-06-13</t>
  </si>
  <si>
    <t>GD0344</t>
  </si>
  <si>
    <t>820</t>
  </si>
  <si>
    <t>10150</t>
  </si>
  <si>
    <t>METHAGAZ</t>
  </si>
  <si>
    <t>Vaudemange</t>
  </si>
  <si>
    <t>49.0878246076, 4.24420301293</t>
  </si>
  <si>
    <t>200067213</t>
  </si>
  <si>
    <t>CU du Grand Reims</t>
  </si>
  <si>
    <t>2023-06-20</t>
  </si>
  <si>
    <t>660</t>
  </si>
  <si>
    <t>51599</t>
  </si>
  <si>
    <t>Damigny Energy</t>
  </si>
  <si>
    <t>Saint-Martin-des-Entrées</t>
  </si>
  <si>
    <t>49.2574506991, -0.664949215648</t>
  </si>
  <si>
    <t>241400555</t>
  </si>
  <si>
    <t>CC de Bayeux Intercom</t>
  </si>
  <si>
    <t>Calvados</t>
  </si>
  <si>
    <t>GD0570</t>
  </si>
  <si>
    <t>14</t>
  </si>
  <si>
    <t>827</t>
  </si>
  <si>
    <t>14630</t>
  </si>
  <si>
    <t>CABA STEP Souleyrie</t>
  </si>
  <si>
    <t>Arpajon-sur-Cère</t>
  </si>
  <si>
    <t>44.8763047408, 2.46427067251</t>
  </si>
  <si>
    <t>241500230</t>
  </si>
  <si>
    <t>CA du Bassin d'Aurillac</t>
  </si>
  <si>
    <t>Cantal</t>
  </si>
  <si>
    <t>2023-08-24</t>
  </si>
  <si>
    <t>GD8639</t>
  </si>
  <si>
    <t>15</t>
  </si>
  <si>
    <t>574</t>
  </si>
  <si>
    <t>15012</t>
  </si>
  <si>
    <t>3MSH MAULEON</t>
  </si>
  <si>
    <t>Mauléon</t>
  </si>
  <si>
    <t>46.946804716, -0.747142973233</t>
  </si>
  <si>
    <t>200040244</t>
  </si>
  <si>
    <t>CA du Bocage Bressuirais</t>
  </si>
  <si>
    <t>2023-09-20</t>
  </si>
  <si>
    <t>GD0792</t>
  </si>
  <si>
    <t>963</t>
  </si>
  <si>
    <t>79079</t>
  </si>
  <si>
    <t>RESSOURCES</t>
  </si>
  <si>
    <t>Saint-Priest-Taurion</t>
  </si>
  <si>
    <t>45.8976553193, 1.3966265023</t>
  </si>
  <si>
    <t>200066512</t>
  </si>
  <si>
    <t>CC Élan Limousin Avenir Nature</t>
  </si>
  <si>
    <t>Haute-Vienne</t>
  </si>
  <si>
    <t>2023-01-04</t>
  </si>
  <si>
    <t>GD0429</t>
  </si>
  <si>
    <t>87</t>
  </si>
  <si>
    <t>845</t>
  </si>
  <si>
    <t>87178</t>
  </si>
  <si>
    <t>Centrale Biogaz du Pays de Pontivy</t>
  </si>
  <si>
    <t>48.0614251201, -2.89115096448</t>
  </si>
  <si>
    <t>245614433</t>
  </si>
  <si>
    <t>CC Pontivy Communauté</t>
  </si>
  <si>
    <t>2023-01-12</t>
  </si>
  <si>
    <t>GD0266</t>
  </si>
  <si>
    <t>46</t>
  </si>
  <si>
    <t>COMETH</t>
  </si>
  <si>
    <t>Allériot</t>
  </si>
  <si>
    <t>46.7988419834, 4.95551290173</t>
  </si>
  <si>
    <t>200040038</t>
  </si>
  <si>
    <t>CC Saône Doubs Bresse</t>
  </si>
  <si>
    <t>Saône-et-Loire</t>
  </si>
  <si>
    <t>GD0201</t>
  </si>
  <si>
    <t>71</t>
  </si>
  <si>
    <t>495</t>
  </si>
  <si>
    <t>71004</t>
  </si>
  <si>
    <t>STEP de Chambéry</t>
  </si>
  <si>
    <t>Chambéry</t>
  </si>
  <si>
    <t>45.583182552, 5.90903392417</t>
  </si>
  <si>
    <t>200069110</t>
  </si>
  <si>
    <t>CA du Grand Chambéry</t>
  </si>
  <si>
    <t>Savoie</t>
  </si>
  <si>
    <t>GD1091</t>
  </si>
  <si>
    <t>73</t>
  </si>
  <si>
    <t>648</t>
  </si>
  <si>
    <t>73065</t>
  </si>
  <si>
    <t>ISDND MONTOIS LA MONTAGNE</t>
  </si>
  <si>
    <t>ISDND</t>
  </si>
  <si>
    <t>Montois-la-Montagne</t>
  </si>
  <si>
    <t>49.2211420359, 6.02743804311</t>
  </si>
  <si>
    <t>245701271</t>
  </si>
  <si>
    <t>CC du Pays Orne Moselle</t>
  </si>
  <si>
    <t>Moselle</t>
  </si>
  <si>
    <t>2023-01-26</t>
  </si>
  <si>
    <t>GD0494</t>
  </si>
  <si>
    <t>57</t>
  </si>
  <si>
    <t>463</t>
  </si>
  <si>
    <t>57481</t>
  </si>
  <si>
    <t>AGRIVAL'ENERGIES</t>
  </si>
  <si>
    <t>La Vallée</t>
  </si>
  <si>
    <t>45.8908313129, -0.845996319512</t>
  </si>
  <si>
    <t>241700517</t>
  </si>
  <si>
    <t>CC Cœur de Saintonge</t>
  </si>
  <si>
    <t>Charente-Maritime</t>
  </si>
  <si>
    <t>2023-02-02</t>
  </si>
  <si>
    <t>GD0773</t>
  </si>
  <si>
    <t>17</t>
  </si>
  <si>
    <t>605</t>
  </si>
  <si>
    <t>17455</t>
  </si>
  <si>
    <t>ENERFEES</t>
  </si>
  <si>
    <t>Janzé</t>
  </si>
  <si>
    <t>47.9428950804, -1.50038718382</t>
  </si>
  <si>
    <t>243500634</t>
  </si>
  <si>
    <t>CC Roche aux Fées Communauté</t>
  </si>
  <si>
    <t>2023-02-03</t>
  </si>
  <si>
    <t>GD0281</t>
  </si>
  <si>
    <t>326</t>
  </si>
  <si>
    <t>35136</t>
  </si>
  <si>
    <t>EARL 1001 PATTES</t>
  </si>
  <si>
    <t>Thorigné-Fouillard</t>
  </si>
  <si>
    <t>48.1566082899, -1.58409867633</t>
  </si>
  <si>
    <t>243500139</t>
  </si>
  <si>
    <t>Rennes Métropole</t>
  </si>
  <si>
    <t>2023-03-09</t>
  </si>
  <si>
    <t>GD0280</t>
  </si>
  <si>
    <t>826</t>
  </si>
  <si>
    <t>35334</t>
  </si>
  <si>
    <t>GAEC LA MILLAIS</t>
  </si>
  <si>
    <t>Melesse</t>
  </si>
  <si>
    <t>48.2193069814, -1.68950220558</t>
  </si>
  <si>
    <t>243500667</t>
  </si>
  <si>
    <t>CC Val d'Ille-Aubigné</t>
  </si>
  <si>
    <t>2023-04-06</t>
  </si>
  <si>
    <t>GD0272</t>
  </si>
  <si>
    <t>742</t>
  </si>
  <si>
    <t>35173</t>
  </si>
  <si>
    <t>CA GAZ</t>
  </si>
  <si>
    <t>Marvaux-Vieux</t>
  </si>
  <si>
    <t>49.2876432373, 4.69052619792</t>
  </si>
  <si>
    <t>240800920</t>
  </si>
  <si>
    <t>CC de l'Argonne Ardennaise</t>
  </si>
  <si>
    <t>GD0320</t>
  </si>
  <si>
    <t>772</t>
  </si>
  <si>
    <t>08280</t>
  </si>
  <si>
    <t>IOOS ENERGIES</t>
  </si>
  <si>
    <t>Wemaers-Cappel</t>
  </si>
  <si>
    <t>50.8152774849, 2.44143393834</t>
  </si>
  <si>
    <t>200040947</t>
  </si>
  <si>
    <t>CC de Flandre Intérieure</t>
  </si>
  <si>
    <t>GD0976</t>
  </si>
  <si>
    <t>59655</t>
  </si>
  <si>
    <t>SAS BIOGAZ de l'ORVIN-Bouy sur Orvin</t>
  </si>
  <si>
    <t>Bouy-sur-Orvin</t>
  </si>
  <si>
    <t>48.4230447097, 3.49742400527</t>
  </si>
  <si>
    <t>200006716</t>
  </si>
  <si>
    <t>CC du Nogentais</t>
  </si>
  <si>
    <t>2023-05-03</t>
  </si>
  <si>
    <t>IR0169</t>
  </si>
  <si>
    <t>624</t>
  </si>
  <si>
    <t>10057</t>
  </si>
  <si>
    <t>BIOLIDELLE</t>
  </si>
  <si>
    <t>Delle</t>
  </si>
  <si>
    <t>47.5085668053, 6.99653850498</t>
  </si>
  <si>
    <t>249000241</t>
  </si>
  <si>
    <t>CC du Sud Territoire</t>
  </si>
  <si>
    <t>Territoire de Belfort</t>
  </si>
  <si>
    <t>2023-05-16</t>
  </si>
  <si>
    <t>GD0031</t>
  </si>
  <si>
    <t>90</t>
  </si>
  <si>
    <t>328</t>
  </si>
  <si>
    <t>90033</t>
  </si>
  <si>
    <t>TERRES D'ENERGIE</t>
  </si>
  <si>
    <t>Warmeriville</t>
  </si>
  <si>
    <t>49.3487467598, 4.23822416025</t>
  </si>
  <si>
    <t>2023-05-17</t>
  </si>
  <si>
    <t>445</t>
  </si>
  <si>
    <t>51660</t>
  </si>
  <si>
    <t>Biogaz des Marches de Bretagne</t>
  </si>
  <si>
    <t>Maen Roch</t>
  </si>
  <si>
    <t>48.4132416625, -1.3677414096</t>
  </si>
  <si>
    <t>200070688</t>
  </si>
  <si>
    <t>CC Couesnon Marches de Bretagne</t>
  </si>
  <si>
    <t>2023-05-23</t>
  </si>
  <si>
    <t>GD0285</t>
  </si>
  <si>
    <t>145</t>
  </si>
  <si>
    <t>35257</t>
  </si>
  <si>
    <t>Step Exona Evry - Site Confluence</t>
  </si>
  <si>
    <t>Évry-Courcouronnes</t>
  </si>
  <si>
    <t>48.6294831659, 2.44008244492</t>
  </si>
  <si>
    <t>200059228</t>
  </si>
  <si>
    <t>CA Grand Paris Sud Seine Essonne Sénart</t>
  </si>
  <si>
    <t>2023-06-14</t>
  </si>
  <si>
    <t>802</t>
  </si>
  <si>
    <t>91228</t>
  </si>
  <si>
    <t>2J METHAVERT</t>
  </si>
  <si>
    <t>2023-06-21</t>
  </si>
  <si>
    <t>964</t>
  </si>
  <si>
    <t>Biogaz'n - Thenelles</t>
  </si>
  <si>
    <t>Thenelles</t>
  </si>
  <si>
    <t>49.8314948078, 3.45894075748</t>
  </si>
  <si>
    <t>200040426</t>
  </si>
  <si>
    <t>CC du Val de l'Oise</t>
  </si>
  <si>
    <t>2023-08-29</t>
  </si>
  <si>
    <t>IR0182</t>
  </si>
  <si>
    <t>499</t>
  </si>
  <si>
    <t>02741</t>
  </si>
  <si>
    <t>Moulin Vert</t>
  </si>
  <si>
    <t>Gratot</t>
  </si>
  <si>
    <t>49.0683104391, -1.49454774157</t>
  </si>
  <si>
    <t>2023-09-08</t>
  </si>
  <si>
    <t>39</t>
  </si>
  <si>
    <t>925</t>
  </si>
  <si>
    <t>50219</t>
  </si>
  <si>
    <t>CONDAT ENERGIE VERTE</t>
  </si>
  <si>
    <t>Condat-sur-Trincou</t>
  </si>
  <si>
    <t>45.3674164886, 0.715843212132</t>
  </si>
  <si>
    <t>200041572</t>
  </si>
  <si>
    <t>CC Dronne et Belle</t>
  </si>
  <si>
    <t>2023-09-12</t>
  </si>
  <si>
    <t>GD0075</t>
  </si>
  <si>
    <t>40</t>
  </si>
  <si>
    <t>571</t>
  </si>
  <si>
    <t>24129</t>
  </si>
  <si>
    <t>GAZ VERT D'AMELECOURT</t>
  </si>
  <si>
    <t>Amelécourt</t>
  </si>
  <si>
    <t>48.8406895704, 6.48798103824</t>
  </si>
  <si>
    <t>245701206</t>
  </si>
  <si>
    <t>CC du Saulnois</t>
  </si>
  <si>
    <t>GD0502</t>
  </si>
  <si>
    <t>304</t>
  </si>
  <si>
    <t>57018</t>
  </si>
  <si>
    <t>METHA 2S</t>
  </si>
  <si>
    <t>Hatten</t>
  </si>
  <si>
    <t>48.892173968, 7.97014656337</t>
  </si>
  <si>
    <t>200040178</t>
  </si>
  <si>
    <t>CC de l'Outre-Forêt</t>
  </si>
  <si>
    <t>Bas-Rhin</t>
  </si>
  <si>
    <t>2023-02-06</t>
  </si>
  <si>
    <t>IR0171</t>
  </si>
  <si>
    <t>67</t>
  </si>
  <si>
    <t>626</t>
  </si>
  <si>
    <t>67404</t>
  </si>
  <si>
    <t>CS BIOGAZ</t>
  </si>
  <si>
    <t>Congrier</t>
  </si>
  <si>
    <t>47.802801926, -1.12483688372</t>
  </si>
  <si>
    <t>200048551</t>
  </si>
  <si>
    <t>CC du Pays de Craon</t>
  </si>
  <si>
    <t>2023-02-09</t>
  </si>
  <si>
    <t>GD0802</t>
  </si>
  <si>
    <t>378</t>
  </si>
  <si>
    <t>53073</t>
  </si>
  <si>
    <t>STEP GRAND NANCY</t>
  </si>
  <si>
    <t>Maxéville</t>
  </si>
  <si>
    <t>48.7091528465, 6.14959862185</t>
  </si>
  <si>
    <t>245400676</t>
  </si>
  <si>
    <t>Métropole du Grand Nancy</t>
  </si>
  <si>
    <t>Meurthe-et-Moselle</t>
  </si>
  <si>
    <t>GD0456</t>
  </si>
  <si>
    <t>54</t>
  </si>
  <si>
    <t>89</t>
  </si>
  <si>
    <t>54357</t>
  </si>
  <si>
    <t>Centrale biométhane Caux Vallée de Seine</t>
  </si>
  <si>
    <t>Saint-Jean-de-Folleville</t>
  </si>
  <si>
    <t>49.505056753, 0.499483150435</t>
  </si>
  <si>
    <t>200010700</t>
  </si>
  <si>
    <t>CA Caux Seine Agglo</t>
  </si>
  <si>
    <t>Seine-Maritime</t>
  </si>
  <si>
    <t>2023-02-10</t>
  </si>
  <si>
    <t>GD0558</t>
  </si>
  <si>
    <t>549</t>
  </si>
  <si>
    <t>76592</t>
  </si>
  <si>
    <t>METHAFLANDRES</t>
  </si>
  <si>
    <t>Wormhout</t>
  </si>
  <si>
    <t>50.8778557286, 2.47860517129</t>
  </si>
  <si>
    <t>200040954</t>
  </si>
  <si>
    <t>CC des Hauts de Flandre</t>
  </si>
  <si>
    <t>2023-02-21</t>
  </si>
  <si>
    <t>GD0973</t>
  </si>
  <si>
    <t>342</t>
  </si>
  <si>
    <t>59663</t>
  </si>
  <si>
    <t>TURENNES METHANISATION</t>
  </si>
  <si>
    <t>Bazeilles</t>
  </si>
  <si>
    <t>49.6774342411, 4.98515455089</t>
  </si>
  <si>
    <t>274</t>
  </si>
  <si>
    <t>08053</t>
  </si>
  <si>
    <t>MAGNY BIOMETHANE</t>
  </si>
  <si>
    <t>Magny-le-Désert</t>
  </si>
  <si>
    <t>48.570570213, -0.323140546642</t>
  </si>
  <si>
    <t>200071652</t>
  </si>
  <si>
    <t>CC du Pays Fertois et du Bocage Carrougien</t>
  </si>
  <si>
    <t>373</t>
  </si>
  <si>
    <t>61243</t>
  </si>
  <si>
    <t>Avallon Bio Energie</t>
  </si>
  <si>
    <t>Étaule</t>
  </si>
  <si>
    <t>47.5287117259, 3.91412540974</t>
  </si>
  <si>
    <t>200039758</t>
  </si>
  <si>
    <t>CC Avallon, Vézelay, Morvan</t>
  </si>
  <si>
    <t>Yonne</t>
  </si>
  <si>
    <t>GD0187</t>
  </si>
  <si>
    <t>667</t>
  </si>
  <si>
    <t>89159</t>
  </si>
  <si>
    <t>BIOMETHANE DU PAYS RETHELOIS</t>
  </si>
  <si>
    <t>49.4872135038, 4.35605993632</t>
  </si>
  <si>
    <t>200043156</t>
  </si>
  <si>
    <t>CC du Pays Rethélois</t>
  </si>
  <si>
    <t>GD0328</t>
  </si>
  <si>
    <t>305</t>
  </si>
  <si>
    <t>Synergie des Combrailles</t>
  </si>
  <si>
    <t>Pionsat</t>
  </si>
  <si>
    <t>46.1199954597, 2.68534957248</t>
  </si>
  <si>
    <t>200072080</t>
  </si>
  <si>
    <t>CC du Pays de Saint-Éloy</t>
  </si>
  <si>
    <t>Puy-de-Dôme</t>
  </si>
  <si>
    <t>2023-04-17</t>
  </si>
  <si>
    <t>GD0398</t>
  </si>
  <si>
    <t>63</t>
  </si>
  <si>
    <t>912</t>
  </si>
  <si>
    <t>63281</t>
  </si>
  <si>
    <t>CENTRALE BIOMETHANE DE SAINTE CECILE</t>
  </si>
  <si>
    <t>Sainte-Cécile</t>
  </si>
  <si>
    <t>48.8335140152, -1.18922933897</t>
  </si>
  <si>
    <t>200043354</t>
  </si>
  <si>
    <t>CC de Villedieu Intercom</t>
  </si>
  <si>
    <t>2023-04-20</t>
  </si>
  <si>
    <t>GD0581</t>
  </si>
  <si>
    <t>228</t>
  </si>
  <si>
    <t>50453</t>
  </si>
  <si>
    <t>METHABRIAC</t>
  </si>
  <si>
    <t>Maizeroy</t>
  </si>
  <si>
    <t>49.0861603474, 6.38860795137</t>
  </si>
  <si>
    <t>200067957</t>
  </si>
  <si>
    <t>CC Haut Chemin-Pays de Pange</t>
  </si>
  <si>
    <t>GD0448</t>
  </si>
  <si>
    <t>491</t>
  </si>
  <si>
    <t>57431</t>
  </si>
  <si>
    <t>TRIOGAZ</t>
  </si>
  <si>
    <t>Drosay</t>
  </si>
  <si>
    <t>49.7921683779, 0.737326886541</t>
  </si>
  <si>
    <t>200069839</t>
  </si>
  <si>
    <t>CC de la Côte d'Albâtre</t>
  </si>
  <si>
    <t>GD0625</t>
  </si>
  <si>
    <t>735</t>
  </si>
  <si>
    <t>76221</t>
  </si>
  <si>
    <t>METHAGASE</t>
  </si>
  <si>
    <t>Angerville</t>
  </si>
  <si>
    <t>48.3095627706, 2.00619112268</t>
  </si>
  <si>
    <t>200017846</t>
  </si>
  <si>
    <t>CA Étampois Sud-Essonne</t>
  </si>
  <si>
    <t>2023-05-11</t>
  </si>
  <si>
    <t>878</t>
  </si>
  <si>
    <t>91016</t>
  </si>
  <si>
    <t>METHYCENTRE STORENGY</t>
  </si>
  <si>
    <t>Angé</t>
  </si>
  <si>
    <t>47.3165186023, 1.23978157464</t>
  </si>
  <si>
    <t>200072064</t>
  </si>
  <si>
    <t>CC Val-de-Cher-Controis</t>
  </si>
  <si>
    <t>2023-05-24</t>
  </si>
  <si>
    <t>GD0700</t>
  </si>
  <si>
    <t>811</t>
  </si>
  <si>
    <t>41002</t>
  </si>
  <si>
    <t>ENERGIE 8</t>
  </si>
  <si>
    <t>Savigné-sous-le-Lude</t>
  </si>
  <si>
    <t>47.629906916, 0.0724159454527</t>
  </si>
  <si>
    <t>200073112</t>
  </si>
  <si>
    <t>CC Sud Sarthe</t>
  </si>
  <si>
    <t>GD0857</t>
  </si>
  <si>
    <t>1001</t>
  </si>
  <si>
    <t>72330</t>
  </si>
  <si>
    <t>ITON ENERGIES</t>
  </si>
  <si>
    <t>48.8525387012, 0.899890466074</t>
  </si>
  <si>
    <t>200066462</t>
  </si>
  <si>
    <t>CC Interco Normandie Sud Eure</t>
  </si>
  <si>
    <t>2023-07-13</t>
  </si>
  <si>
    <t>GD0639</t>
  </si>
  <si>
    <t>Augmentation prévue</t>
  </si>
  <si>
    <t>603</t>
  </si>
  <si>
    <t>27112</t>
  </si>
  <si>
    <t>METHA COLLINES</t>
  </si>
  <si>
    <t>Geyssans</t>
  </si>
  <si>
    <t>45.1234537531, 5.09201692077</t>
  </si>
  <si>
    <t>200068781</t>
  </si>
  <si>
    <t>CA Valence Romans Agglo</t>
  </si>
  <si>
    <t>Drôme</t>
  </si>
  <si>
    <t>2023-08-10</t>
  </si>
  <si>
    <t>GD0116</t>
  </si>
  <si>
    <t>26</t>
  </si>
  <si>
    <t>344</t>
  </si>
  <si>
    <t>26140</t>
  </si>
  <si>
    <t>OUDON BIOGAZ</t>
  </si>
  <si>
    <t>Livré-la-Touche</t>
  </si>
  <si>
    <t>47.8891404451, -0.992643026604</t>
  </si>
  <si>
    <t>30</t>
  </si>
  <si>
    <t>292</t>
  </si>
  <si>
    <t>53135</t>
  </si>
  <si>
    <t>BIOGAZ 60 DE CLERMONT SUD</t>
  </si>
  <si>
    <t>Laigneville</t>
  </si>
  <si>
    <t>49.2973604415, 2.43493025435</t>
  </si>
  <si>
    <t>246000129</t>
  </si>
  <si>
    <t>CC du Liancourtois</t>
  </si>
  <si>
    <t>GD1059</t>
  </si>
  <si>
    <t>29</t>
  </si>
  <si>
    <t>583</t>
  </si>
  <si>
    <t>60342</t>
  </si>
  <si>
    <t>VOLTAIRE-BIOGAZ</t>
  </si>
  <si>
    <t>Capelle-les-Grands</t>
  </si>
  <si>
    <t>49.0486679011, 0.472112443094</t>
  </si>
  <si>
    <t>200066413</t>
  </si>
  <si>
    <t>CC Intercom Bernay Terres de Normandie</t>
  </si>
  <si>
    <t>GD0619</t>
  </si>
  <si>
    <t>819</t>
  </si>
  <si>
    <t>27130</t>
  </si>
  <si>
    <t>BIOENERGAZ</t>
  </si>
  <si>
    <t>Argentré-du-Plessis</t>
  </si>
  <si>
    <t>48.0483656903, -1.13833015473</t>
  </si>
  <si>
    <t>200039022</t>
  </si>
  <si>
    <t>CA Vitré Communauté</t>
  </si>
  <si>
    <t>2023-09-14</t>
  </si>
  <si>
    <t>GD0284</t>
  </si>
  <si>
    <t>352</t>
  </si>
  <si>
    <t>35006</t>
  </si>
  <si>
    <t>Trifyl</t>
  </si>
  <si>
    <t>Déchets ménagers</t>
  </si>
  <si>
    <t>Graulhet</t>
  </si>
  <si>
    <t>43.8006328321, 2.02071432029</t>
  </si>
  <si>
    <t>200066124</t>
  </si>
  <si>
    <t>CA Gaillac-Graulhet</t>
  </si>
  <si>
    <t>Tarn</t>
  </si>
  <si>
    <t>2023-10-01</t>
  </si>
  <si>
    <t>PITPE-0010</t>
  </si>
  <si>
    <t>81</t>
  </si>
  <si>
    <t>261</t>
  </si>
  <si>
    <t>81117</t>
  </si>
  <si>
    <t>Villemereuil Biogaz</t>
  </si>
  <si>
    <t>2023-10-05</t>
  </si>
  <si>
    <t>IR0176</t>
  </si>
  <si>
    <t>432</t>
  </si>
  <si>
    <t>Methalaborde</t>
  </si>
  <si>
    <t>Grenade-sur-l'Adour</t>
  </si>
  <si>
    <t>43.792570586, -0.422528940509</t>
  </si>
  <si>
    <t>244000824</t>
  </si>
  <si>
    <t>CC du Pays Grenadois</t>
  </si>
  <si>
    <t>Landes</t>
  </si>
  <si>
    <t>GD8100</t>
  </si>
  <si>
    <t>225</t>
  </si>
  <si>
    <t>40117</t>
  </si>
  <si>
    <t>LS-ENERGIES</t>
  </si>
  <si>
    <t>Guern</t>
  </si>
  <si>
    <t>48.034812094, -3.10210819961</t>
  </si>
  <si>
    <t>GD0267</t>
  </si>
  <si>
    <t>694</t>
  </si>
  <si>
    <t>56076</t>
  </si>
  <si>
    <t>STEP Grand Troyes</t>
  </si>
  <si>
    <t>Barberey-Saint-Sulpice</t>
  </si>
  <si>
    <t>48.3271986159, 4.01643187202</t>
  </si>
  <si>
    <t>200069250</t>
  </si>
  <si>
    <t>CA Troyes Champagne Métropole</t>
  </si>
  <si>
    <t>94</t>
  </si>
  <si>
    <t>10030</t>
  </si>
  <si>
    <t>MOUZON - MET'ASSOCIATION</t>
  </si>
  <si>
    <t>Mouzon</t>
  </si>
  <si>
    <t>49.5898672379, 5.07669736879</t>
  </si>
  <si>
    <t>240800847</t>
  </si>
  <si>
    <t>CC des Portes du Luxembourg</t>
  </si>
  <si>
    <t>2023-02-07</t>
  </si>
  <si>
    <t>IR0170</t>
  </si>
  <si>
    <t>711</t>
  </si>
  <si>
    <t>08311</t>
  </si>
  <si>
    <t>CENTRALE BIOGAZ DE LUGERE</t>
  </si>
  <si>
    <t>Marigny-les-Usages</t>
  </si>
  <si>
    <t>47.9586997126, 2.01335739058</t>
  </si>
  <si>
    <t>244500468</t>
  </si>
  <si>
    <t>Orléans Métropole</t>
  </si>
  <si>
    <t>GD0687</t>
  </si>
  <si>
    <t>163</t>
  </si>
  <si>
    <t>45197</t>
  </si>
  <si>
    <t>STEP SIVOM CLUSES</t>
  </si>
  <si>
    <t>Marignier</t>
  </si>
  <si>
    <t>46.0950289167, 6.4944693169</t>
  </si>
  <si>
    <t>200000172</t>
  </si>
  <si>
    <t>CC Faucigny-Glières</t>
  </si>
  <si>
    <t>2023-03-08</t>
  </si>
  <si>
    <t>GD1066</t>
  </si>
  <si>
    <t>719</t>
  </si>
  <si>
    <t>74164</t>
  </si>
  <si>
    <t>SDEA Herbsheim</t>
  </si>
  <si>
    <t>Herbsheim</t>
  </si>
  <si>
    <t>48.3494389579, 7.63675054527</t>
  </si>
  <si>
    <t>200067924</t>
  </si>
  <si>
    <t>CC du Canton d'Erstein</t>
  </si>
  <si>
    <t>R-GDS</t>
  </si>
  <si>
    <t>SB0001</t>
  </si>
  <si>
    <t>184</t>
  </si>
  <si>
    <t>67192</t>
  </si>
  <si>
    <t>Eauvitale</t>
  </si>
  <si>
    <t>Dijon</t>
  </si>
  <si>
    <t>47.3229437965, 5.03788805877</t>
  </si>
  <si>
    <t>242100410</t>
  </si>
  <si>
    <t>Dijon Métropole</t>
  </si>
  <si>
    <t>GD0197</t>
  </si>
  <si>
    <t>861</t>
  </si>
  <si>
    <t>21231</t>
  </si>
  <si>
    <t>Agrimethanacre</t>
  </si>
  <si>
    <t>Biéville-Beuville</t>
  </si>
  <si>
    <t>49.2394857474, -0.336897222292</t>
  </si>
  <si>
    <t>200065597</t>
  </si>
  <si>
    <t>CU Caen la Mer</t>
  </si>
  <si>
    <t>2023-04-27</t>
  </si>
  <si>
    <t>GD0566</t>
  </si>
  <si>
    <t>164</t>
  </si>
  <si>
    <t>14068</t>
  </si>
  <si>
    <t>BIOGAP'ENERGIE</t>
  </si>
  <si>
    <t>Teillé</t>
  </si>
  <si>
    <t>47.4641557957, -1.28707085178</t>
  </si>
  <si>
    <t>244400552</t>
  </si>
  <si>
    <t>CC du Pays d'Ancenis</t>
  </si>
  <si>
    <t>GD0805</t>
  </si>
  <si>
    <t>696</t>
  </si>
  <si>
    <t>44202</t>
  </si>
  <si>
    <t>FORTIN LEROY</t>
  </si>
  <si>
    <t>Valframbert</t>
  </si>
  <si>
    <t>48.4648637397, 0.110562026701</t>
  </si>
  <si>
    <t>246100663</t>
  </si>
  <si>
    <t>CU d'Alençon</t>
  </si>
  <si>
    <t>2023-05-12</t>
  </si>
  <si>
    <t>364</t>
  </si>
  <si>
    <t>61497</t>
  </si>
  <si>
    <t>SAS SAINTE CROIX - Chapelle Vallon</t>
  </si>
  <si>
    <t>Chapelle-Vallon</t>
  </si>
  <si>
    <t>48.4345746566, 4.04213440275</t>
  </si>
  <si>
    <t>200070126</t>
  </si>
  <si>
    <t>CC Seine et Aube</t>
  </si>
  <si>
    <t>IR0179</t>
  </si>
  <si>
    <t>620</t>
  </si>
  <si>
    <t>10082</t>
  </si>
  <si>
    <t>SAS AGRI-BIO-NRJ à Petit-Tenquin</t>
  </si>
  <si>
    <t>Petit-Tenquin</t>
  </si>
  <si>
    <t>48.9884543081, 6.86904472208</t>
  </si>
  <si>
    <t>200067502</t>
  </si>
  <si>
    <t>CA Saint-Avold Synergie</t>
  </si>
  <si>
    <t>IR0177</t>
  </si>
  <si>
    <t>383</t>
  </si>
  <si>
    <t>57536</t>
  </si>
  <si>
    <t>ENERGIES SUD AVEYRON</t>
  </si>
  <si>
    <t>Saint-Rome-de-Tarn</t>
  </si>
  <si>
    <t>44.0328970436, 2.8904868402</t>
  </si>
  <si>
    <t>241200914</t>
  </si>
  <si>
    <t>CC de la Muse et des Raspes du Tarn</t>
  </si>
  <si>
    <t>2023-07-01</t>
  </si>
  <si>
    <t>PITPE-0009</t>
  </si>
  <si>
    <t>764</t>
  </si>
  <si>
    <t>12244</t>
  </si>
  <si>
    <t>Oliva</t>
  </si>
  <si>
    <t>Leffincourt</t>
  </si>
  <si>
    <t>49.3814874349, 4.55085342469</t>
  </si>
  <si>
    <t>773</t>
  </si>
  <si>
    <t>08250</t>
  </si>
  <si>
    <t>BIOGAZ D'OC</t>
  </si>
  <si>
    <t>Cintegabelle</t>
  </si>
  <si>
    <t>43.3068275347, 1.53572104777</t>
  </si>
  <si>
    <t>200068807</t>
  </si>
  <si>
    <t>CC du Bassin Auterivain Haut-Garonnais</t>
  </si>
  <si>
    <t>GD8722</t>
  </si>
  <si>
    <t>856</t>
  </si>
  <si>
    <t>31145</t>
  </si>
  <si>
    <t>ETS CELLIER</t>
  </si>
  <si>
    <t>Challain-la-Potherie</t>
  </si>
  <si>
    <t>47.6319922326, -1.07146744794</t>
  </si>
  <si>
    <t>948</t>
  </si>
  <si>
    <t>49061</t>
  </si>
  <si>
    <t>OSEA ENERGIE</t>
  </si>
  <si>
    <t>Saint-Sulpice-sur-Risle</t>
  </si>
  <si>
    <t>48.776305281, 0.671403390128</t>
  </si>
  <si>
    <t>200068468</t>
  </si>
  <si>
    <t>CC des Pays de L'Aigle</t>
  </si>
  <si>
    <t>2022-02-10</t>
  </si>
  <si>
    <t>GD0607</t>
  </si>
  <si>
    <t>762</t>
  </si>
  <si>
    <t>61456</t>
  </si>
  <si>
    <t>BFM BIOMETHANE</t>
  </si>
  <si>
    <t>Saugnac-et-Muret</t>
  </si>
  <si>
    <t>44.3899336803, -0.855507920611</t>
  </si>
  <si>
    <t>200069656</t>
  </si>
  <si>
    <t>CC Cœur Haute Lande</t>
  </si>
  <si>
    <t>2022-02-14</t>
  </si>
  <si>
    <t>GD8027</t>
  </si>
  <si>
    <t>638</t>
  </si>
  <si>
    <t>40295</t>
  </si>
  <si>
    <t>STEP DE PORTO</t>
  </si>
  <si>
    <t>Cubzac-les-Ponts</t>
  </si>
  <si>
    <t>44.9696352985, -0.446132776747</t>
  </si>
  <si>
    <t>243301223</t>
  </si>
  <si>
    <t>CC du Grand Cubzaguais</t>
  </si>
  <si>
    <t>2022-02-16</t>
  </si>
  <si>
    <t>GD8007</t>
  </si>
  <si>
    <t>142</t>
  </si>
  <si>
    <t>33143</t>
  </si>
  <si>
    <t>NOVIMOST ENERGIE</t>
  </si>
  <si>
    <t>Pleugriffet</t>
  </si>
  <si>
    <t>47.9938347053, -2.69149691604</t>
  </si>
  <si>
    <t>2022-03-01</t>
  </si>
  <si>
    <t>GD0296</t>
  </si>
  <si>
    <t>578</t>
  </si>
  <si>
    <t>56160</t>
  </si>
  <si>
    <t>ENEO</t>
  </si>
  <si>
    <t>Sainte-Colombe-la-Commanderie</t>
  </si>
  <si>
    <t>49.1073978726, 0.935604057225</t>
  </si>
  <si>
    <t>242700607</t>
  </si>
  <si>
    <t>CC du Pays du Neubourg</t>
  </si>
  <si>
    <t>2022-03-10</t>
  </si>
  <si>
    <t>GD0618</t>
  </si>
  <si>
    <t>589</t>
  </si>
  <si>
    <t>27524</t>
  </si>
  <si>
    <t>METHAVALD'OR</t>
  </si>
  <si>
    <t>Bougé-Chambalud</t>
  </si>
  <si>
    <t>45.3199496154, 4.89224793347</t>
  </si>
  <si>
    <t>200085751</t>
  </si>
  <si>
    <t>CC Entre Bièvre et Rhône</t>
  </si>
  <si>
    <t>Isère</t>
  </si>
  <si>
    <t>2022-03-15</t>
  </si>
  <si>
    <t>607</t>
  </si>
  <si>
    <t>38051</t>
  </si>
  <si>
    <t>ABM MAULEON</t>
  </si>
  <si>
    <t>2022-03-23</t>
  </si>
  <si>
    <t>197</t>
  </si>
  <si>
    <t>RUELLE METHAGAZ</t>
  </si>
  <si>
    <t>Treffendel</t>
  </si>
  <si>
    <t>48.0313953352, -2.00818373637</t>
  </si>
  <si>
    <t>243500618</t>
  </si>
  <si>
    <t>CC Brocéliande Communauté</t>
  </si>
  <si>
    <t>2022-04-05</t>
  </si>
  <si>
    <t>GD0276</t>
  </si>
  <si>
    <t>518</t>
  </si>
  <si>
    <t>35340</t>
  </si>
  <si>
    <t>SAS COUR CIDREE ENERGIES</t>
  </si>
  <si>
    <t>Le Ferré</t>
  </si>
  <si>
    <t>48.4864153557, -1.29478720847</t>
  </si>
  <si>
    <t>200072452</t>
  </si>
  <si>
    <t>CA Fougères Agglomération</t>
  </si>
  <si>
    <t>2022-04-13</t>
  </si>
  <si>
    <t>446</t>
  </si>
  <si>
    <t>35111</t>
  </si>
  <si>
    <t>AGRI UNION BIOENERGIE</t>
  </si>
  <si>
    <t>Dourges</t>
  </si>
  <si>
    <t>50.4393889238, 2.98726838092</t>
  </si>
  <si>
    <t>246200299</t>
  </si>
  <si>
    <t>CA d'Hénin-Carvin</t>
  </si>
  <si>
    <t>2022-04-28</t>
  </si>
  <si>
    <t>GD0991</t>
  </si>
  <si>
    <t>437</t>
  </si>
  <si>
    <t>62274</t>
  </si>
  <si>
    <t>SARL CYNERGIE</t>
  </si>
  <si>
    <t>Commercy</t>
  </si>
  <si>
    <t>48.7462445722, 5.55631428699</t>
  </si>
  <si>
    <t>200066157</t>
  </si>
  <si>
    <t>CC de Commercy - Void - Vaucouleurs</t>
  </si>
  <si>
    <t>Meuse</t>
  </si>
  <si>
    <t>2022-05-05</t>
  </si>
  <si>
    <t>GD0375</t>
  </si>
  <si>
    <t>55</t>
  </si>
  <si>
    <t>300</t>
  </si>
  <si>
    <t>55122</t>
  </si>
  <si>
    <t>Biométhane du Piémont</t>
  </si>
  <si>
    <t>Zellwiller</t>
  </si>
  <si>
    <t>48.3992469094, 7.51120403542</t>
  </si>
  <si>
    <t>200034270</t>
  </si>
  <si>
    <t>CC du Pays de Barr</t>
  </si>
  <si>
    <t>2022-05-17</t>
  </si>
  <si>
    <t>Gaz de Barr</t>
  </si>
  <si>
    <t>BA0001</t>
  </si>
  <si>
    <t>200</t>
  </si>
  <si>
    <t>67557</t>
  </si>
  <si>
    <t>BioMethaVal</t>
  </si>
  <si>
    <t>Lévignen</t>
  </si>
  <si>
    <t>49.1970697917, 2.91542960657</t>
  </si>
  <si>
    <t>246000871</t>
  </si>
  <si>
    <t>CC du Pays de Valois</t>
  </si>
  <si>
    <t>2022-05-19</t>
  </si>
  <si>
    <t>712</t>
  </si>
  <si>
    <t>60358</t>
  </si>
  <si>
    <t>METHA DES COTEAUX</t>
  </si>
  <si>
    <t>Pouillé-les-Côteaux</t>
  </si>
  <si>
    <t>47.4677099319, -1.17461677561</t>
  </si>
  <si>
    <t>2022-05-31</t>
  </si>
  <si>
    <t>950</t>
  </si>
  <si>
    <t>44134</t>
  </si>
  <si>
    <t>Prometer</t>
  </si>
  <si>
    <t>Montbazens</t>
  </si>
  <si>
    <t>44.476808221, 2.21289087598</t>
  </si>
  <si>
    <t>241200674</t>
  </si>
  <si>
    <t>CC du Plateau de Montbazens</t>
  </si>
  <si>
    <t>2022-06-28</t>
  </si>
  <si>
    <t>PITPE-0004</t>
  </si>
  <si>
    <t>3</t>
  </si>
  <si>
    <t>12148</t>
  </si>
  <si>
    <t>METHAN'IROISE</t>
  </si>
  <si>
    <t>Ploumoguer</t>
  </si>
  <si>
    <t>48.3995302533, -4.71529077573</t>
  </si>
  <si>
    <t>242900074</t>
  </si>
  <si>
    <t>CC du Pays d'Iroise</t>
  </si>
  <si>
    <t>Finistère</t>
  </si>
  <si>
    <t>2022-07-19</t>
  </si>
  <si>
    <t>GD0236</t>
  </si>
  <si>
    <t>805</t>
  </si>
  <si>
    <t>29201</t>
  </si>
  <si>
    <t>METHAMILLIS</t>
  </si>
  <si>
    <t>Amillis</t>
  </si>
  <si>
    <t>48.7355504117, 3.13534283623</t>
  </si>
  <si>
    <t>200090504</t>
  </si>
  <si>
    <t>CA Coulommiers Pays de Brie</t>
  </si>
  <si>
    <t>2022-08-31</t>
  </si>
  <si>
    <t>IR0167</t>
  </si>
  <si>
    <t>732</t>
  </si>
  <si>
    <t>77002</t>
  </si>
  <si>
    <t>AgriEnergie</t>
  </si>
  <si>
    <t>Auros</t>
  </si>
  <si>
    <t>44.5076532706, -0.163740689311</t>
  </si>
  <si>
    <t>200044394</t>
  </si>
  <si>
    <t>CC du Réolais en Sud Gironde</t>
  </si>
  <si>
    <t>2022-09-01</t>
  </si>
  <si>
    <t>PITPE-0006</t>
  </si>
  <si>
    <t>942</t>
  </si>
  <si>
    <t>33021</t>
  </si>
  <si>
    <t>Sas BGS Agri</t>
  </si>
  <si>
    <t>Feuquières</t>
  </si>
  <si>
    <t>49.6498151324, 1.84993618914</t>
  </si>
  <si>
    <t>246000848</t>
  </si>
  <si>
    <t>CC de la Picardie Verte</t>
  </si>
  <si>
    <t>2022-09-29</t>
  </si>
  <si>
    <t>IR0136</t>
  </si>
  <si>
    <t>649</t>
  </si>
  <si>
    <t>60233</t>
  </si>
  <si>
    <t>Retz Biogaz</t>
  </si>
  <si>
    <t>Villers-Cotterêts</t>
  </si>
  <si>
    <t>49.2392000574, 3.09612191097</t>
  </si>
  <si>
    <t>200071991</t>
  </si>
  <si>
    <t>CC Retz-en-Valois</t>
  </si>
  <si>
    <t>2022-11-17</t>
  </si>
  <si>
    <t>IR0174</t>
  </si>
  <si>
    <t>560</t>
  </si>
  <si>
    <t>02810</t>
  </si>
  <si>
    <t>METHAGRILOUE</t>
  </si>
  <si>
    <t>Loué</t>
  </si>
  <si>
    <t>47.9976308821, -0.138237768355</t>
  </si>
  <si>
    <t>200040475</t>
  </si>
  <si>
    <t>CC Loué - Brûlon - Noyen</t>
  </si>
  <si>
    <t>2022-12-22</t>
  </si>
  <si>
    <t>GD0832</t>
  </si>
  <si>
    <t>563</t>
  </si>
  <si>
    <t>72168</t>
  </si>
  <si>
    <t>Centrale Biogaz du Chalonnais</t>
  </si>
  <si>
    <t>Recy</t>
  </si>
  <si>
    <t>48.9985904011, 4.32285338175</t>
  </si>
  <si>
    <t>200066876</t>
  </si>
  <si>
    <t>CA de Châlons-en-Champagne</t>
  </si>
  <si>
    <t>2022-01-18</t>
  </si>
  <si>
    <t>GD0334</t>
  </si>
  <si>
    <t>51453</t>
  </si>
  <si>
    <t>BIO METHA GAZ CONLINOISE</t>
  </si>
  <si>
    <t>Tennie</t>
  </si>
  <si>
    <t>48.1097279005, -0.0864881845663</t>
  </si>
  <si>
    <t>200072718</t>
  </si>
  <si>
    <t>CC de la Champagne Conlinoise et du Pays de Sillé</t>
  </si>
  <si>
    <t>2022-01-25</t>
  </si>
  <si>
    <t>GD0833</t>
  </si>
  <si>
    <t>424</t>
  </si>
  <si>
    <t>72351</t>
  </si>
  <si>
    <t>ISDND Gournay</t>
  </si>
  <si>
    <t>Gournay</t>
  </si>
  <si>
    <t>46.5963808086, 1.73496195112</t>
  </si>
  <si>
    <t>200018521</t>
  </si>
  <si>
    <t>CC du Val de Bouzanne</t>
  </si>
  <si>
    <t>2022-01-26</t>
  </si>
  <si>
    <t>GD0730</t>
  </si>
  <si>
    <t>531</t>
  </si>
  <si>
    <t>36084</t>
  </si>
  <si>
    <t>SAS 2F2B ENERGIE</t>
  </si>
  <si>
    <t>Lételon</t>
  </si>
  <si>
    <t>46.6563542672, 2.59495618457</t>
  </si>
  <si>
    <t>240300558</t>
  </si>
  <si>
    <t>CC du Pays de Tronçais</t>
  </si>
  <si>
    <t>514</t>
  </si>
  <si>
    <t>03143</t>
  </si>
  <si>
    <t>M.C.BIOGAZ</t>
  </si>
  <si>
    <t>Gaël</t>
  </si>
  <si>
    <t>48.1184219135, -2.22847304876</t>
  </si>
  <si>
    <t>200038990</t>
  </si>
  <si>
    <t>CC de Saint-Méen Montauban</t>
  </si>
  <si>
    <t>GD0274</t>
  </si>
  <si>
    <t>456</t>
  </si>
  <si>
    <t>35117</t>
  </si>
  <si>
    <t>GATIGAZ</t>
  </si>
  <si>
    <t>Boutigny-sur-Essonne</t>
  </si>
  <si>
    <t>48.4361818403, 2.3954223757</t>
  </si>
  <si>
    <t>249100157</t>
  </si>
  <si>
    <t>CC des Deux Vallées</t>
  </si>
  <si>
    <t>413</t>
  </si>
  <si>
    <t>91099</t>
  </si>
  <si>
    <t>BIM'OD</t>
  </si>
  <si>
    <t>Claye-Souilly</t>
  </si>
  <si>
    <t>48.9429697515, 2.67523211808</t>
  </si>
  <si>
    <t>200055655</t>
  </si>
  <si>
    <t>CA Roissy Pays de France</t>
  </si>
  <si>
    <t>2022-03-09</t>
  </si>
  <si>
    <t>546</t>
  </si>
  <si>
    <t>77118</t>
  </si>
  <si>
    <t>BOISSY BIO ENERGIE</t>
  </si>
  <si>
    <t>Boissy-Fresnoy</t>
  </si>
  <si>
    <t>49.1659624514, 2.88226234522</t>
  </si>
  <si>
    <t>2022-03-29</t>
  </si>
  <si>
    <t>651</t>
  </si>
  <si>
    <t>60079</t>
  </si>
  <si>
    <t>HELIO PROD</t>
  </si>
  <si>
    <t>Prémery</t>
  </si>
  <si>
    <t>47.1734370453, 3.32035271062</t>
  </si>
  <si>
    <t>200068088</t>
  </si>
  <si>
    <t>CC Les Bertranges</t>
  </si>
  <si>
    <t>Nièvre</t>
  </si>
  <si>
    <t>2022-03-31</t>
  </si>
  <si>
    <t>GD0212</t>
  </si>
  <si>
    <t>58</t>
  </si>
  <si>
    <t>149</t>
  </si>
  <si>
    <t>58218</t>
  </si>
  <si>
    <t>Altho BRET'S</t>
  </si>
  <si>
    <t>Le Pouzin</t>
  </si>
  <si>
    <t>44.751745622, 4.74858526888</t>
  </si>
  <si>
    <t>200071413</t>
  </si>
  <si>
    <t>CA Privas Centre Ardèche</t>
  </si>
  <si>
    <t>Ardèche</t>
  </si>
  <si>
    <t>GD0111</t>
  </si>
  <si>
    <t>07</t>
  </si>
  <si>
    <t>750</t>
  </si>
  <si>
    <t>07181</t>
  </si>
  <si>
    <t>ABH Energies</t>
  </si>
  <si>
    <t>Malzy</t>
  </si>
  <si>
    <t>49.921297034, 3.73000059946</t>
  </si>
  <si>
    <t>200071983</t>
  </si>
  <si>
    <t>CC Thiérache Sambre et Oise</t>
  </si>
  <si>
    <t>GD1025</t>
  </si>
  <si>
    <t>526</t>
  </si>
  <si>
    <t>02455</t>
  </si>
  <si>
    <t>SAS CLEVIGUS</t>
  </si>
  <si>
    <t>Le Vigen</t>
  </si>
  <si>
    <t>45.7366862945, 1.28148315318</t>
  </si>
  <si>
    <t>248719312</t>
  </si>
  <si>
    <t>CU Limoges Métropole</t>
  </si>
  <si>
    <t>678</t>
  </si>
  <si>
    <t>87205</t>
  </si>
  <si>
    <t>GAEC des COURS</t>
  </si>
  <si>
    <t>Domsure</t>
  </si>
  <si>
    <t>46.4244066427, 5.29313479651</t>
  </si>
  <si>
    <t>200071751</t>
  </si>
  <si>
    <t>CA du Bassin de Bourg-en-Bresse</t>
  </si>
  <si>
    <t>Ain</t>
  </si>
  <si>
    <t>2022-06-02</t>
  </si>
  <si>
    <t>GD0063</t>
  </si>
  <si>
    <t>01</t>
  </si>
  <si>
    <t>556</t>
  </si>
  <si>
    <t>01147</t>
  </si>
  <si>
    <t>GREEN GAZ</t>
  </si>
  <si>
    <t>Morannes sur Sarthe-Daumeray</t>
  </si>
  <si>
    <t>47.725500783, -0.403190245491</t>
  </si>
  <si>
    <t>200068955</t>
  </si>
  <si>
    <t>CC Anjou Loir et Sarthe</t>
  </si>
  <si>
    <t>2022-06-08</t>
  </si>
  <si>
    <t>GD0825</t>
  </si>
  <si>
    <t>701</t>
  </si>
  <si>
    <t>49220</t>
  </si>
  <si>
    <t>SAS TERRE&amp;GAZ</t>
  </si>
  <si>
    <t>Nangis</t>
  </si>
  <si>
    <t>48.554637282, 3.00883892893</t>
  </si>
  <si>
    <t>247700701</t>
  </si>
  <si>
    <t>CC Brie Nangissienne</t>
  </si>
  <si>
    <t>2022-06-15</t>
  </si>
  <si>
    <t>IR0138</t>
  </si>
  <si>
    <t>530</t>
  </si>
  <si>
    <t>77327</t>
  </si>
  <si>
    <t>LA COURS DES BRIEUX</t>
  </si>
  <si>
    <t>Monterfil</t>
  </si>
  <si>
    <t>48.059933472, -1.99008537755</t>
  </si>
  <si>
    <t>2022-06-22</t>
  </si>
  <si>
    <t>778</t>
  </si>
  <si>
    <t>35187</t>
  </si>
  <si>
    <t>Centrale Biogaz de la Beauce Alnéloise</t>
  </si>
  <si>
    <t>Auneau-Bleury-Saint-Symphorien</t>
  </si>
  <si>
    <t>48.4694338029, 1.77316730051</t>
  </si>
  <si>
    <t>200069953</t>
  </si>
  <si>
    <t>CC des Portes Euréliennes d'Île-de-France</t>
  </si>
  <si>
    <t>GD0656</t>
  </si>
  <si>
    <t>28015</t>
  </si>
  <si>
    <t>Bioenergie de Loizy</t>
  </si>
  <si>
    <t>49.5679724897, 3.62089561902</t>
  </si>
  <si>
    <t>200043495</t>
  </si>
  <si>
    <t>CA du Pays de Laon</t>
  </si>
  <si>
    <t>2022-06-29</t>
  </si>
  <si>
    <t>GD0946</t>
  </si>
  <si>
    <t>233</t>
  </si>
  <si>
    <t>SARL PRIGENT</t>
  </si>
  <si>
    <t>Plourin-lès-Morlaix</t>
  </si>
  <si>
    <t>48.5219190432, -3.80057587276</t>
  </si>
  <si>
    <t>242900835</t>
  </si>
  <si>
    <t>CA Morlaix Communauté</t>
  </si>
  <si>
    <t>2022-07-12</t>
  </si>
  <si>
    <t>GD0241</t>
  </si>
  <si>
    <t>487</t>
  </si>
  <si>
    <t>29207</t>
  </si>
  <si>
    <t>BOTHALEC BEGON</t>
  </si>
  <si>
    <t>Saint-Aignan</t>
  </si>
  <si>
    <t>48.1820807024, -3.04891714742</t>
  </si>
  <si>
    <t>695</t>
  </si>
  <si>
    <t>56203</t>
  </si>
  <si>
    <t>DEM Ener'J</t>
  </si>
  <si>
    <t>Locqueltas</t>
  </si>
  <si>
    <t>47.7645245564, -2.75837514675</t>
  </si>
  <si>
    <t>2022-07-21</t>
  </si>
  <si>
    <t>356</t>
  </si>
  <si>
    <t>56120</t>
  </si>
  <si>
    <t>COULEURS METHA</t>
  </si>
  <si>
    <t>Les Avenières Veyrins-Thuellin</t>
  </si>
  <si>
    <t>45.6426437379, 5.56958624007</t>
  </si>
  <si>
    <t>200068542</t>
  </si>
  <si>
    <t>CC Les Balcons du Dauphiné</t>
  </si>
  <si>
    <t>2022-08-24</t>
  </si>
  <si>
    <t>GD1087</t>
  </si>
  <si>
    <t>426</t>
  </si>
  <si>
    <t>38022</t>
  </si>
  <si>
    <t>BioBéarn</t>
  </si>
  <si>
    <t>Mourenx</t>
  </si>
  <si>
    <t>43.3740220656, -0.617464224458</t>
  </si>
  <si>
    <t>200039204</t>
  </si>
  <si>
    <t>CC de Lacq-Orthez</t>
  </si>
  <si>
    <t>PITPE-0007</t>
  </si>
  <si>
    <t>550</t>
  </si>
  <si>
    <t>64410</t>
  </si>
  <si>
    <t>AMBITION VERTE (Saint-Soupplets)</t>
  </si>
  <si>
    <t>Saint-Soupplets</t>
  </si>
  <si>
    <t>49.0367930626, 2.80251354691</t>
  </si>
  <si>
    <t>200072130</t>
  </si>
  <si>
    <t>CA du Pays de Meaux</t>
  </si>
  <si>
    <t>2022-09-07</t>
  </si>
  <si>
    <t>GD0203</t>
  </si>
  <si>
    <t>540</t>
  </si>
  <si>
    <t>77437</t>
  </si>
  <si>
    <t>Bio énergie Pierroise (Pierre-de-Bresse)</t>
  </si>
  <si>
    <t>2022-09-15</t>
  </si>
  <si>
    <t>601</t>
  </si>
  <si>
    <t>BIOENERGIES 123 Azat-le-Ris</t>
  </si>
  <si>
    <t>Azat-le-Ris</t>
  </si>
  <si>
    <t>46.3077799359, 1.05737198508</t>
  </si>
  <si>
    <t>200071942</t>
  </si>
  <si>
    <t>CC Haut Limousin en Marche</t>
  </si>
  <si>
    <t>2022-09-16</t>
  </si>
  <si>
    <t>IR0151</t>
  </si>
  <si>
    <t>417</t>
  </si>
  <si>
    <t>87006</t>
  </si>
  <si>
    <t>Baleine Biogaz</t>
  </si>
  <si>
    <t>Saint-Martin-du-Boschet</t>
  </si>
  <si>
    <t>48.7323588994, 3.42880146544</t>
  </si>
  <si>
    <t>200037133</t>
  </si>
  <si>
    <t>CC du Provinois</t>
  </si>
  <si>
    <t>IR0125</t>
  </si>
  <si>
    <t>828</t>
  </si>
  <si>
    <t>77424</t>
  </si>
  <si>
    <t>BIOGAZ LA GACHETIERE</t>
  </si>
  <si>
    <t>Grosbreuil</t>
  </si>
  <si>
    <t>46.5390090882, -1.6072005484</t>
  </si>
  <si>
    <t>200071900</t>
  </si>
  <si>
    <t>CC Vendée Grand Littoral</t>
  </si>
  <si>
    <t>2022-10-14</t>
  </si>
  <si>
    <t>GD0884</t>
  </si>
  <si>
    <t>700</t>
  </si>
  <si>
    <t>85103</t>
  </si>
  <si>
    <t>VALOIS GREEN GAZ</t>
  </si>
  <si>
    <t>Oissery</t>
  </si>
  <si>
    <t>49.0705440359, 2.8176701421</t>
  </si>
  <si>
    <t>200033090</t>
  </si>
  <si>
    <t>CC Plaines et Monts de France</t>
  </si>
  <si>
    <t>2022-10-18</t>
  </si>
  <si>
    <t>652</t>
  </si>
  <si>
    <t>77344</t>
  </si>
  <si>
    <t>BIOENERGIE CENTULOISE</t>
  </si>
  <si>
    <t>Saint-Riquier</t>
  </si>
  <si>
    <t>50.1279792191, 1.94290239471</t>
  </si>
  <si>
    <t>200070936</t>
  </si>
  <si>
    <t>CC Ponthieu-Marquenterre</t>
  </si>
  <si>
    <t>2022-10-25</t>
  </si>
  <si>
    <t>GD0969</t>
  </si>
  <si>
    <t>576</t>
  </si>
  <si>
    <t>80716</t>
  </si>
  <si>
    <t>Thymerais Bioénergie</t>
  </si>
  <si>
    <t>Thimert-Gâtelles</t>
  </si>
  <si>
    <t>48.55496534, 1.26206894057</t>
  </si>
  <si>
    <t>200040277</t>
  </si>
  <si>
    <t>CA Agglo du Pays de Dreux</t>
  </si>
  <si>
    <t>2022-11-03</t>
  </si>
  <si>
    <t>GD0652</t>
  </si>
  <si>
    <t>523</t>
  </si>
  <si>
    <t>28386</t>
  </si>
  <si>
    <t>BIOGAZ MER</t>
  </si>
  <si>
    <t>Mer</t>
  </si>
  <si>
    <t>47.6953682562, 1.53490352676</t>
  </si>
  <si>
    <t>200055481</t>
  </si>
  <si>
    <t>CC Beauce Val de Loire</t>
  </si>
  <si>
    <t>2022-11-10</t>
  </si>
  <si>
    <t>GD0674</t>
  </si>
  <si>
    <t>635</t>
  </si>
  <si>
    <t>41066</t>
  </si>
  <si>
    <t>BIOGAZ BURGMAYER</t>
  </si>
  <si>
    <t>Saint-Désiré</t>
  </si>
  <si>
    <t>46.5074397829, 2.44986211954</t>
  </si>
  <si>
    <t>240300657</t>
  </si>
  <si>
    <t>CC du Pays d'Huriel</t>
  </si>
  <si>
    <t>2022-11-15</t>
  </si>
  <si>
    <t>532</t>
  </si>
  <si>
    <t>03225</t>
  </si>
  <si>
    <t>METHARNES</t>
  </si>
  <si>
    <t>Saint-Étienne-à-Arnes</t>
  </si>
  <si>
    <t>49.3075159297, 4.51140608204</t>
  </si>
  <si>
    <t>2022-11-24</t>
  </si>
  <si>
    <t>774</t>
  </si>
  <si>
    <t>08379</t>
  </si>
  <si>
    <t>VEXIN BIOGAZ</t>
  </si>
  <si>
    <t>Lierville</t>
  </si>
  <si>
    <t>49.1973720919, 1.89089983426</t>
  </si>
  <si>
    <t>246000707</t>
  </si>
  <si>
    <t>CC du Vexin-Thelle</t>
  </si>
  <si>
    <t>2022-12-06</t>
  </si>
  <si>
    <t>825</t>
  </si>
  <si>
    <t>60363</t>
  </si>
  <si>
    <t>CAP VERT BIOENERGIE</t>
  </si>
  <si>
    <t>Aoste</t>
  </si>
  <si>
    <t>45.5976216526, 5.61289945248</t>
  </si>
  <si>
    <t>200068567</t>
  </si>
  <si>
    <t>CC Les Vals du Dauphiné</t>
  </si>
  <si>
    <t>2022-12-07</t>
  </si>
  <si>
    <t>GD1086</t>
  </si>
  <si>
    <t>392</t>
  </si>
  <si>
    <t>38012</t>
  </si>
  <si>
    <t>GOELE BIOENERGIE</t>
  </si>
  <si>
    <t>49.0528552524, 2.75169281381</t>
  </si>
  <si>
    <t>650</t>
  </si>
  <si>
    <t>STEP DE JOUANAS</t>
  </si>
  <si>
    <t>Mont-de-Marsan</t>
  </si>
  <si>
    <t>43.899361404, -0.490722577455</t>
  </si>
  <si>
    <t>244000808</t>
  </si>
  <si>
    <t>CA Mont-de-Marsan Agglomération</t>
  </si>
  <si>
    <t>GD8104</t>
  </si>
  <si>
    <t>40192</t>
  </si>
  <si>
    <t>GAEC DE BOUQUIDY</t>
  </si>
  <si>
    <t>Iffendic</t>
  </si>
  <si>
    <t>48.1137342706, -2.02411746064</t>
  </si>
  <si>
    <t>243500550</t>
  </si>
  <si>
    <t>CC Montfort Communauté</t>
  </si>
  <si>
    <t>2022-02-22</t>
  </si>
  <si>
    <t>692</t>
  </si>
  <si>
    <t>35133</t>
  </si>
  <si>
    <t>Plaines de France Energie</t>
  </si>
  <si>
    <t>429</t>
  </si>
  <si>
    <t>BOURGES PLUS STEP</t>
  </si>
  <si>
    <t>47.0749572013, 2.40417137557</t>
  </si>
  <si>
    <t>241800507</t>
  </si>
  <si>
    <t>CA Bourges Plus</t>
  </si>
  <si>
    <t>2022-03-22</t>
  </si>
  <si>
    <t>GD0738</t>
  </si>
  <si>
    <t>176</t>
  </si>
  <si>
    <t>ERD'BIOGAZ</t>
  </si>
  <si>
    <t>Longeville-en-Barrois</t>
  </si>
  <si>
    <t>48.7386917643, 5.20324681568</t>
  </si>
  <si>
    <t>200033025</t>
  </si>
  <si>
    <t>CA de Bar-le-Duc - Sud Meuse</t>
  </si>
  <si>
    <t>GD0373</t>
  </si>
  <si>
    <t>591</t>
  </si>
  <si>
    <t>55302</t>
  </si>
  <si>
    <t>STEP AVIGNON</t>
  </si>
  <si>
    <t>Avignon</t>
  </si>
  <si>
    <t>43.9352448339, 4.84071572505</t>
  </si>
  <si>
    <t>248400251</t>
  </si>
  <si>
    <t>CA du Grand Avignon (COGA)</t>
  </si>
  <si>
    <t>Vaucluse</t>
  </si>
  <si>
    <t>Provence-Alpes-Côte d'Azur</t>
  </si>
  <si>
    <t>GD0891</t>
  </si>
  <si>
    <t>93</t>
  </si>
  <si>
    <t>449</t>
  </si>
  <si>
    <t>84007</t>
  </si>
  <si>
    <t>CENTRALE BIOGAZ DE L'ESTUAIRE</t>
  </si>
  <si>
    <t>Montoir-de-Bretagne</t>
  </si>
  <si>
    <t>47.3232368527, -2.1467366036</t>
  </si>
  <si>
    <t>244400644</t>
  </si>
  <si>
    <t>CA de la Région Nazairienne et de l'Estuaire (CARENE)</t>
  </si>
  <si>
    <t>GD0806</t>
  </si>
  <si>
    <t>44103</t>
  </si>
  <si>
    <t>STEP de NIMES</t>
  </si>
  <si>
    <t>Nîmes</t>
  </si>
  <si>
    <t>43.844938394, 4.34806796996</t>
  </si>
  <si>
    <t>243000643</t>
  </si>
  <si>
    <t>CA de Nîmes Métropole</t>
  </si>
  <si>
    <t>Gard</t>
  </si>
  <si>
    <t>2022-04-07</t>
  </si>
  <si>
    <t>GD0520</t>
  </si>
  <si>
    <t>293</t>
  </si>
  <si>
    <t>30189</t>
  </si>
  <si>
    <t>BIOGAZ DE CHATEAU GONTIER</t>
  </si>
  <si>
    <t>Château-Gontier-sur-Mayenne</t>
  </si>
  <si>
    <t>47.8290067122, -0.738721767875</t>
  </si>
  <si>
    <t>245300447</t>
  </si>
  <si>
    <t>CC du Pays de Château-Gontier</t>
  </si>
  <si>
    <t>GD0822</t>
  </si>
  <si>
    <t>235</t>
  </si>
  <si>
    <t>53062</t>
  </si>
  <si>
    <t>Biométha'Verne</t>
  </si>
  <si>
    <t>Bassy</t>
  </si>
  <si>
    <t>45.9914416036, 5.82815626577</t>
  </si>
  <si>
    <t>200070852</t>
  </si>
  <si>
    <t>CC Usses et Rhône</t>
  </si>
  <si>
    <t>2022-04-08</t>
  </si>
  <si>
    <t>GD1093</t>
  </si>
  <si>
    <t>992</t>
  </si>
  <si>
    <t>74029</t>
  </si>
  <si>
    <t>SAS SEINE ENERGIE</t>
  </si>
  <si>
    <t>Savières</t>
  </si>
  <si>
    <t>48.4057771573, 3.935288338</t>
  </si>
  <si>
    <t>512</t>
  </si>
  <si>
    <t>10368</t>
  </si>
  <si>
    <t>STEU DE SETE</t>
  </si>
  <si>
    <t>Sète</t>
  </si>
  <si>
    <t>43.3917705831, 3.64705148296</t>
  </si>
  <si>
    <t>200066355</t>
  </si>
  <si>
    <t>CA Sète Agglopôle Méditerranée</t>
  </si>
  <si>
    <t>Hérault</t>
  </si>
  <si>
    <t>2022-05-11</t>
  </si>
  <si>
    <t>GD0511</t>
  </si>
  <si>
    <t>341</t>
  </si>
  <si>
    <t>34301</t>
  </si>
  <si>
    <t>ASSON BIOENERGIE</t>
  </si>
  <si>
    <t>Arthez-d'Asson</t>
  </si>
  <si>
    <t>43.0932345158, -0.24942324617</t>
  </si>
  <si>
    <t>246401756</t>
  </si>
  <si>
    <t>CC Pays de Nay</t>
  </si>
  <si>
    <t>2022-06-07</t>
  </si>
  <si>
    <t>GD8215</t>
  </si>
  <si>
    <t>183</t>
  </si>
  <si>
    <t>64068</t>
  </si>
  <si>
    <t>AGRO BIOENERGIE</t>
  </si>
  <si>
    <t>Saint-Léger</t>
  </si>
  <si>
    <t>50.1836392129, 2.8515731694</t>
  </si>
  <si>
    <t>200035442</t>
  </si>
  <si>
    <t>CC du Sud-Artois</t>
  </si>
  <si>
    <t>2022-06-30</t>
  </si>
  <si>
    <t>GD1004</t>
  </si>
  <si>
    <t>484</t>
  </si>
  <si>
    <t>62754</t>
  </si>
  <si>
    <t>MAURIENNE BIOGAZ</t>
  </si>
  <si>
    <t>Connantray-Vaurefroy</t>
  </si>
  <si>
    <t>48.7387596621, 4.06685851055</t>
  </si>
  <si>
    <t>245100979</t>
  </si>
  <si>
    <t>CC du Sud Marnais</t>
  </si>
  <si>
    <t>2022-07-06</t>
  </si>
  <si>
    <t>IR0162</t>
  </si>
  <si>
    <t>619</t>
  </si>
  <si>
    <t>51164</t>
  </si>
  <si>
    <t>Emc2 Villers la Montagne</t>
  </si>
  <si>
    <t>Villers-la-Montagne</t>
  </si>
  <si>
    <t>49.4699530186, 5.83188690951</t>
  </si>
  <si>
    <t>245400262</t>
  </si>
  <si>
    <t>CA Grand Longwy Agglomération</t>
  </si>
  <si>
    <t>GD0447</t>
  </si>
  <si>
    <t>488</t>
  </si>
  <si>
    <t>54575</t>
  </si>
  <si>
    <t>MAZAGRAN BIOGAZ</t>
  </si>
  <si>
    <t>771</t>
  </si>
  <si>
    <t>STEP MAUBOULE</t>
  </si>
  <si>
    <t>Valence</t>
  </si>
  <si>
    <t>44.9229811667, 4.91444013136</t>
  </si>
  <si>
    <t>2022-07-28</t>
  </si>
  <si>
    <t>GD0112</t>
  </si>
  <si>
    <t>214</t>
  </si>
  <si>
    <t>26362</t>
  </si>
  <si>
    <t>TERRAGAZ</t>
  </si>
  <si>
    <t>Contreuve</t>
  </si>
  <si>
    <t>49.3619911598, 4.61559567137</t>
  </si>
  <si>
    <t>2022-08-02</t>
  </si>
  <si>
    <t>730</t>
  </si>
  <si>
    <t>08130</t>
  </si>
  <si>
    <t>Biogaz des fermes</t>
  </si>
  <si>
    <t>Charly-sur-Marne</t>
  </si>
  <si>
    <t>48.9898678258, 3.29365157876</t>
  </si>
  <si>
    <t>240200584</t>
  </si>
  <si>
    <t>CC du Canton de Charly-sur-Marne</t>
  </si>
  <si>
    <t>2022-08-03</t>
  </si>
  <si>
    <t>IR0161</t>
  </si>
  <si>
    <t>552</t>
  </si>
  <si>
    <t>02163</t>
  </si>
  <si>
    <t>SAS THEUVY BIOGAZ</t>
  </si>
  <si>
    <t>Ebersheim</t>
  </si>
  <si>
    <t>48.3024348713, 7.49845782701</t>
  </si>
  <si>
    <t>246700967</t>
  </si>
  <si>
    <t>CC de Sélestat</t>
  </si>
  <si>
    <t>GD0020</t>
  </si>
  <si>
    <t>630</t>
  </si>
  <si>
    <t>67115</t>
  </si>
  <si>
    <t>SAS HOLSTEIN ENERGY</t>
  </si>
  <si>
    <t>Corseul</t>
  </si>
  <si>
    <t>48.4828884637, -2.16620752689</t>
  </si>
  <si>
    <t>200068989</t>
  </si>
  <si>
    <t>CA Dinan Agglomération</t>
  </si>
  <si>
    <t>2022-09-21</t>
  </si>
  <si>
    <t>GD0270</t>
  </si>
  <si>
    <t>433</t>
  </si>
  <si>
    <t>22048</t>
  </si>
  <si>
    <t>METHABAZ</t>
  </si>
  <si>
    <t>Bourgogne-Fresne</t>
  </si>
  <si>
    <t>49.3547870367, 4.0718983781</t>
  </si>
  <si>
    <t>2022-09-26</t>
  </si>
  <si>
    <t>IR0165</t>
  </si>
  <si>
    <t>117</t>
  </si>
  <si>
    <t>51075</t>
  </si>
  <si>
    <t>VIAL BIOMETHANE</t>
  </si>
  <si>
    <t>Saint-Quentin-Fallavier</t>
  </si>
  <si>
    <t>45.6396427762, 5.10856784756</t>
  </si>
  <si>
    <t>243800604</t>
  </si>
  <si>
    <t>CA Porte de l'Isère (C.A.P.I)</t>
  </si>
  <si>
    <t>2022-10-05</t>
  </si>
  <si>
    <t>GD1089</t>
  </si>
  <si>
    <t>710</t>
  </si>
  <si>
    <t>38449</t>
  </si>
  <si>
    <t>AGRIMETHANE EN OUCHE</t>
  </si>
  <si>
    <t>Saint-Symphorien-des-Bruyères</t>
  </si>
  <si>
    <t>48.7864528297, 0.557396047758</t>
  </si>
  <si>
    <t>2022-10-06</t>
  </si>
  <si>
    <t>227</t>
  </si>
  <si>
    <t>61457</t>
  </si>
  <si>
    <t>CGM BIO ENERGY</t>
  </si>
  <si>
    <t>Francourville</t>
  </si>
  <si>
    <t>48.4018212449, 1.66249055604</t>
  </si>
  <si>
    <t>200033181</t>
  </si>
  <si>
    <t>CA Chartres Métropole</t>
  </si>
  <si>
    <t>2022-10-17</t>
  </si>
  <si>
    <t>GD0657</t>
  </si>
  <si>
    <t>608</t>
  </si>
  <si>
    <t>28160</t>
  </si>
  <si>
    <t>GAEC DES PETITS LOUPS</t>
  </si>
  <si>
    <t>Cérans-Foulletourte</t>
  </si>
  <si>
    <t>47.8339032596, 0.0696644872215</t>
  </si>
  <si>
    <t>247200629</t>
  </si>
  <si>
    <t>CC du Val de Sarthe</t>
  </si>
  <si>
    <t>2022-10-20</t>
  </si>
  <si>
    <t>897</t>
  </si>
  <si>
    <t>72051</t>
  </si>
  <si>
    <t>ISDND Madaillan</t>
  </si>
  <si>
    <t>Bassillac et Auberoche</t>
  </si>
  <si>
    <t>45.1789592433, 0.820956969026</t>
  </si>
  <si>
    <t>200040392</t>
  </si>
  <si>
    <t>CA Le Grand Périgueux</t>
  </si>
  <si>
    <t>GD0078</t>
  </si>
  <si>
    <t>246</t>
  </si>
  <si>
    <t>24026</t>
  </si>
  <si>
    <t>3BTC MEREAU</t>
  </si>
  <si>
    <t>Méreau</t>
  </si>
  <si>
    <t>47.1794168881, 2.05220231898</t>
  </si>
  <si>
    <t>200070571</t>
  </si>
  <si>
    <t>CC Cœur de Berry</t>
  </si>
  <si>
    <t>2022-12-01</t>
  </si>
  <si>
    <t>GD0697</t>
  </si>
  <si>
    <t>435</t>
  </si>
  <si>
    <t>18148</t>
  </si>
  <si>
    <t>Rohaut Bio Energie</t>
  </si>
  <si>
    <t>Dampierre-en-Bray</t>
  </si>
  <si>
    <t>49.5345937963, 1.66314096949</t>
  </si>
  <si>
    <t>200069730</t>
  </si>
  <si>
    <t>CC des 4 Rivières</t>
  </si>
  <si>
    <t>GD0645</t>
  </si>
  <si>
    <t>729</t>
  </si>
  <si>
    <t>76209</t>
  </si>
  <si>
    <t>SOL'OGAZ</t>
  </si>
  <si>
    <t>Courcité</t>
  </si>
  <si>
    <t>48.3045487938, -0.253606869806</t>
  </si>
  <si>
    <t>200042182</t>
  </si>
  <si>
    <t>CC du Mont des Avaloirs</t>
  </si>
  <si>
    <t>2022-12-08</t>
  </si>
  <si>
    <t>GD0816</t>
  </si>
  <si>
    <t>637</t>
  </si>
  <si>
    <t>53083</t>
  </si>
  <si>
    <t>CORREZE BIOGAZ</t>
  </si>
  <si>
    <t>Meilhards</t>
  </si>
  <si>
    <t>45.5471107848, 1.63652060761</t>
  </si>
  <si>
    <t>241927243</t>
  </si>
  <si>
    <t>CC du Pays d'Uzerche</t>
  </si>
  <si>
    <t>Corrèze</t>
  </si>
  <si>
    <t>2022-12-13</t>
  </si>
  <si>
    <t>19</t>
  </si>
  <si>
    <t>812</t>
  </si>
  <si>
    <t>19131</t>
  </si>
  <si>
    <t>AGRI METHABIEVRE</t>
  </si>
  <si>
    <t>Saint-Étienne-de-Saint-Geoirs</t>
  </si>
  <si>
    <t>45.3456023361, 5.34838089834</t>
  </si>
  <si>
    <t>200059392</t>
  </si>
  <si>
    <t>CC Bièvre Isère</t>
  </si>
  <si>
    <t>2022-12-14</t>
  </si>
  <si>
    <t>GD1083</t>
  </si>
  <si>
    <t>647</t>
  </si>
  <si>
    <t>38384</t>
  </si>
  <si>
    <t>MARECHAUX ENERGIE</t>
  </si>
  <si>
    <t>Ingrandes</t>
  </si>
  <si>
    <t>46.8739924084, 0.59309229474</t>
  </si>
  <si>
    <t>248600413</t>
  </si>
  <si>
    <t>CA Grand Châtellerault</t>
  </si>
  <si>
    <t>2022-12-15</t>
  </si>
  <si>
    <t>GD0782</t>
  </si>
  <si>
    <t>313</t>
  </si>
  <si>
    <t>86111</t>
  </si>
  <si>
    <t>SAS Metha Vaudrets</t>
  </si>
  <si>
    <t>Voulton</t>
  </si>
  <si>
    <t>48.6116398027, 3.3397616891</t>
  </si>
  <si>
    <t>IR0137</t>
  </si>
  <si>
    <t>617</t>
  </si>
  <si>
    <t>77530</t>
  </si>
  <si>
    <t>SAS Métha DELAROCHEAULION</t>
  </si>
  <si>
    <t>Plesder</t>
  </si>
  <si>
    <t>48.4180951281, -1.93003326564</t>
  </si>
  <si>
    <t>566</t>
  </si>
  <si>
    <t>35225</t>
  </si>
  <si>
    <t>AGRI-BIOGAZ DE LA BRIE</t>
  </si>
  <si>
    <t>Limoges-Fourches</t>
  </si>
  <si>
    <t>48.6265916189, 2.66952295413</t>
  </si>
  <si>
    <t>247700057</t>
  </si>
  <si>
    <t>CA Melun Val de Seine</t>
  </si>
  <si>
    <t>2022-02-01</t>
  </si>
  <si>
    <t>471</t>
  </si>
  <si>
    <t>77252</t>
  </si>
  <si>
    <t>COURTILLES BIOGAZ</t>
  </si>
  <si>
    <t>Trans-sur-Erdre</t>
  </si>
  <si>
    <t>47.4785800953, -1.36363954678</t>
  </si>
  <si>
    <t>2022-02-08</t>
  </si>
  <si>
    <t>519</t>
  </si>
  <si>
    <t>44207</t>
  </si>
  <si>
    <t>LES VALLEES ENERGIE</t>
  </si>
  <si>
    <t>Pouan-les-Vallées</t>
  </si>
  <si>
    <t>48.5339280475, 4.06177485223</t>
  </si>
  <si>
    <t>200071777</t>
  </si>
  <si>
    <t>CC d'Arcis, Mailly, Ramerupt</t>
  </si>
  <si>
    <t>IR0157</t>
  </si>
  <si>
    <t>370</t>
  </si>
  <si>
    <t>10299</t>
  </si>
  <si>
    <t>CETRA CONSEIL</t>
  </si>
  <si>
    <t>Méral</t>
  </si>
  <si>
    <t>47.9514671567, -1.0154942248</t>
  </si>
  <si>
    <t>663</t>
  </si>
  <si>
    <t>53151</t>
  </si>
  <si>
    <t>AGRIMETHA DU POULOUX</t>
  </si>
  <si>
    <t>Beaurepaire</t>
  </si>
  <si>
    <t>45.3365279901, 5.04348562581</t>
  </si>
  <si>
    <t>835</t>
  </si>
  <si>
    <t>38034</t>
  </si>
  <si>
    <t>SARL JEGOREL</t>
  </si>
  <si>
    <t>Réguiny</t>
  </si>
  <si>
    <t>47.9858944462, -2.77189767095</t>
  </si>
  <si>
    <t>914</t>
  </si>
  <si>
    <t>56190</t>
  </si>
  <si>
    <t>VDMT BIOGAZ</t>
  </si>
  <si>
    <t>Chevry-Cossigny</t>
  </si>
  <si>
    <t>48.7228150234, 2.67680477981</t>
  </si>
  <si>
    <t>247700644</t>
  </si>
  <si>
    <t>CC l'Orée de la Brie</t>
  </si>
  <si>
    <t>401</t>
  </si>
  <si>
    <t>77114</t>
  </si>
  <si>
    <t>BIORET METHA</t>
  </si>
  <si>
    <t>Nort-sur-Erdre</t>
  </si>
  <si>
    <t>47.447122285, -1.51824792558</t>
  </si>
  <si>
    <t>244400503</t>
  </si>
  <si>
    <t>CC d'Erdre et Gesvres</t>
  </si>
  <si>
    <t>2022-04-26</t>
  </si>
  <si>
    <t>562</t>
  </si>
  <si>
    <t>44110</t>
  </si>
  <si>
    <t>SAS LES OEILLETS</t>
  </si>
  <si>
    <t>Aizenay</t>
  </si>
  <si>
    <t>46.7384516809, -1.62702889721</t>
  </si>
  <si>
    <t>200072882</t>
  </si>
  <si>
    <t>CC de Vie et Boulogne</t>
  </si>
  <si>
    <t>GD0882</t>
  </si>
  <si>
    <t>357</t>
  </si>
  <si>
    <t>85003</t>
  </si>
  <si>
    <t>BIOENERGIE SONCHAMP</t>
  </si>
  <si>
    <t>Sonchamp</t>
  </si>
  <si>
    <t>48.5880930813, 1.86888636176</t>
  </si>
  <si>
    <t>200073344</t>
  </si>
  <si>
    <t>CA Rambouillet Territoires</t>
  </si>
  <si>
    <t>545</t>
  </si>
  <si>
    <t>78601</t>
  </si>
  <si>
    <t>BIOGAZ CHARMENTRAY</t>
  </si>
  <si>
    <t>Luyères</t>
  </si>
  <si>
    <t>48.3801080696, 4.19418132479</t>
  </si>
  <si>
    <t>241000223</t>
  </si>
  <si>
    <t>CC Forêts, Lacs, Terres en Champagne</t>
  </si>
  <si>
    <t>2022-06-14</t>
  </si>
  <si>
    <t>480</t>
  </si>
  <si>
    <t>10210</t>
  </si>
  <si>
    <t>MC DELOCHE</t>
  </si>
  <si>
    <t>Saint-Rémy-de-Chargnat</t>
  </si>
  <si>
    <t>45.5095851539, 3.32523243931</t>
  </si>
  <si>
    <t>200070407</t>
  </si>
  <si>
    <t>CA Agglo Pays d'Issoire</t>
  </si>
  <si>
    <t>2022-06-21</t>
  </si>
  <si>
    <t>GD0415</t>
  </si>
  <si>
    <t>794</t>
  </si>
  <si>
    <t>63392</t>
  </si>
  <si>
    <t>AUBIOGAZ</t>
  </si>
  <si>
    <t>Aubigné</t>
  </si>
  <si>
    <t>48.2991937889, -1.63035557088</t>
  </si>
  <si>
    <t>662</t>
  </si>
  <si>
    <t>35007</t>
  </si>
  <si>
    <t>LA GENTILLERIE METHANISATION</t>
  </si>
  <si>
    <t>Ménil-Lépinois</t>
  </si>
  <si>
    <t>49.3745768771, 4.28760480612</t>
  </si>
  <si>
    <t>2022-07-05</t>
  </si>
  <si>
    <t>585</t>
  </si>
  <si>
    <t>08287</t>
  </si>
  <si>
    <t>Vallée Hazard Biométhane</t>
  </si>
  <si>
    <t>Bohain-en-Vermandois</t>
  </si>
  <si>
    <t>49.989032874, 3.46522354976</t>
  </si>
  <si>
    <t>240200493</t>
  </si>
  <si>
    <t>CC du Pays du Vermandois</t>
  </si>
  <si>
    <t>2022-07-07</t>
  </si>
  <si>
    <t>GD1016</t>
  </si>
  <si>
    <t>482</t>
  </si>
  <si>
    <t>02095</t>
  </si>
  <si>
    <t>CDG ENERGIES RENOUVELABLES</t>
  </si>
  <si>
    <t>Mézières-sur-Oise</t>
  </si>
  <si>
    <t>49.7918999939, 3.38740833653</t>
  </si>
  <si>
    <t>2022-07-08</t>
  </si>
  <si>
    <t>IR0163</t>
  </si>
  <si>
    <t>477</t>
  </si>
  <si>
    <t>02483</t>
  </si>
  <si>
    <t>FERME DE THORIN</t>
  </si>
  <si>
    <t>Écly</t>
  </si>
  <si>
    <t>49.5544898631, 4.28769534327</t>
  </si>
  <si>
    <t>2022-08-04</t>
  </si>
  <si>
    <t>397</t>
  </si>
  <si>
    <t>08150</t>
  </si>
  <si>
    <t>Méthaniseur LEFEU</t>
  </si>
  <si>
    <t>Germainville</t>
  </si>
  <si>
    <t>48.7450510494, 1.47749303837</t>
  </si>
  <si>
    <t>2022-08-11</t>
  </si>
  <si>
    <t>Gédia</t>
  </si>
  <si>
    <t>DX0001</t>
  </si>
  <si>
    <t>602</t>
  </si>
  <si>
    <t>28178</t>
  </si>
  <si>
    <t>MATTENERGIES (Ebersheim)</t>
  </si>
  <si>
    <t>507</t>
  </si>
  <si>
    <t>STEP de SCIENTRIER</t>
  </si>
  <si>
    <t>Scientrier</t>
  </si>
  <si>
    <t>46.1202601258, 6.31761155339</t>
  </si>
  <si>
    <t>247400583</t>
  </si>
  <si>
    <t>CC Arve et Salève</t>
  </si>
  <si>
    <t>310</t>
  </si>
  <si>
    <t>74262</t>
  </si>
  <si>
    <t>Evolis biogaz</t>
  </si>
  <si>
    <t>Tergnier</t>
  </si>
  <si>
    <t>49.6572646109, 3.29924077478</t>
  </si>
  <si>
    <t>200071785</t>
  </si>
  <si>
    <t>CA Chauny-Tergnier-La Fère</t>
  </si>
  <si>
    <t>2022-10-11</t>
  </si>
  <si>
    <t>IR0164</t>
  </si>
  <si>
    <t>718</t>
  </si>
  <si>
    <t>02738</t>
  </si>
  <si>
    <t>METHALLIA</t>
  </si>
  <si>
    <t>Mont-Saint-Martin</t>
  </si>
  <si>
    <t>49.3314585967, 4.64133268542</t>
  </si>
  <si>
    <t>2022-11-08</t>
  </si>
  <si>
    <t>776</t>
  </si>
  <si>
    <t>08308</t>
  </si>
  <si>
    <t>B2D BIOGAZ</t>
  </si>
  <si>
    <t>Barcy</t>
  </si>
  <si>
    <t>49.0168774828, 2.87655979952</t>
  </si>
  <si>
    <t>2022-11-09</t>
  </si>
  <si>
    <t>542</t>
  </si>
  <si>
    <t>77023</t>
  </si>
  <si>
    <t>Saint-Epvre Biogaz</t>
  </si>
  <si>
    <t>Trancault</t>
  </si>
  <si>
    <t>48.3711938779, 3.53292444285</t>
  </si>
  <si>
    <t>IR0168</t>
  </si>
  <si>
    <t>683</t>
  </si>
  <si>
    <t>10383</t>
  </si>
  <si>
    <t>SAS Champlin Gaz</t>
  </si>
  <si>
    <t>Lonny</t>
  </si>
  <si>
    <t>49.8154069628, 4.58567968969</t>
  </si>
  <si>
    <t>200067759</t>
  </si>
  <si>
    <t>CC Vallées et Plateau d'Ardenne</t>
  </si>
  <si>
    <t>2022-11-25</t>
  </si>
  <si>
    <t>IR0166</t>
  </si>
  <si>
    <t>728</t>
  </si>
  <si>
    <t>08260</t>
  </si>
  <si>
    <t>SAS Blandivert</t>
  </si>
  <si>
    <t>48.7321880919, -0.0132322590535</t>
  </si>
  <si>
    <t>200068450</t>
  </si>
  <si>
    <t>CC Argentan Intercom</t>
  </si>
  <si>
    <t>IR0155</t>
  </si>
  <si>
    <t>860</t>
  </si>
  <si>
    <t>Metha de Courgeon</t>
  </si>
  <si>
    <t>Courgeon</t>
  </si>
  <si>
    <t>48.4792586192, 0.610569927364</t>
  </si>
  <si>
    <t>200036069</t>
  </si>
  <si>
    <t>CC du Pays de Mortagne-au-Perche</t>
  </si>
  <si>
    <t>GD0603</t>
  </si>
  <si>
    <t>415</t>
  </si>
  <si>
    <t>61129</t>
  </si>
  <si>
    <t>AGRO GAZ PAYS DE TRIE</t>
  </si>
  <si>
    <t>Fontrailles</t>
  </si>
  <si>
    <t>43.3424585482, 0.368909254988</t>
  </si>
  <si>
    <t>200070795</t>
  </si>
  <si>
    <t>CC du Pays de Trie et du Magnoac</t>
  </si>
  <si>
    <t>Hautes-Pyrénées</t>
  </si>
  <si>
    <t>2022-01-14</t>
  </si>
  <si>
    <t>GD8220</t>
  </si>
  <si>
    <t>65</t>
  </si>
  <si>
    <t>151</t>
  </si>
  <si>
    <t>65177</t>
  </si>
  <si>
    <t>SAS METHASERVIN</t>
  </si>
  <si>
    <t>Saint-Hélen</t>
  </si>
  <si>
    <t>48.4661154661, -1.95919641216</t>
  </si>
  <si>
    <t>596</t>
  </si>
  <si>
    <t>22299</t>
  </si>
  <si>
    <t>SAS MAY AGROENERGIE</t>
  </si>
  <si>
    <t>May-en-Multien</t>
  </si>
  <si>
    <t>49.0699868201, 3.02518523427</t>
  </si>
  <si>
    <t>247700065</t>
  </si>
  <si>
    <t>CC du Pays de l'Ourcq</t>
  </si>
  <si>
    <t>IR0129</t>
  </si>
  <si>
    <t>824</t>
  </si>
  <si>
    <t>77283</t>
  </si>
  <si>
    <t>GAZMA</t>
  </si>
  <si>
    <t>Matougues</t>
  </si>
  <si>
    <t>48.9835136779, 4.24385043922</t>
  </si>
  <si>
    <t>2022-02-15</t>
  </si>
  <si>
    <t>289</t>
  </si>
  <si>
    <t>51357</t>
  </si>
  <si>
    <t>Modul'O YVELINES</t>
  </si>
  <si>
    <t>Carrières-sous-Poissy</t>
  </si>
  <si>
    <t>48.9455638989, 2.02913706544</t>
  </si>
  <si>
    <t>200059889</t>
  </si>
  <si>
    <t>CU Grand Paris Seine et Oise</t>
  </si>
  <si>
    <t>823</t>
  </si>
  <si>
    <t>78123</t>
  </si>
  <si>
    <t>BIOCROPS</t>
  </si>
  <si>
    <t>Assainvillers</t>
  </si>
  <si>
    <t>49.6231275288, 2.59930231823</t>
  </si>
  <si>
    <t>200070977</t>
  </si>
  <si>
    <t>CC du Grand Roye</t>
  </si>
  <si>
    <t>2022-03-24</t>
  </si>
  <si>
    <t>GD1051</t>
  </si>
  <si>
    <t>316</t>
  </si>
  <si>
    <t>80032</t>
  </si>
  <si>
    <t>SAGNENERGIE</t>
  </si>
  <si>
    <t>Veyrac</t>
  </si>
  <si>
    <t>45.9034537819, 1.09001899064</t>
  </si>
  <si>
    <t>673</t>
  </si>
  <si>
    <t>87202</t>
  </si>
  <si>
    <t>WAGA ENERGY SPEN</t>
  </si>
  <si>
    <t>Le Ham</t>
  </si>
  <si>
    <t>49.449950081, -1.40982861072</t>
  </si>
  <si>
    <t>200067205</t>
  </si>
  <si>
    <t>CA du Cotentin</t>
  </si>
  <si>
    <t>2022-04-06</t>
  </si>
  <si>
    <t>GD0591</t>
  </si>
  <si>
    <t>321</t>
  </si>
  <si>
    <t>50227</t>
  </si>
  <si>
    <t>Mélusine Energie</t>
  </si>
  <si>
    <t>Aillas</t>
  </si>
  <si>
    <t>44.4835265148, -0.0662157307002</t>
  </si>
  <si>
    <t>2022-04-21</t>
  </si>
  <si>
    <t>PITPE-0005</t>
  </si>
  <si>
    <t>621</t>
  </si>
  <si>
    <t>33002</t>
  </si>
  <si>
    <t>SENART BIO ENERGIES</t>
  </si>
  <si>
    <t>Réau</t>
  </si>
  <si>
    <t>48.6073931366, 2.62398597049</t>
  </si>
  <si>
    <t>248</t>
  </si>
  <si>
    <t>77384</t>
  </si>
  <si>
    <t>Gamet Energies Vertes</t>
  </si>
  <si>
    <t>Bitry</t>
  </si>
  <si>
    <t>49.4145786012, 3.07807803458</t>
  </si>
  <si>
    <t>2022-05-25</t>
  </si>
  <si>
    <t>290</t>
  </si>
  <si>
    <t>60072</t>
  </si>
  <si>
    <t>BIOGAZ DE L'ISAC</t>
  </si>
  <si>
    <t>Blain</t>
  </si>
  <si>
    <t>47.4628210409, -1.76789479614</t>
  </si>
  <si>
    <t>244400453</t>
  </si>
  <si>
    <t>CC de la Région de Blain</t>
  </si>
  <si>
    <t>GD0799</t>
  </si>
  <si>
    <t>787</t>
  </si>
  <si>
    <t>44015</t>
  </si>
  <si>
    <t>Biogaz'M</t>
  </si>
  <si>
    <t>Missy-lès-Pierrepont</t>
  </si>
  <si>
    <t>49.6279354887, 3.7841954065</t>
  </si>
  <si>
    <t>240200576</t>
  </si>
  <si>
    <t>CC de la Champagne Picarde</t>
  </si>
  <si>
    <t>506</t>
  </si>
  <si>
    <t>02486</t>
  </si>
  <si>
    <t>B-GAZ</t>
  </si>
  <si>
    <t>Loiré</t>
  </si>
  <si>
    <t>47.6264697538, -0.964687167794</t>
  </si>
  <si>
    <t>666</t>
  </si>
  <si>
    <t>49178</t>
  </si>
  <si>
    <t>OISSERY BIO ENERGIE</t>
  </si>
  <si>
    <t>653</t>
  </si>
  <si>
    <t>ECOBIOMMANA</t>
  </si>
  <si>
    <t>Commana</t>
  </si>
  <si>
    <t>48.4102306361, -3.97012687185</t>
  </si>
  <si>
    <t>242900751</t>
  </si>
  <si>
    <t>CC du Pays de Landivisiau</t>
  </si>
  <si>
    <t>GD0242</t>
  </si>
  <si>
    <t>474</t>
  </si>
  <si>
    <t>29038</t>
  </si>
  <si>
    <t>STEP d'Aix la Pioline</t>
  </si>
  <si>
    <t>Aix-en-Provence</t>
  </si>
  <si>
    <t>43.5360708378, 5.39857444582</t>
  </si>
  <si>
    <t>200054807</t>
  </si>
  <si>
    <t>Métropole d'Aix-Marseille-Provence</t>
  </si>
  <si>
    <t>Bouches-du-Rhône</t>
  </si>
  <si>
    <t>GD0906</t>
  </si>
  <si>
    <t>13</t>
  </si>
  <si>
    <t>138</t>
  </si>
  <si>
    <t>13001</t>
  </si>
  <si>
    <t>VGBIO ENERGIE</t>
  </si>
  <si>
    <t>Faremoutiers</t>
  </si>
  <si>
    <t>48.7783722685, 3.00021735955</t>
  </si>
  <si>
    <t>2022-07-27</t>
  </si>
  <si>
    <t>472</t>
  </si>
  <si>
    <t>77176</t>
  </si>
  <si>
    <t>METHA DES BOSQUETS</t>
  </si>
  <si>
    <t>Bosc-Édeline</t>
  </si>
  <si>
    <t>49.5743992317, 1.42966771181</t>
  </si>
  <si>
    <t>200070449</t>
  </si>
  <si>
    <t>CC Inter-Caux-Vexin</t>
  </si>
  <si>
    <t>GD0551</t>
  </si>
  <si>
    <t>340</t>
  </si>
  <si>
    <t>76121</t>
  </si>
  <si>
    <t>BRI METHANE</t>
  </si>
  <si>
    <t>Machault</t>
  </si>
  <si>
    <t>49.3529253335, 4.50744242096</t>
  </si>
  <si>
    <t>2022-08-10</t>
  </si>
  <si>
    <t>775</t>
  </si>
  <si>
    <t>08264</t>
  </si>
  <si>
    <t>Arcy biométhane</t>
  </si>
  <si>
    <t>Arcy-Sainte-Restitue</t>
  </si>
  <si>
    <t>49.2548799371, 3.47829076337</t>
  </si>
  <si>
    <t>240200519</t>
  </si>
  <si>
    <t>CC du Canton d'Oulchy-le-Château</t>
  </si>
  <si>
    <t>2022-08-18</t>
  </si>
  <si>
    <t>IR0160</t>
  </si>
  <si>
    <t>385</t>
  </si>
  <si>
    <t>02022</t>
  </si>
  <si>
    <t>ARRAINCOURT BIOGAZ</t>
  </si>
  <si>
    <t>Arraincourt</t>
  </si>
  <si>
    <t>48.9760540573, 6.53048540164</t>
  </si>
  <si>
    <t>245700133</t>
  </si>
  <si>
    <t>CC du District Urbain de Faulquemont (DUF)</t>
  </si>
  <si>
    <t>GD0453</t>
  </si>
  <si>
    <t>366</t>
  </si>
  <si>
    <t>57027</t>
  </si>
  <si>
    <t>SARL Kendervgaz</t>
  </si>
  <si>
    <t>Pierre-de-Bresse</t>
  </si>
  <si>
    <t>46.8824879885, 5.25265750532</t>
  </si>
  <si>
    <t>247100647</t>
  </si>
  <si>
    <t>CC Bresse Nord Intercom'</t>
  </si>
  <si>
    <t>698</t>
  </si>
  <si>
    <t>71351</t>
  </si>
  <si>
    <t>SAS DOMINERGIE</t>
  </si>
  <si>
    <t>Saint-Domineuc</t>
  </si>
  <si>
    <t>48.3604701508, -1.86929825665</t>
  </si>
  <si>
    <t>2022-09-14</t>
  </si>
  <si>
    <t>714</t>
  </si>
  <si>
    <t>35265</t>
  </si>
  <si>
    <t>VAL DE SAONE</t>
  </si>
  <si>
    <t>Pusey</t>
  </si>
  <si>
    <t>47.6516903952, 6.12098049033</t>
  </si>
  <si>
    <t>247000011</t>
  </si>
  <si>
    <t>CA de Vesoul</t>
  </si>
  <si>
    <t>Haute-Saône</t>
  </si>
  <si>
    <t>GD0037</t>
  </si>
  <si>
    <t>70</t>
  </si>
  <si>
    <t>132</t>
  </si>
  <si>
    <t>70428</t>
  </si>
  <si>
    <t>SAS METHA MAUGES - site le chataignier, La Poitevinière</t>
  </si>
  <si>
    <t>2022-10-27</t>
  </si>
  <si>
    <t>409</t>
  </si>
  <si>
    <t>BIO MATH</t>
  </si>
  <si>
    <t>Vallon-en-Sully</t>
  </si>
  <si>
    <t>46.5401383727, 2.61674884517</t>
  </si>
  <si>
    <t>240300566</t>
  </si>
  <si>
    <t>CC du Val de Cher</t>
  </si>
  <si>
    <t>2022-11-07</t>
  </si>
  <si>
    <t>1026</t>
  </si>
  <si>
    <t>03297</t>
  </si>
  <si>
    <t>BIOMULTIEN</t>
  </si>
  <si>
    <t>541</t>
  </si>
  <si>
    <t>STEP CAGNES</t>
  </si>
  <si>
    <t>Cagnes-sur-Mer</t>
  </si>
  <si>
    <t>43.6715162078, 7.15275703379</t>
  </si>
  <si>
    <t>200030195</t>
  </si>
  <si>
    <t>Métropole Nice Côte d'Azur</t>
  </si>
  <si>
    <t>Alpes-Maritimes</t>
  </si>
  <si>
    <t>2021-01-14</t>
  </si>
  <si>
    <t>GD0922</t>
  </si>
  <si>
    <t>06</t>
  </si>
  <si>
    <t>157</t>
  </si>
  <si>
    <t>06027</t>
  </si>
  <si>
    <t>SAS LAGOT WATT</t>
  </si>
  <si>
    <t>Pacé</t>
  </si>
  <si>
    <t>48.152548244, -1.77716643787</t>
  </si>
  <si>
    <t>2021-02-09</t>
  </si>
  <si>
    <t>GD0277</t>
  </si>
  <si>
    <t>551</t>
  </si>
  <si>
    <t>35210</t>
  </si>
  <si>
    <t>SAS Métha R3G</t>
  </si>
  <si>
    <t>Saint-Gilles</t>
  </si>
  <si>
    <t>48.1520929859, -1.85374690386</t>
  </si>
  <si>
    <t>2021-02-16</t>
  </si>
  <si>
    <t>421</t>
  </si>
  <si>
    <t>35275</t>
  </si>
  <si>
    <t>STEP La Teste-de-buch</t>
  </si>
  <si>
    <t>La Teste-de-Buch</t>
  </si>
  <si>
    <t>44.5561823053, -1.17530826791</t>
  </si>
  <si>
    <t>243300563</t>
  </si>
  <si>
    <t>CA Bassin d'Arcachon Sud (COBAS)</t>
  </si>
  <si>
    <t>2021-02-17</t>
  </si>
  <si>
    <t>GD8028</t>
  </si>
  <si>
    <t>223</t>
  </si>
  <si>
    <t>33529</t>
  </si>
  <si>
    <t>QUILLET BIOGAZ</t>
  </si>
  <si>
    <t>Étrépagny</t>
  </si>
  <si>
    <t>49.3119944705, 1.61614236385</t>
  </si>
  <si>
    <t>200071843</t>
  </si>
  <si>
    <t>CC du Vexin Normand</t>
  </si>
  <si>
    <t>2021-04-15</t>
  </si>
  <si>
    <t>GD0622</t>
  </si>
  <si>
    <t>239</t>
  </si>
  <si>
    <t>27226</t>
  </si>
  <si>
    <t>GAEC MLGG</t>
  </si>
  <si>
    <t>Marsannay-le-Bois</t>
  </si>
  <si>
    <t>47.4402798544, 5.09615121255</t>
  </si>
  <si>
    <t>242100154</t>
  </si>
  <si>
    <t>CC des Vallées de la Tille et de l'Ignon</t>
  </si>
  <si>
    <t>2021-04-20</t>
  </si>
  <si>
    <t>GD0194</t>
  </si>
  <si>
    <t>427</t>
  </si>
  <si>
    <t>21391</t>
  </si>
  <si>
    <t>SARL Lesvran METHA</t>
  </si>
  <si>
    <t>581</t>
  </si>
  <si>
    <t>GAEC DE LA DOUETTEE</t>
  </si>
  <si>
    <t>Bréal-sous-Montfort</t>
  </si>
  <si>
    <t>48.044637167, -1.86571618785</t>
  </si>
  <si>
    <t>2021-05-11</t>
  </si>
  <si>
    <t>GD0279</t>
  </si>
  <si>
    <t>594</t>
  </si>
  <si>
    <t>35037</t>
  </si>
  <si>
    <t>Biogaz du Multien</t>
  </si>
  <si>
    <t>2021-06-03</t>
  </si>
  <si>
    <t>IR0135</t>
  </si>
  <si>
    <t>822</t>
  </si>
  <si>
    <t>SAS LIXIERES BIOGAZ</t>
  </si>
  <si>
    <t>Fléville-Lixières</t>
  </si>
  <si>
    <t>49.2429244428, 5.81464794353</t>
  </si>
  <si>
    <t>200070845</t>
  </si>
  <si>
    <t>CC Orne Lorraine Confluences</t>
  </si>
  <si>
    <t>2021-06-15</t>
  </si>
  <si>
    <t>GD0450</t>
  </si>
  <si>
    <t>444</t>
  </si>
  <si>
    <t>54198</t>
  </si>
  <si>
    <t>OPALE BIOMETHANE</t>
  </si>
  <si>
    <t>Hames-Boucres</t>
  </si>
  <si>
    <t>50.8843797191, 1.8485231785</t>
  </si>
  <si>
    <t>200090751</t>
  </si>
  <si>
    <t>CA Grand Calais Terres et Mers</t>
  </si>
  <si>
    <t>2021-06-17</t>
  </si>
  <si>
    <t>GD0932</t>
  </si>
  <si>
    <t>213</t>
  </si>
  <si>
    <t>62408</t>
  </si>
  <si>
    <t>SAS BESSON BIO ENERGIES</t>
  </si>
  <si>
    <t>Besson</t>
  </si>
  <si>
    <t>46.4808588768, 3.25477616923</t>
  </si>
  <si>
    <t>200071140</t>
  </si>
  <si>
    <t>CA Moulins Communauté</t>
  </si>
  <si>
    <t>2021-06-22</t>
  </si>
  <si>
    <t>GD0403</t>
  </si>
  <si>
    <t>423</t>
  </si>
  <si>
    <t>03026</t>
  </si>
  <si>
    <t>De Briffontaines</t>
  </si>
  <si>
    <t>Ognes</t>
  </si>
  <si>
    <t>48.6955801098, 3.90728218249</t>
  </si>
  <si>
    <t>2021-06-29</t>
  </si>
  <si>
    <t>IR0143</t>
  </si>
  <si>
    <t>497</t>
  </si>
  <si>
    <t>51412</t>
  </si>
  <si>
    <t>CENTRALE BIOGAZ DU MANS LE MONNE</t>
  </si>
  <si>
    <t>Allonnes</t>
  </si>
  <si>
    <t>47.9589683966, 0.143770981533</t>
  </si>
  <si>
    <t>247200132</t>
  </si>
  <si>
    <t>CU Le Mans Métropole</t>
  </si>
  <si>
    <t>2021-07-06</t>
  </si>
  <si>
    <t>GD0856</t>
  </si>
  <si>
    <t>66</t>
  </si>
  <si>
    <t>72003</t>
  </si>
  <si>
    <t>OCTEVA</t>
  </si>
  <si>
    <t>Calais</t>
  </si>
  <si>
    <t>50.9502072754, 1.87575566132</t>
  </si>
  <si>
    <t>2021-07-07</t>
  </si>
  <si>
    <t>169</t>
  </si>
  <si>
    <t>62193</t>
  </si>
  <si>
    <t>SAS GALESNAIS ENERGIE</t>
  </si>
  <si>
    <t>Liffré</t>
  </si>
  <si>
    <t>48.204097581, -1.51420907793</t>
  </si>
  <si>
    <t>243500774</t>
  </si>
  <si>
    <t>CC Liffré-Cormier Communauté</t>
  </si>
  <si>
    <t>2021-07-20</t>
  </si>
  <si>
    <t>636</t>
  </si>
  <si>
    <t>35152</t>
  </si>
  <si>
    <t>SAS CPL BIOGAZ</t>
  </si>
  <si>
    <t>Chailly-en-Brie</t>
  </si>
  <si>
    <t>48.7924119914, 3.13372765274</t>
  </si>
  <si>
    <t>2021-07-28</t>
  </si>
  <si>
    <t>IR0144</t>
  </si>
  <si>
    <t>384</t>
  </si>
  <si>
    <t>77070</t>
  </si>
  <si>
    <t>TRIVI GAZ VERT</t>
  </si>
  <si>
    <t>Saint-Trivier-de-Courtes</t>
  </si>
  <si>
    <t>46.4612969335, 5.06679195727</t>
  </si>
  <si>
    <t>2021-08-11</t>
  </si>
  <si>
    <t>GD0205</t>
  </si>
  <si>
    <t>505</t>
  </si>
  <si>
    <t>01388</t>
  </si>
  <si>
    <t>SAS AGRI NRJ LANGRES</t>
  </si>
  <si>
    <t>Langres</t>
  </si>
  <si>
    <t>47.8591544821, 5.33880466821</t>
  </si>
  <si>
    <t>200072999</t>
  </si>
  <si>
    <t>CC du Grand Langres</t>
  </si>
  <si>
    <t>Haute-Marne</t>
  </si>
  <si>
    <t>2021-08-26</t>
  </si>
  <si>
    <t>GD0360</t>
  </si>
  <si>
    <t>221</t>
  </si>
  <si>
    <t>52269</t>
  </si>
  <si>
    <t>SAS METHA BAIE</t>
  </si>
  <si>
    <t>Pontorson</t>
  </si>
  <si>
    <t>48.5689721753, -1.48653363271</t>
  </si>
  <si>
    <t>200069425</t>
  </si>
  <si>
    <t>CA Mont-Saint-Michel-Normandie</t>
  </si>
  <si>
    <t>2021-09-08</t>
  </si>
  <si>
    <t>GD0578</t>
  </si>
  <si>
    <t>375</t>
  </si>
  <si>
    <t>50410</t>
  </si>
  <si>
    <t>SAS BIOGAZ-IFF</t>
  </si>
  <si>
    <t>2021-09-21</t>
  </si>
  <si>
    <t>669</t>
  </si>
  <si>
    <t>SAS BIOGAZ LA VILAINE</t>
  </si>
  <si>
    <t>Chavagne</t>
  </si>
  <si>
    <t>48.0561574005, -1.78649242036</t>
  </si>
  <si>
    <t>2021-10-12</t>
  </si>
  <si>
    <t>419</t>
  </si>
  <si>
    <t>35076</t>
  </si>
  <si>
    <t>SAS METHA GAZ</t>
  </si>
  <si>
    <t>Traubach-le-Bas</t>
  </si>
  <si>
    <t>47.655039001, 7.0935498603</t>
  </si>
  <si>
    <t>200066033</t>
  </si>
  <si>
    <t>CC Sud Alsace Largue</t>
  </si>
  <si>
    <t>Haut-Rhin</t>
  </si>
  <si>
    <t>2021-10-19</t>
  </si>
  <si>
    <t>GD0028</t>
  </si>
  <si>
    <t>68</t>
  </si>
  <si>
    <t>489</t>
  </si>
  <si>
    <t>68336</t>
  </si>
  <si>
    <t>BIO 2G</t>
  </si>
  <si>
    <t>La Chapelle-de-Brain</t>
  </si>
  <si>
    <t>47.6972959919, -1.93416464602</t>
  </si>
  <si>
    <t>243500741</t>
  </si>
  <si>
    <t>CA Redon Agglomération</t>
  </si>
  <si>
    <t>2021-10-26</t>
  </si>
  <si>
    <t>GD0306</t>
  </si>
  <si>
    <t>534</t>
  </si>
  <si>
    <t>35064</t>
  </si>
  <si>
    <t>VALORAGRI SAS</t>
  </si>
  <si>
    <t>Saint-Romain-la-Motte</t>
  </si>
  <si>
    <t>46.0816280349, 3.9953263339</t>
  </si>
  <si>
    <t>200035731</t>
  </si>
  <si>
    <t>CA Roannais Agglomération</t>
  </si>
  <si>
    <t>GD0135</t>
  </si>
  <si>
    <t>632</t>
  </si>
  <si>
    <t>42284</t>
  </si>
  <si>
    <t>Agri Bio Énergie</t>
  </si>
  <si>
    <t>Mouflers</t>
  </si>
  <si>
    <t>50.0444725636, 2.05639720949</t>
  </si>
  <si>
    <t>2021-11-19</t>
  </si>
  <si>
    <t>GD1044</t>
  </si>
  <si>
    <t>452</t>
  </si>
  <si>
    <t>80574</t>
  </si>
  <si>
    <t>SARL KERLU ENERGIE</t>
  </si>
  <si>
    <t>Le Sourn</t>
  </si>
  <si>
    <t>48.0382214758, -2.99470821094</t>
  </si>
  <si>
    <t>2021-11-23</t>
  </si>
  <si>
    <t>610</t>
  </si>
  <si>
    <t>56246</t>
  </si>
  <si>
    <t>SAS REIMS METHAGRI'N</t>
  </si>
  <si>
    <t>Puisieulx</t>
  </si>
  <si>
    <t>49.2008681775, 4.11546356735</t>
  </si>
  <si>
    <t>2021-12-01</t>
  </si>
  <si>
    <t>559</t>
  </si>
  <si>
    <t>51450</t>
  </si>
  <si>
    <t>BIOSTREVENT ENERGIE</t>
  </si>
  <si>
    <t>Monchecourt</t>
  </si>
  <si>
    <t>50.3061963745, 3.21073984637</t>
  </si>
  <si>
    <t>245901152</t>
  </si>
  <si>
    <t>CC Cœur d'Ostrevent</t>
  </si>
  <si>
    <t>2021-12-03</t>
  </si>
  <si>
    <t>363</t>
  </si>
  <si>
    <t>59409</t>
  </si>
  <si>
    <t>SAS Brie Compost</t>
  </si>
  <si>
    <t>Cerneux</t>
  </si>
  <si>
    <t>48.7047767033, 3.34596512996</t>
  </si>
  <si>
    <t>2021-12-08</t>
  </si>
  <si>
    <t>IR0153</t>
  </si>
  <si>
    <t>420</t>
  </si>
  <si>
    <t>77066</t>
  </si>
  <si>
    <t>METHAJOOS</t>
  </si>
  <si>
    <t>Orin</t>
  </si>
  <si>
    <t>43.2264680608, -0.675557185765</t>
  </si>
  <si>
    <t>200067262</t>
  </si>
  <si>
    <t>CC du Haut-Béarn</t>
  </si>
  <si>
    <t>2021-12-15</t>
  </si>
  <si>
    <t>GD8209</t>
  </si>
  <si>
    <t>438</t>
  </si>
  <si>
    <t>64426</t>
  </si>
  <si>
    <t>Biogaz du Ternois</t>
  </si>
  <si>
    <t>Ligny-Saint-Flochel</t>
  </si>
  <si>
    <t>50.3584786276, 2.42321914967</t>
  </si>
  <si>
    <t>200069672</t>
  </si>
  <si>
    <t>CC du Ternois</t>
  </si>
  <si>
    <t>2021-02-01</t>
  </si>
  <si>
    <t>335</t>
  </si>
  <si>
    <t>62514</t>
  </si>
  <si>
    <t>SAS LES ENERGIES VERTES</t>
  </si>
  <si>
    <t>Le Loroux</t>
  </si>
  <si>
    <t>48.3948985787, -1.0831112937</t>
  </si>
  <si>
    <t>2021-02-23</t>
  </si>
  <si>
    <t>672</t>
  </si>
  <si>
    <t>35157</t>
  </si>
  <si>
    <t>SARL LIEVIN BIOGAZ</t>
  </si>
  <si>
    <t>Volckerinckhove</t>
  </si>
  <si>
    <t>50.839933688, 2.29875013353</t>
  </si>
  <si>
    <t>2021-02-24</t>
  </si>
  <si>
    <t>GD0974</t>
  </si>
  <si>
    <t>600</t>
  </si>
  <si>
    <t>59628</t>
  </si>
  <si>
    <t>Bio'Gaz GDC</t>
  </si>
  <si>
    <t>Les Grandes-Chapelles</t>
  </si>
  <si>
    <t>48.4684641557, 4.02789249999</t>
  </si>
  <si>
    <t>2021-03-01</t>
  </si>
  <si>
    <t>IR0128</t>
  </si>
  <si>
    <t>195</t>
  </si>
  <si>
    <t>10166</t>
  </si>
  <si>
    <t>SAS TERR'ENERGIE</t>
  </si>
  <si>
    <t>Bernay</t>
  </si>
  <si>
    <t>49.0925877345, 0.58959175237</t>
  </si>
  <si>
    <t>468</t>
  </si>
  <si>
    <t>27056</t>
  </si>
  <si>
    <t>SARL BARON</t>
  </si>
  <si>
    <t>2021-03-09</t>
  </si>
  <si>
    <t>664</t>
  </si>
  <si>
    <t>Gaz de Constantine</t>
  </si>
  <si>
    <t>Saint-Fergeux</t>
  </si>
  <si>
    <t>49.5733658942, 4.20117468938</t>
  </si>
  <si>
    <t>2021-03-11</t>
  </si>
  <si>
    <t>IR0133</t>
  </si>
  <si>
    <t>332</t>
  </si>
  <si>
    <t>08380</t>
  </si>
  <si>
    <t>Y Biomethane</t>
  </si>
  <si>
    <t>Y</t>
  </si>
  <si>
    <t>49.8021266521, 2.98611736598</t>
  </si>
  <si>
    <t>200070985</t>
  </si>
  <si>
    <t>CC de l'Est de la Somme</t>
  </si>
  <si>
    <t>2021-04-28</t>
  </si>
  <si>
    <t>IR0141</t>
  </si>
  <si>
    <t>389</t>
  </si>
  <si>
    <t>80829</t>
  </si>
  <si>
    <t>SAS PIERRE ASSEMAT</t>
  </si>
  <si>
    <t>Aiguefonde</t>
  </si>
  <si>
    <t>43.4928550174, 2.32315581418</t>
  </si>
  <si>
    <t>248100430</t>
  </si>
  <si>
    <t>CA de Castres Mazamet</t>
  </si>
  <si>
    <t>2021-05-06</t>
  </si>
  <si>
    <t>GD8636</t>
  </si>
  <si>
    <t>555</t>
  </si>
  <si>
    <t>81002</t>
  </si>
  <si>
    <t>Biogaz Val de Seine</t>
  </si>
  <si>
    <t>Saint-Mesmin</t>
  </si>
  <si>
    <t>48.4369664082, 3.89872863616</t>
  </si>
  <si>
    <t>2021-05-18</t>
  </si>
  <si>
    <t>329</t>
  </si>
  <si>
    <t>10353</t>
  </si>
  <si>
    <t>SAS JUGNON BIOGAZ</t>
  </si>
  <si>
    <t>Viriat</t>
  </si>
  <si>
    <t>46.2508985632, 5.22302249216</t>
  </si>
  <si>
    <t>GD0161</t>
  </si>
  <si>
    <t>405</t>
  </si>
  <si>
    <t>01451</t>
  </si>
  <si>
    <t>SAS DU TONNERRE</t>
  </si>
  <si>
    <t>Saint-Leu-d'Esserent</t>
  </si>
  <si>
    <t>49.2286214126, 2.40910625002</t>
  </si>
  <si>
    <t>200068047</t>
  </si>
  <si>
    <t>CA Creil Sud Oise</t>
  </si>
  <si>
    <t>2021-06-08</t>
  </si>
  <si>
    <t>349</t>
  </si>
  <si>
    <t>60584</t>
  </si>
  <si>
    <t>CHARNY ENERGIES SAS</t>
  </si>
  <si>
    <t>Charny</t>
  </si>
  <si>
    <t>48.9697818712, 2.7560033506</t>
  </si>
  <si>
    <t>428</t>
  </si>
  <si>
    <t>77095</t>
  </si>
  <si>
    <t>SAS METAPHORE</t>
  </si>
  <si>
    <t>Valençay</t>
  </si>
  <si>
    <t>47.1558433483, 1.55858540806</t>
  </si>
  <si>
    <t>200040558</t>
  </si>
  <si>
    <t>CC Écueillé-Valençay</t>
  </si>
  <si>
    <t>GD0724</t>
  </si>
  <si>
    <t>259</t>
  </si>
  <si>
    <t>36228</t>
  </si>
  <si>
    <t>RENAISSANCE ORGANIQUE ENERGIE</t>
  </si>
  <si>
    <t>Maniquerville</t>
  </si>
  <si>
    <t>49.6944811187, 0.346572121697</t>
  </si>
  <si>
    <t>200069821</t>
  </si>
  <si>
    <t>CA Fécamp Caux Littoral Agglomération</t>
  </si>
  <si>
    <t>GD0560</t>
  </si>
  <si>
    <t>374</t>
  </si>
  <si>
    <t>76406</t>
  </si>
  <si>
    <t>Endives du Valois</t>
  </si>
  <si>
    <t>La Ferté-Milon</t>
  </si>
  <si>
    <t>49.1759874423, 3.14237641756</t>
  </si>
  <si>
    <t>GD0954</t>
  </si>
  <si>
    <t>291</t>
  </si>
  <si>
    <t>02307</t>
  </si>
  <si>
    <t>Agri Metha 57</t>
  </si>
  <si>
    <t>Racrange</t>
  </si>
  <si>
    <t>48.9251200829, 6.67898076184</t>
  </si>
  <si>
    <t>2021-07-15</t>
  </si>
  <si>
    <t>IR0122</t>
  </si>
  <si>
    <t>280</t>
  </si>
  <si>
    <t>57560</t>
  </si>
  <si>
    <t>BIOMETHADOUR</t>
  </si>
  <si>
    <t>Momères</t>
  </si>
  <si>
    <t>43.174371736, 0.0813794112594</t>
  </si>
  <si>
    <t>200069300</t>
  </si>
  <si>
    <t>CA Tarbes-Lourdes-Pyrénées</t>
  </si>
  <si>
    <t>460</t>
  </si>
  <si>
    <t>65313</t>
  </si>
  <si>
    <t>SARL VERT'CHAIN BIOGAZ</t>
  </si>
  <si>
    <t>Verchain-Maugré</t>
  </si>
  <si>
    <t>50.2661390084, 3.46320478499</t>
  </si>
  <si>
    <t>245901160</t>
  </si>
  <si>
    <t>CA Valenciennes Métropole</t>
  </si>
  <si>
    <t>2021-08-03</t>
  </si>
  <si>
    <t>GD0994</t>
  </si>
  <si>
    <t>939</t>
  </si>
  <si>
    <t>59610</t>
  </si>
  <si>
    <t>EQUIMETH</t>
  </si>
  <si>
    <t>Moret-Loing-et-Orvanne</t>
  </si>
  <si>
    <t>48.365092921, 2.81172585849</t>
  </si>
  <si>
    <t>247700032</t>
  </si>
  <si>
    <t>CC Moret Seine et Loing</t>
  </si>
  <si>
    <t>2021-09-07</t>
  </si>
  <si>
    <t>77316</t>
  </si>
  <si>
    <t>GREEN GAS VIRY</t>
  </si>
  <si>
    <t>Viry</t>
  </si>
  <si>
    <t>46.1193528783, 6.02496587452</t>
  </si>
  <si>
    <t>2021-09-28</t>
  </si>
  <si>
    <t>309</t>
  </si>
  <si>
    <t>74309</t>
  </si>
  <si>
    <t>SAS AGRISEUDRE ENERGIES</t>
  </si>
  <si>
    <t>Le Chay</t>
  </si>
  <si>
    <t>45.6408933917, -0.902258961295</t>
  </si>
  <si>
    <t>241700640</t>
  </si>
  <si>
    <t>CA Royan Atlantique</t>
  </si>
  <si>
    <t>2021-09-30</t>
  </si>
  <si>
    <t>GD0765</t>
  </si>
  <si>
    <t>159</t>
  </si>
  <si>
    <t>17097</t>
  </si>
  <si>
    <t>BIOENERGIES 123 PEYRAT de BELLAC</t>
  </si>
  <si>
    <t>Peyrat-de-Bellac</t>
  </si>
  <si>
    <t>46.1315030493, 1.02033947545</t>
  </si>
  <si>
    <t>2021-10-01</t>
  </si>
  <si>
    <t>IR0139</t>
  </si>
  <si>
    <t>390</t>
  </si>
  <si>
    <t>87116</t>
  </si>
  <si>
    <t>SARL GAZ AR LANN</t>
  </si>
  <si>
    <t>Saint-Aubin-d'Aubigné</t>
  </si>
  <si>
    <t>48.2620229996, -1.60028441082</t>
  </si>
  <si>
    <t>2021-10-05</t>
  </si>
  <si>
    <t>410</t>
  </si>
  <si>
    <t>35251</t>
  </si>
  <si>
    <t>SAS BIOGAZ LA FONTAINE</t>
  </si>
  <si>
    <t>Châteauneuf-sur-Loire</t>
  </si>
  <si>
    <t>47.8851472101, 2.23195371871</t>
  </si>
  <si>
    <t>244500427</t>
  </si>
  <si>
    <t>CC des Loges</t>
  </si>
  <si>
    <t>2021-10-07</t>
  </si>
  <si>
    <t>528</t>
  </si>
  <si>
    <t>45082</t>
  </si>
  <si>
    <t>METHAGEST</t>
  </si>
  <si>
    <t>Pardies-Piétat</t>
  </si>
  <si>
    <t>43.2137224883, -0.311095758037</t>
  </si>
  <si>
    <t>2021-10-14</t>
  </si>
  <si>
    <t>657</t>
  </si>
  <si>
    <t>64444</t>
  </si>
  <si>
    <t>SARL C2PN ERGIE</t>
  </si>
  <si>
    <t>Bain-de-Bretagne</t>
  </si>
  <si>
    <t>47.8302948158, -1.67649507218</t>
  </si>
  <si>
    <t>200070662</t>
  </si>
  <si>
    <t>CC Bretagne porte de Loire Communauté</t>
  </si>
  <si>
    <t>GD0308</t>
  </si>
  <si>
    <t>752</t>
  </si>
  <si>
    <t>35012</t>
  </si>
  <si>
    <t>EMC2 LANDRES</t>
  </si>
  <si>
    <t>Landres</t>
  </si>
  <si>
    <t>49.3186906023, 5.80755122322</t>
  </si>
  <si>
    <t>200070290</t>
  </si>
  <si>
    <t>CC Coeur du Pays Haut</t>
  </si>
  <si>
    <t>462</t>
  </si>
  <si>
    <t>54295</t>
  </si>
  <si>
    <t>BIOENERGIES 7 vallées TERNOIS</t>
  </si>
  <si>
    <t>Éclimeux</t>
  </si>
  <si>
    <t>50.3960082983, 2.18049856502</t>
  </si>
  <si>
    <t>200044030</t>
  </si>
  <si>
    <t>CC des 7 Vallées</t>
  </si>
  <si>
    <t>2021-10-20</t>
  </si>
  <si>
    <t>GD1033</t>
  </si>
  <si>
    <t>436</t>
  </si>
  <si>
    <t>62282</t>
  </si>
  <si>
    <t>SAS LGENERGIE</t>
  </si>
  <si>
    <t>La Celette</t>
  </si>
  <si>
    <t>46.6382674585, 2.522655765</t>
  </si>
  <si>
    <t>200049484</t>
  </si>
  <si>
    <t>CC Berry Grand Sud</t>
  </si>
  <si>
    <t>GD0742</t>
  </si>
  <si>
    <t>312</t>
  </si>
  <si>
    <t>18041</t>
  </si>
  <si>
    <t>SAS METHA VAL DE SAONE</t>
  </si>
  <si>
    <t>Dracé</t>
  </si>
  <si>
    <t>46.1537638462, 4.77319704565</t>
  </si>
  <si>
    <t>200067817</t>
  </si>
  <si>
    <t>CC Saône-Beaujolais</t>
  </si>
  <si>
    <t>Rhône</t>
  </si>
  <si>
    <t>2021-11-04</t>
  </si>
  <si>
    <t>GD0136</t>
  </si>
  <si>
    <t>69</t>
  </si>
  <si>
    <t>307</t>
  </si>
  <si>
    <t>69077</t>
  </si>
  <si>
    <t>METH'ALLASSAC BIOGAZ</t>
  </si>
  <si>
    <t>Allassac</t>
  </si>
  <si>
    <t>45.2556220149, 1.46918061552</t>
  </si>
  <si>
    <t>200043172</t>
  </si>
  <si>
    <t>CA du Bassin de Brive</t>
  </si>
  <si>
    <t>2021-11-18</t>
  </si>
  <si>
    <t>GD0423</t>
  </si>
  <si>
    <t>448</t>
  </si>
  <si>
    <t>19005</t>
  </si>
  <si>
    <t>SAS LOUVINERGIE</t>
  </si>
  <si>
    <t>Louvigné-de-Bais</t>
  </si>
  <si>
    <t>48.0522095083, -1.33866165819</t>
  </si>
  <si>
    <t>745</t>
  </si>
  <si>
    <t>35161</t>
  </si>
  <si>
    <t>SARL POUCHIOU ENERGIE</t>
  </si>
  <si>
    <t>Astaffort</t>
  </si>
  <si>
    <t>44.0646686165, 0.658006549076</t>
  </si>
  <si>
    <t>200096956</t>
  </si>
  <si>
    <t>CA Agglomération d'Agen</t>
  </si>
  <si>
    <t>Lot-et-Garonne</t>
  </si>
  <si>
    <t>2021-12-16</t>
  </si>
  <si>
    <t>GD8022</t>
  </si>
  <si>
    <t>47</t>
  </si>
  <si>
    <t>245</t>
  </si>
  <si>
    <t>47015</t>
  </si>
  <si>
    <t>STEP BESANCON</t>
  </si>
  <si>
    <t>Besançon</t>
  </si>
  <si>
    <t>47.2553872249, 6.01948696494</t>
  </si>
  <si>
    <t>242500361</t>
  </si>
  <si>
    <t>CU Grand Besançon Métropole</t>
  </si>
  <si>
    <t>Doubs</t>
  </si>
  <si>
    <t>2021-01-26</t>
  </si>
  <si>
    <t>GD0061</t>
  </si>
  <si>
    <t>25</t>
  </si>
  <si>
    <t>122</t>
  </si>
  <si>
    <t>25056</t>
  </si>
  <si>
    <t>AGRIMETHABRESSE / DEVROUZE</t>
  </si>
  <si>
    <t>Simard</t>
  </si>
  <si>
    <t>46.7167185165, 5.18255120169</t>
  </si>
  <si>
    <t>200071579</t>
  </si>
  <si>
    <t>CC Bresse Louhannaise Intercom'</t>
  </si>
  <si>
    <t>2021-01-28</t>
  </si>
  <si>
    <t>140</t>
  </si>
  <si>
    <t>71523</t>
  </si>
  <si>
    <t>BIOPOMMERIA</t>
  </si>
  <si>
    <t>Sèvremont</t>
  </si>
  <si>
    <t>46.8211105864, -0.854584153953</t>
  </si>
  <si>
    <t>248500464</t>
  </si>
  <si>
    <t>CC du Pays de Pouzauges</t>
  </si>
  <si>
    <t>2021-02-02</t>
  </si>
  <si>
    <t>GD0872</t>
  </si>
  <si>
    <t>209</t>
  </si>
  <si>
    <t>85090</t>
  </si>
  <si>
    <t>METHABIOVALOR</t>
  </si>
  <si>
    <t>Augny</t>
  </si>
  <si>
    <t>49.0552002607, 6.11577629638</t>
  </si>
  <si>
    <t>200039865</t>
  </si>
  <si>
    <t>Metz Métropole</t>
  </si>
  <si>
    <t>2021-03-02</t>
  </si>
  <si>
    <t>494</t>
  </si>
  <si>
    <t>57039</t>
  </si>
  <si>
    <t>SARL BIOGAZ BEAUCE</t>
  </si>
  <si>
    <t>Varize</t>
  </si>
  <si>
    <t>48.082379258, 1.52561665156</t>
  </si>
  <si>
    <t>200070159</t>
  </si>
  <si>
    <t>CC Cœur de Beauce</t>
  </si>
  <si>
    <t>GD0664</t>
  </si>
  <si>
    <t>362</t>
  </si>
  <si>
    <t>28400</t>
  </si>
  <si>
    <t>SAS LANVENEC ENERGIE</t>
  </si>
  <si>
    <t>Locmaria-Plouzané</t>
  </si>
  <si>
    <t>48.3707952955, -4.65000050558</t>
  </si>
  <si>
    <t>2021-04-07</t>
  </si>
  <si>
    <t>597</t>
  </si>
  <si>
    <t>29130</t>
  </si>
  <si>
    <t>ARIEGEBIOMETHANE</t>
  </si>
  <si>
    <t>Ludiès</t>
  </si>
  <si>
    <t>43.1204279792, 1.71727869146</t>
  </si>
  <si>
    <t>200066231</t>
  </si>
  <si>
    <t>CC des Portes d'Ariège Pyrénées</t>
  </si>
  <si>
    <t>Ariège</t>
  </si>
  <si>
    <t>GD8720</t>
  </si>
  <si>
    <t>09</t>
  </si>
  <si>
    <t>224</t>
  </si>
  <si>
    <t>09175</t>
  </si>
  <si>
    <t>MIGNE BIOMETHANE</t>
  </si>
  <si>
    <t>Migné-Auxances</t>
  </si>
  <si>
    <t>46.6320253577, 0.304897711078</t>
  </si>
  <si>
    <t>GD0784</t>
  </si>
  <si>
    <t>102</t>
  </si>
  <si>
    <t>86158</t>
  </si>
  <si>
    <t>Lheur'Biogaz</t>
  </si>
  <si>
    <t>Fère-Champenoise</t>
  </si>
  <si>
    <t>48.7706781866, 4.01743444039</t>
  </si>
  <si>
    <t>2021-04-30</t>
  </si>
  <si>
    <t>IR0134</t>
  </si>
  <si>
    <t>388</t>
  </si>
  <si>
    <t>51248</t>
  </si>
  <si>
    <t>METHAISNE ENERGIES VERTES</t>
  </si>
  <si>
    <t>Gauchy</t>
  </si>
  <si>
    <t>49.8234688599, 3.28649189661</t>
  </si>
  <si>
    <t>200071892</t>
  </si>
  <si>
    <t>CA du Saint-Quentinois</t>
  </si>
  <si>
    <t>GD0944</t>
  </si>
  <si>
    <t>02340</t>
  </si>
  <si>
    <t>GAEC COTTO</t>
  </si>
  <si>
    <t>2021-05-25</t>
  </si>
  <si>
    <t>679</t>
  </si>
  <si>
    <t>SAS BLC ENERGY</t>
  </si>
  <si>
    <t>Bréhain-la-Ville</t>
  </si>
  <si>
    <t>49.4396153658, 5.88537167291</t>
  </si>
  <si>
    <t>338</t>
  </si>
  <si>
    <t>54096</t>
  </si>
  <si>
    <t>METHAVAREZE</t>
  </si>
  <si>
    <t>Auberives-sur-Varèze</t>
  </si>
  <si>
    <t>45.4264263459, 4.81869609163</t>
  </si>
  <si>
    <t>GD0159</t>
  </si>
  <si>
    <t>394</t>
  </si>
  <si>
    <t>38019</t>
  </si>
  <si>
    <t>Gandon Biogaz (Artaim Marigny le Chatel)</t>
  </si>
  <si>
    <t>Avon-la-Pèze</t>
  </si>
  <si>
    <t>48.3874423014, 3.65147515296</t>
  </si>
  <si>
    <t>2021-07-29</t>
  </si>
  <si>
    <t>IR0131</t>
  </si>
  <si>
    <t>215</t>
  </si>
  <si>
    <t>10023</t>
  </si>
  <si>
    <t>R&amp;D Bio Energy SAS</t>
  </si>
  <si>
    <t>Quiers</t>
  </si>
  <si>
    <t>48.6142332217, 2.96159846336</t>
  </si>
  <si>
    <t>IR0146</t>
  </si>
  <si>
    <t>278</t>
  </si>
  <si>
    <t>77381</t>
  </si>
  <si>
    <t>SAS LE PREAU</t>
  </si>
  <si>
    <t>Moulins-sur-Yèvre</t>
  </si>
  <si>
    <t>47.0934510675, 2.52827991158</t>
  </si>
  <si>
    <t>200066330</t>
  </si>
  <si>
    <t>CC Terres du Haut Berry</t>
  </si>
  <si>
    <t>265</t>
  </si>
  <si>
    <t>18158</t>
  </si>
  <si>
    <t>SAS plaine energy</t>
  </si>
  <si>
    <t>Bailleul</t>
  </si>
  <si>
    <t>48.8108648094, -0.0236048546803</t>
  </si>
  <si>
    <t>2021-08-30</t>
  </si>
  <si>
    <t>GD0595</t>
  </si>
  <si>
    <t>520</t>
  </si>
  <si>
    <t>61023</t>
  </si>
  <si>
    <t>BBE GAZ CHAUCONIN</t>
  </si>
  <si>
    <t>Chauconin-Neufmontiers</t>
  </si>
  <si>
    <t>48.9719332783, 2.83158634864</t>
  </si>
  <si>
    <t>547</t>
  </si>
  <si>
    <t>77335</t>
  </si>
  <si>
    <t>TERNOIS METHAGRI</t>
  </si>
  <si>
    <t>Framecourt</t>
  </si>
  <si>
    <t>50.3232859684, 2.30531032543</t>
  </si>
  <si>
    <t>GD1030</t>
  </si>
  <si>
    <t>317</t>
  </si>
  <si>
    <t>62352</t>
  </si>
  <si>
    <t>BOIS D'ARCHE ENERGIE</t>
  </si>
  <si>
    <t>Bresse Vallons</t>
  </si>
  <si>
    <t>46.3130831891, 5.17796707174</t>
  </si>
  <si>
    <t>GD0093</t>
  </si>
  <si>
    <t>677</t>
  </si>
  <si>
    <t>01130</t>
  </si>
  <si>
    <t>SAS Aisne Méthane Energie</t>
  </si>
  <si>
    <t>La Neuville-lès-Dorengt</t>
  </si>
  <si>
    <t>49.983064353, 3.68565926181</t>
  </si>
  <si>
    <t>240200444</t>
  </si>
  <si>
    <t>CC de la Thiérache du Centre</t>
  </si>
  <si>
    <t>GD1024</t>
  </si>
  <si>
    <t>396</t>
  </si>
  <si>
    <t>02548</t>
  </si>
  <si>
    <t>SAS BIOMETHAGRIE</t>
  </si>
  <si>
    <t>Florensac</t>
  </si>
  <si>
    <t>43.3858472782, 3.4638416795</t>
  </si>
  <si>
    <t>243400819</t>
  </si>
  <si>
    <t>CA Hérault-Méditerranée</t>
  </si>
  <si>
    <t>GD0506</t>
  </si>
  <si>
    <t>525</t>
  </si>
  <si>
    <t>34101</t>
  </si>
  <si>
    <t>SAS PLEINE D'ENERGIE</t>
  </si>
  <si>
    <t>Précieux</t>
  </si>
  <si>
    <t>45.5884894185, 4.14915558403</t>
  </si>
  <si>
    <t>GD0129</t>
  </si>
  <si>
    <t>561</t>
  </si>
  <si>
    <t>42180</t>
  </si>
  <si>
    <t>CENTRALE BIOGAZ DES COEVRONS</t>
  </si>
  <si>
    <t>Sainte-Suzanne-et-Chammes</t>
  </si>
  <si>
    <t>48.1028813013, -0.354680320285</t>
  </si>
  <si>
    <t>200033298</t>
  </si>
  <si>
    <t>CC des Coëvrons</t>
  </si>
  <si>
    <t>GD0817</t>
  </si>
  <si>
    <t>53255</t>
  </si>
  <si>
    <t>AGRI VERT BIOMETHANE ENERGIE</t>
  </si>
  <si>
    <t>Saint-Hilaire-Bonneval</t>
  </si>
  <si>
    <t>45.7218835884, 1.3678917188</t>
  </si>
  <si>
    <t>200040814</t>
  </si>
  <si>
    <t>CC Briance Sud Haute Vienne</t>
  </si>
  <si>
    <t>2021-12-09</t>
  </si>
  <si>
    <t>675</t>
  </si>
  <si>
    <t>87148</t>
  </si>
  <si>
    <t>HOPLA GAZ</t>
  </si>
  <si>
    <t>Gommersdorf</t>
  </si>
  <si>
    <t>47.6413930168, 7.13299368757</t>
  </si>
  <si>
    <t>490</t>
  </si>
  <si>
    <t>68107</t>
  </si>
  <si>
    <t>CHAND'ENERGIE</t>
  </si>
  <si>
    <t>Vandeins</t>
  </si>
  <si>
    <t>46.217806795, 5.08189056957</t>
  </si>
  <si>
    <t>2021-01-12</t>
  </si>
  <si>
    <t>407</t>
  </si>
  <si>
    <t>01429</t>
  </si>
  <si>
    <t>METHA LBMH</t>
  </si>
  <si>
    <t>Juvigny les Vallées</t>
  </si>
  <si>
    <t>48.678576703, -1.04281408802</t>
  </si>
  <si>
    <t>GD0577</t>
  </si>
  <si>
    <t>298</t>
  </si>
  <si>
    <t>50260</t>
  </si>
  <si>
    <t>SAS CHEMIN DU ROI</t>
  </si>
  <si>
    <t>Saint-Crépin-Ibouvillers</t>
  </si>
  <si>
    <t>49.2592528645, 2.06773136457</t>
  </si>
  <si>
    <t>246000582</t>
  </si>
  <si>
    <t>CC des Sablons</t>
  </si>
  <si>
    <t>2021-05-03</t>
  </si>
  <si>
    <t>IR0140</t>
  </si>
  <si>
    <t>412</t>
  </si>
  <si>
    <t>60570</t>
  </si>
  <si>
    <t>SARL AXIS</t>
  </si>
  <si>
    <t>Bournand</t>
  </si>
  <si>
    <t>47.0744670977, 0.075217763683</t>
  </si>
  <si>
    <t>248600447</t>
  </si>
  <si>
    <t>CC du Pays Loudunais</t>
  </si>
  <si>
    <t>2021-05-07</t>
  </si>
  <si>
    <t>GD0787</t>
  </si>
  <si>
    <t>331</t>
  </si>
  <si>
    <t>86036</t>
  </si>
  <si>
    <t>MD2P Biogaz</t>
  </si>
  <si>
    <t>Chamouilley</t>
  </si>
  <si>
    <t>48.6082188964, 5.05078741037</t>
  </si>
  <si>
    <t>200068666</t>
  </si>
  <si>
    <t>CA de Saint-Dizier Der et Blaise</t>
  </si>
  <si>
    <t>2021-05-20</t>
  </si>
  <si>
    <t>GD0313</t>
  </si>
  <si>
    <t>334</t>
  </si>
  <si>
    <t>52099</t>
  </si>
  <si>
    <t>SAS DUFOUR BIOGAZ</t>
  </si>
  <si>
    <t>Juvignies</t>
  </si>
  <si>
    <t>49.5067320831, 2.08154719995</t>
  </si>
  <si>
    <t>200067999</t>
  </si>
  <si>
    <t>CA du Beauvaisis</t>
  </si>
  <si>
    <t>537</t>
  </si>
  <si>
    <t>60668</t>
  </si>
  <si>
    <t>CERES IBIOGAZ</t>
  </si>
  <si>
    <t>Limey-Remenauville</t>
  </si>
  <si>
    <t>48.8942281864, 5.90234476562</t>
  </si>
  <si>
    <t>200070738</t>
  </si>
  <si>
    <t>CC Mad et Moselle</t>
  </si>
  <si>
    <t>2021-06-01</t>
  </si>
  <si>
    <t>268</t>
  </si>
  <si>
    <t>54316</t>
  </si>
  <si>
    <t>Berganton Biogaz</t>
  </si>
  <si>
    <t>Saint-Jean-d'Illac</t>
  </si>
  <si>
    <t>44.7934010703, -0.819193904642</t>
  </si>
  <si>
    <t>243301165</t>
  </si>
  <si>
    <t>CC Jalle-Eau-Bourde</t>
  </si>
  <si>
    <t>2021-06-02</t>
  </si>
  <si>
    <t>193</t>
  </si>
  <si>
    <t>33422</t>
  </si>
  <si>
    <t>STEP PETITE CALIFORNIE</t>
  </si>
  <si>
    <t>Rezé</t>
  </si>
  <si>
    <t>47.1762338904, -1.54966399893</t>
  </si>
  <si>
    <t>244400404</t>
  </si>
  <si>
    <t>Nantes Métropole</t>
  </si>
  <si>
    <t>GD0796</t>
  </si>
  <si>
    <t>716</t>
  </si>
  <si>
    <t>44143</t>
  </si>
  <si>
    <t>SAS MORTAGNE ENVIRONNEMENT</t>
  </si>
  <si>
    <t>Gerbéviller</t>
  </si>
  <si>
    <t>48.4934294526, 6.51089844698</t>
  </si>
  <si>
    <t>200067643</t>
  </si>
  <si>
    <t>CC Meurthe Mortagne Moselle</t>
  </si>
  <si>
    <t>277</t>
  </si>
  <si>
    <t>54222</t>
  </si>
  <si>
    <t>SAS LE PUISOT WILLEMET</t>
  </si>
  <si>
    <t>Sorbon</t>
  </si>
  <si>
    <t>49.5514575157, 4.37200155561</t>
  </si>
  <si>
    <t>558</t>
  </si>
  <si>
    <t>08427</t>
  </si>
  <si>
    <t>Biogaz Ariège</t>
  </si>
  <si>
    <t>Montaut</t>
  </si>
  <si>
    <t>43.186244822, 1.65640135229</t>
  </si>
  <si>
    <t>PITPE-0003</t>
  </si>
  <si>
    <t>202</t>
  </si>
  <si>
    <t>09199</t>
  </si>
  <si>
    <t>BESANCON-FISCHER</t>
  </si>
  <si>
    <t>Échevannes</t>
  </si>
  <si>
    <t>47.5470867695, 5.1597666211</t>
  </si>
  <si>
    <t>GD0195</t>
  </si>
  <si>
    <t>708</t>
  </si>
  <si>
    <t>21240</t>
  </si>
  <si>
    <t>SAS PUITS COURS BIOMETHANE</t>
  </si>
  <si>
    <t>Remoncourt</t>
  </si>
  <si>
    <t>48.2238896694, 6.05370778613</t>
  </si>
  <si>
    <t>200068682</t>
  </si>
  <si>
    <t>CC Terre d'Eau</t>
  </si>
  <si>
    <t>Vosges</t>
  </si>
  <si>
    <t>2021-07-09</t>
  </si>
  <si>
    <t>GD0479</t>
  </si>
  <si>
    <t>88</t>
  </si>
  <si>
    <t>314</t>
  </si>
  <si>
    <t>88385</t>
  </si>
  <si>
    <t>SAS Agri metha valois</t>
  </si>
  <si>
    <t>Feigneux</t>
  </si>
  <si>
    <t>49.2609818537, 2.91459037295</t>
  </si>
  <si>
    <t>2021-08-05</t>
  </si>
  <si>
    <t>IR0121</t>
  </si>
  <si>
    <t>659</t>
  </si>
  <si>
    <t>60231</t>
  </si>
  <si>
    <t>SAS BIOGAZ MAROLLAIS</t>
  </si>
  <si>
    <t>Marolles-les-Braults</t>
  </si>
  <si>
    <t>48.2539587745, 0.320191786224</t>
  </si>
  <si>
    <t>200072676</t>
  </si>
  <si>
    <t>CC Maine Saosnois</t>
  </si>
  <si>
    <t>2021-08-12</t>
  </si>
  <si>
    <t>GD0838</t>
  </si>
  <si>
    <t>837</t>
  </si>
  <si>
    <t>72189</t>
  </si>
  <si>
    <t>Médoc Biogaz 2</t>
  </si>
  <si>
    <t>Saint-Laurent-Médoc</t>
  </si>
  <si>
    <t>45.1404040788, -0.862340576235</t>
  </si>
  <si>
    <t>200069995</t>
  </si>
  <si>
    <t>CC Médoc Cœur de Presqu'île</t>
  </si>
  <si>
    <t>2021-08-19</t>
  </si>
  <si>
    <t>553</t>
  </si>
  <si>
    <t>33424</t>
  </si>
  <si>
    <t>Neeser Energies</t>
  </si>
  <si>
    <t>Prémierfait</t>
  </si>
  <si>
    <t>48.5029794134, 4.02255796125</t>
  </si>
  <si>
    <t>2021-08-24</t>
  </si>
  <si>
    <t>IR0145</t>
  </si>
  <si>
    <t>369</t>
  </si>
  <si>
    <t>10305</t>
  </si>
  <si>
    <t>SAS METHA 2G</t>
  </si>
  <si>
    <t>Grand-Camp</t>
  </si>
  <si>
    <t>49.0440587541, 0.533720192611</t>
  </si>
  <si>
    <t>2021-09-02</t>
  </si>
  <si>
    <t>586</t>
  </si>
  <si>
    <t>27295</t>
  </si>
  <si>
    <t>SAS METHATOUL</t>
  </si>
  <si>
    <t>Toul</t>
  </si>
  <si>
    <t>48.6865463937, 5.89508449535</t>
  </si>
  <si>
    <t>200070563</t>
  </si>
  <si>
    <t>CC Terres Touloises</t>
  </si>
  <si>
    <t>GD0457</t>
  </si>
  <si>
    <t>188</t>
  </si>
  <si>
    <t>54528</t>
  </si>
  <si>
    <t>SAS B2R BIOGAZ DUNOIS</t>
  </si>
  <si>
    <t>Dun-sur-Auron</t>
  </si>
  <si>
    <t>46.8920491203, 2.56065525402</t>
  </si>
  <si>
    <t>241800424</t>
  </si>
  <si>
    <t>CC Le Dunois</t>
  </si>
  <si>
    <t>2021-09-14</t>
  </si>
  <si>
    <t>404</t>
  </si>
  <si>
    <t>18087</t>
  </si>
  <si>
    <t>Sirec Energy</t>
  </si>
  <si>
    <t>IR0148</t>
  </si>
  <si>
    <t>283</t>
  </si>
  <si>
    <t>ENEBIO</t>
  </si>
  <si>
    <t>Dierrey-Saint-Julien</t>
  </si>
  <si>
    <t>48.3050645625, 3.83470708192</t>
  </si>
  <si>
    <t>2021-10-06</t>
  </si>
  <si>
    <t>IR0149</t>
  </si>
  <si>
    <t>623</t>
  </si>
  <si>
    <t>10124</t>
  </si>
  <si>
    <t>SAS KERVOURCH ENERGIES</t>
  </si>
  <si>
    <t>Kersaint-Plabennec</t>
  </si>
  <si>
    <t>48.4792039548, -4.36259963569</t>
  </si>
  <si>
    <t>242900553</t>
  </si>
  <si>
    <t>CC du Pays des Abers</t>
  </si>
  <si>
    <t>529</t>
  </si>
  <si>
    <t>29095</t>
  </si>
  <si>
    <t>SAS Bioagrienergies</t>
  </si>
  <si>
    <t>Cottenchy</t>
  </si>
  <si>
    <t>49.8071878667, 2.36831335799</t>
  </si>
  <si>
    <t>200070969</t>
  </si>
  <si>
    <t>CC Avre Luce Noye</t>
  </si>
  <si>
    <t>2021-10-29</t>
  </si>
  <si>
    <t>GD1046</t>
  </si>
  <si>
    <t>465</t>
  </si>
  <si>
    <t>80213</t>
  </si>
  <si>
    <t>Methacom</t>
  </si>
  <si>
    <t>Saint-Ciergues</t>
  </si>
  <si>
    <t>47.8811134277, 5.2558356921</t>
  </si>
  <si>
    <t>IR0147</t>
  </si>
  <si>
    <t>387</t>
  </si>
  <si>
    <t>52447</t>
  </si>
  <si>
    <t>SAS GAZ ECOVERT</t>
  </si>
  <si>
    <t>Vivier-au-Court</t>
  </si>
  <si>
    <t>49.7320421095, 4.82406160373</t>
  </si>
  <si>
    <t>2021-11-30</t>
  </si>
  <si>
    <t>568</t>
  </si>
  <si>
    <t>08488</t>
  </si>
  <si>
    <t>RIVERGAZ</t>
  </si>
  <si>
    <t>Maulévrier</t>
  </si>
  <si>
    <t>47.0185766256, -0.768134737511</t>
  </si>
  <si>
    <t>200071678</t>
  </si>
  <si>
    <t>CA Agglomération du Choletais</t>
  </si>
  <si>
    <t>GD0793</t>
  </si>
  <si>
    <t>330</t>
  </si>
  <si>
    <t>49192</t>
  </si>
  <si>
    <t>VINANTES BIOENERGIES</t>
  </si>
  <si>
    <t>Vinantes</t>
  </si>
  <si>
    <t>49.0033668902, 2.73993236891</t>
  </si>
  <si>
    <t>470</t>
  </si>
  <si>
    <t>77525</t>
  </si>
  <si>
    <t>Artaim METHACO Connantre</t>
  </si>
  <si>
    <t>Connantre</t>
  </si>
  <si>
    <t>48.7383348646, 3.91196281487</t>
  </si>
  <si>
    <t>IR0150</t>
  </si>
  <si>
    <t>240</t>
  </si>
  <si>
    <t>51165</t>
  </si>
  <si>
    <t>SARL JANIN ENERGIE</t>
  </si>
  <si>
    <t>Pléhédel</t>
  </si>
  <si>
    <t>48.6949303191, -3.00638352485</t>
  </si>
  <si>
    <t>200067981</t>
  </si>
  <si>
    <t>CA Guingamp-Paimpol Agglomération de l'Armor à l'Argoat</t>
  </si>
  <si>
    <t>2021-12-14</t>
  </si>
  <si>
    <t>GD0263</t>
  </si>
  <si>
    <t>707</t>
  </si>
  <si>
    <t>22178</t>
  </si>
  <si>
    <t>GAEC SEVIGNE</t>
  </si>
  <si>
    <t>Vitré</t>
  </si>
  <si>
    <t>48.1140815063, -1.19370720718</t>
  </si>
  <si>
    <t>2021-12-21</t>
  </si>
  <si>
    <t>938</t>
  </si>
  <si>
    <t>35360</t>
  </si>
  <si>
    <t>Cappela Gaz (litwin-Simphal)</t>
  </si>
  <si>
    <t>IR0123</t>
  </si>
  <si>
    <t>281</t>
  </si>
  <si>
    <t>Bioénergies de l'Ourcq</t>
  </si>
  <si>
    <t>Coulombs-en-Valois</t>
  </si>
  <si>
    <t>49.0777461945, 3.12814777064</t>
  </si>
  <si>
    <t>IR0130</t>
  </si>
  <si>
    <t>348</t>
  </si>
  <si>
    <t>77129</t>
  </si>
  <si>
    <t>MD BIOGAZ (ARTAIM)</t>
  </si>
  <si>
    <t>Bar-sur-Seine</t>
  </si>
  <si>
    <t>48.1127221863, 4.37880982139</t>
  </si>
  <si>
    <t>200069003</t>
  </si>
  <si>
    <t>CC du Barséquanais en Champagne</t>
  </si>
  <si>
    <t>2021-03-10</t>
  </si>
  <si>
    <t>IR0132</t>
  </si>
  <si>
    <t>371</t>
  </si>
  <si>
    <t>10034</t>
  </si>
  <si>
    <t>SAS JOLI METHA</t>
  </si>
  <si>
    <t>Plaintel</t>
  </si>
  <si>
    <t>48.4105972441, -2.81039949193</t>
  </si>
  <si>
    <t>200069409</t>
  </si>
  <si>
    <t>CA Saint-Brieuc Armor Agglomération</t>
  </si>
  <si>
    <t>2021-04-13</t>
  </si>
  <si>
    <t>577</t>
  </si>
  <si>
    <t>22171</t>
  </si>
  <si>
    <t>BIOMETHABEARN</t>
  </si>
  <si>
    <t>Espéchède</t>
  </si>
  <si>
    <t>43.3162501481, -0.194897192092</t>
  </si>
  <si>
    <t>200067296</t>
  </si>
  <si>
    <t>CC du Nord Est Béarn</t>
  </si>
  <si>
    <t>2021-04-27</t>
  </si>
  <si>
    <t>661</t>
  </si>
  <si>
    <t>64212</t>
  </si>
  <si>
    <t>MOURRIERE METHANISATION</t>
  </si>
  <si>
    <t>Vaunaveys-la-Rochette</t>
  </si>
  <si>
    <t>44.7780399465, 5.03229421632</t>
  </si>
  <si>
    <t>242600252</t>
  </si>
  <si>
    <t>CC du Val de Drôme en Biovallée</t>
  </si>
  <si>
    <t>GD0113</t>
  </si>
  <si>
    <t>343</t>
  </si>
  <si>
    <t>26365</t>
  </si>
  <si>
    <t>Methaphals</t>
  </si>
  <si>
    <t>Phalsbourg</t>
  </si>
  <si>
    <t>48.7666597988, 7.26359977418</t>
  </si>
  <si>
    <t>245700950</t>
  </si>
  <si>
    <t>CC du Pays de Phalsbourg</t>
  </si>
  <si>
    <t>IR0126</t>
  </si>
  <si>
    <t>57540</t>
  </si>
  <si>
    <t>AGRIENERGIE 80</t>
  </si>
  <si>
    <t>Montdidier</t>
  </si>
  <si>
    <t>49.6484417752, 2.56889051669</t>
  </si>
  <si>
    <t>2021-05-26</t>
  </si>
  <si>
    <t>386</t>
  </si>
  <si>
    <t>80561</t>
  </si>
  <si>
    <t>BIOGAZ DU VALOIS</t>
  </si>
  <si>
    <t>Ève</t>
  </si>
  <si>
    <t>49.087549811, 2.70898194051</t>
  </si>
  <si>
    <t>2021-05-27</t>
  </si>
  <si>
    <t>252</t>
  </si>
  <si>
    <t>60226</t>
  </si>
  <si>
    <t>SARL LG BIOGAZ</t>
  </si>
  <si>
    <t>Loudéac</t>
  </si>
  <si>
    <t>48.1740293909, -2.75097544378</t>
  </si>
  <si>
    <t>200067460</t>
  </si>
  <si>
    <t>CC Loudéac Communauté - Bretagne Centre</t>
  </si>
  <si>
    <t>GD0265</t>
  </si>
  <si>
    <t>411</t>
  </si>
  <si>
    <t>22136</t>
  </si>
  <si>
    <t>ENJ2A</t>
  </si>
  <si>
    <t>2021-06-09</t>
  </si>
  <si>
    <t>IR0142</t>
  </si>
  <si>
    <t>431</t>
  </si>
  <si>
    <t>DOLE BIOGAZ</t>
  </si>
  <si>
    <t>Brevans</t>
  </si>
  <si>
    <t>47.1007698445, 5.52282272719</t>
  </si>
  <si>
    <t>200010650</t>
  </si>
  <si>
    <t>CA du Grand Dole</t>
  </si>
  <si>
    <t>Jura</t>
  </si>
  <si>
    <t>2021-06-10</t>
  </si>
  <si>
    <t>GD0056</t>
  </si>
  <si>
    <t>39078</t>
  </si>
  <si>
    <t>SUD OISE ENERGIE</t>
  </si>
  <si>
    <t>Cramoisy</t>
  </si>
  <si>
    <t>49.2489499722, 2.39573291818</t>
  </si>
  <si>
    <t>399</t>
  </si>
  <si>
    <t>60173</t>
  </si>
  <si>
    <t>STEP LA CHAUVINIERE</t>
  </si>
  <si>
    <t>Le Mans</t>
  </si>
  <si>
    <t>47.9885256718, 0.200030493539</t>
  </si>
  <si>
    <t>2021-06-16</t>
  </si>
  <si>
    <t>172</t>
  </si>
  <si>
    <t>72181</t>
  </si>
  <si>
    <t>SAS E'CAUX BIOGAZ</t>
  </si>
  <si>
    <t>Cléville</t>
  </si>
  <si>
    <t>49.6224516672, 0.615947433679</t>
  </si>
  <si>
    <t>2021-06-23</t>
  </si>
  <si>
    <t>486</t>
  </si>
  <si>
    <t>76181</t>
  </si>
  <si>
    <t>AM Athies Méthanisation Athies-sous-Laon</t>
  </si>
  <si>
    <t>Athies-sous-Laon</t>
  </si>
  <si>
    <t>49.5757750686, 3.69006632109</t>
  </si>
  <si>
    <t>02028</t>
  </si>
  <si>
    <t>SCEA DE CABANA</t>
  </si>
  <si>
    <t>Came</t>
  </si>
  <si>
    <t>43.48131751, -1.09178751513</t>
  </si>
  <si>
    <t>200067106</t>
  </si>
  <si>
    <t>CA du Pays Basque</t>
  </si>
  <si>
    <t>GD8203</t>
  </si>
  <si>
    <t>625</t>
  </si>
  <si>
    <t>64161</t>
  </si>
  <si>
    <t>SARL LAUNOY</t>
  </si>
  <si>
    <t>Lusigny-sur-Barse</t>
  </si>
  <si>
    <t>48.2629805812, 4.27634825277</t>
  </si>
  <si>
    <t>2021-07-13</t>
  </si>
  <si>
    <t>372</t>
  </si>
  <si>
    <t>10209</t>
  </si>
  <si>
    <t>METHABIOTECH</t>
  </si>
  <si>
    <t>Albon</t>
  </si>
  <si>
    <t>45.2388897722, 4.86235251807</t>
  </si>
  <si>
    <t>200040491</t>
  </si>
  <si>
    <t>CC Porte de Drômardèche</t>
  </si>
  <si>
    <t>2021-08-17</t>
  </si>
  <si>
    <t>GD0124</t>
  </si>
  <si>
    <t>262</t>
  </si>
  <si>
    <t>26002</t>
  </si>
  <si>
    <t>STEP du Bourdary</t>
  </si>
  <si>
    <t>Saint-Étienne-de-Fontbellon</t>
  </si>
  <si>
    <t>44.5985890529, 4.37388980251</t>
  </si>
  <si>
    <t>200073245</t>
  </si>
  <si>
    <t>CC du Bassin d'Aubenas</t>
  </si>
  <si>
    <t>GD0104</t>
  </si>
  <si>
    <t>194</t>
  </si>
  <si>
    <t>07231</t>
  </si>
  <si>
    <t>CFBER de FAVIERES</t>
  </si>
  <si>
    <t>Favières</t>
  </si>
  <si>
    <t>48.7803198731, 2.76799621912</t>
  </si>
  <si>
    <t>200072874</t>
  </si>
  <si>
    <t>CC Val Briard</t>
  </si>
  <si>
    <t>479</t>
  </si>
  <si>
    <t>77177</t>
  </si>
  <si>
    <t>SAS AGRIMETH'ARROS</t>
  </si>
  <si>
    <t>Saint-Sever-de-Rustan</t>
  </si>
  <si>
    <t>43.3517947858, 0.226201455092</t>
  </si>
  <si>
    <t>200072106</t>
  </si>
  <si>
    <t>CC Adour Madiran</t>
  </si>
  <si>
    <t>2021-09-15</t>
  </si>
  <si>
    <t>598</t>
  </si>
  <si>
    <t>65397</t>
  </si>
  <si>
    <t>LANDACRES ENERGIES</t>
  </si>
  <si>
    <t>Isques</t>
  </si>
  <si>
    <t>50.6822962991, 1.65634356393</t>
  </si>
  <si>
    <t>246200729</t>
  </si>
  <si>
    <t>CA du Boulonnais</t>
  </si>
  <si>
    <t>GD0933</t>
  </si>
  <si>
    <t>288</t>
  </si>
  <si>
    <t>62474</t>
  </si>
  <si>
    <t>MVS Energie</t>
  </si>
  <si>
    <t>Ménévillers</t>
  </si>
  <si>
    <t>49.5212028828, 2.60416999172</t>
  </si>
  <si>
    <t>246000566</t>
  </si>
  <si>
    <t>CC du Plateau Picard</t>
  </si>
  <si>
    <t>IR0120</t>
  </si>
  <si>
    <t>953</t>
  </si>
  <si>
    <t>60394</t>
  </si>
  <si>
    <t>SAS METHAMODE</t>
  </si>
  <si>
    <t>Saint-Cyr-sur-Menthon</t>
  </si>
  <si>
    <t>46.2754005606, 4.96757105158</t>
  </si>
  <si>
    <t>200070555</t>
  </si>
  <si>
    <t>CC de la Veyle</t>
  </si>
  <si>
    <t>2021-11-17</t>
  </si>
  <si>
    <t>393</t>
  </si>
  <si>
    <t>01343</t>
  </si>
  <si>
    <t>METHARCENCIEL</t>
  </si>
  <si>
    <t>Airvault</t>
  </si>
  <si>
    <t>46.8329725103, -0.135880248296</t>
  </si>
  <si>
    <t>200041416</t>
  </si>
  <si>
    <t>CC Airvaudais-Val du Thouet</t>
  </si>
  <si>
    <t>Séolis</t>
  </si>
  <si>
    <t>SE0001</t>
  </si>
  <si>
    <t>543</t>
  </si>
  <si>
    <t>79005</t>
  </si>
  <si>
    <t>CAPVERT BIOENERGIE DE BREUILH</t>
  </si>
  <si>
    <t>Saint-Antoine-de-Breuilh</t>
  </si>
  <si>
    <t>44.8413756885, 0.144778277474</t>
  </si>
  <si>
    <t>200034197</t>
  </si>
  <si>
    <t>CC de Montaigne Montravel et Gurson</t>
  </si>
  <si>
    <t>2021-11-25</t>
  </si>
  <si>
    <t>GD0084</t>
  </si>
  <si>
    <t>127</t>
  </si>
  <si>
    <t>24370</t>
  </si>
  <si>
    <t>SAS DTP METHA</t>
  </si>
  <si>
    <t>Mont-l'Évêque</t>
  </si>
  <si>
    <t>49.1904259616, 2.6339267851</t>
  </si>
  <si>
    <t>200066975</t>
  </si>
  <si>
    <t>CC Senlis Sud Oise</t>
  </si>
  <si>
    <t>674</t>
  </si>
  <si>
    <t>60421</t>
  </si>
  <si>
    <t>SAS COP'VERT</t>
  </si>
  <si>
    <t>Orée d'Anjou</t>
  </si>
  <si>
    <t>47.3218941947, -1.26053581871</t>
  </si>
  <si>
    <t>2021-12-07</t>
  </si>
  <si>
    <t>756</t>
  </si>
  <si>
    <t>49069</t>
  </si>
  <si>
    <t>Terres d'Aquitaine</t>
  </si>
  <si>
    <t>Saint-Selve</t>
  </si>
  <si>
    <t>44.6549808448, -0.472634663136</t>
  </si>
  <si>
    <t>243301264</t>
  </si>
  <si>
    <t>CC de Montesquieu</t>
  </si>
  <si>
    <t>2020-02-27</t>
  </si>
  <si>
    <t>GD8003</t>
  </si>
  <si>
    <t>8</t>
  </si>
  <si>
    <t>33474</t>
  </si>
  <si>
    <t>METHABRESSANDIERE</t>
  </si>
  <si>
    <t>Pompaire</t>
  </si>
  <si>
    <t>46.6162346991, -0.239456636326</t>
  </si>
  <si>
    <t>200041333</t>
  </si>
  <si>
    <t>CC de Parthenay-Gâtine</t>
  </si>
  <si>
    <t>2020-06-17</t>
  </si>
  <si>
    <t>GD0780</t>
  </si>
  <si>
    <t>101</t>
  </si>
  <si>
    <t>79213</t>
  </si>
  <si>
    <t>GAEC des 2 rivières</t>
  </si>
  <si>
    <t>Ploudaniel</t>
  </si>
  <si>
    <t>48.5230558972, -4.31368733592</t>
  </si>
  <si>
    <t>242900793</t>
  </si>
  <si>
    <t>CC Communauté Lesneven Côte des Légendes</t>
  </si>
  <si>
    <t>2020-08-25</t>
  </si>
  <si>
    <t>GD0233</t>
  </si>
  <si>
    <t>467</t>
  </si>
  <si>
    <t>29179</t>
  </si>
  <si>
    <t>SAUMUR BIO METHANE</t>
  </si>
  <si>
    <t>Bellevigne-les-Châteaux</t>
  </si>
  <si>
    <t>47.2066359278, -0.0708098589193</t>
  </si>
  <si>
    <t>2020-09-01</t>
  </si>
  <si>
    <t>156</t>
  </si>
  <si>
    <t>49060</t>
  </si>
  <si>
    <t>ISDND Baudelet</t>
  </si>
  <si>
    <t>Blaringhem</t>
  </si>
  <si>
    <t>50.6905234393, 2.409606447</t>
  </si>
  <si>
    <t>2020-09-02</t>
  </si>
  <si>
    <t>GD0990</t>
  </si>
  <si>
    <t>279</t>
  </si>
  <si>
    <t>59084</t>
  </si>
  <si>
    <t>SARL METHACANCE</t>
  </si>
  <si>
    <t>Écouché-les-Vallées</t>
  </si>
  <si>
    <t>48.715236562, -0.11079364791</t>
  </si>
  <si>
    <t>234</t>
  </si>
  <si>
    <t>61153</t>
  </si>
  <si>
    <t>VALBIOENERGIE</t>
  </si>
  <si>
    <t>Val de Briey</t>
  </si>
  <si>
    <t>49.2557914726, 5.97046491466</t>
  </si>
  <si>
    <t>2020-09-23</t>
  </si>
  <si>
    <t>303</t>
  </si>
  <si>
    <t>54099</t>
  </si>
  <si>
    <t>Sud Ardennes Biométhane</t>
  </si>
  <si>
    <t>Herpy-l'Arlésienne</t>
  </si>
  <si>
    <t>49.5259538637, 4.18823352667</t>
  </si>
  <si>
    <t>2020-10-05</t>
  </si>
  <si>
    <t>IR0119</t>
  </si>
  <si>
    <t>241</t>
  </si>
  <si>
    <t>08225</t>
  </si>
  <si>
    <t>Agro Energie du pertuis</t>
  </si>
  <si>
    <t>Raze</t>
  </si>
  <si>
    <t>47.5810464367, 6.00410324695</t>
  </si>
  <si>
    <t>247000367</t>
  </si>
  <si>
    <t>CC des Combes</t>
  </si>
  <si>
    <t>2020-10-08</t>
  </si>
  <si>
    <t>377</t>
  </si>
  <si>
    <t>70439</t>
  </si>
  <si>
    <t>SAS Biometha (Mittenbuhler SARL)</t>
  </si>
  <si>
    <t>Wissembourg</t>
  </si>
  <si>
    <t>49.0184562539, 7.96174575912</t>
  </si>
  <si>
    <t>246700926</t>
  </si>
  <si>
    <t>CC du Pays de Wissembourg</t>
  </si>
  <si>
    <t>2020-10-19</t>
  </si>
  <si>
    <t>IR0113</t>
  </si>
  <si>
    <t>105</t>
  </si>
  <si>
    <t>67544</t>
  </si>
  <si>
    <t>SAS GAZ 2O</t>
  </si>
  <si>
    <t>Bislée</t>
  </si>
  <si>
    <t>48.8731963735, 5.51011218092</t>
  </si>
  <si>
    <t>245500327</t>
  </si>
  <si>
    <t>CC du Sammiellois</t>
  </si>
  <si>
    <t>2020-11-09</t>
  </si>
  <si>
    <t>GD0323</t>
  </si>
  <si>
    <t>327</t>
  </si>
  <si>
    <t>55054</t>
  </si>
  <si>
    <t>BIOMETH'N</t>
  </si>
  <si>
    <t>Bucy-le-Long</t>
  </si>
  <si>
    <t>49.3884447185, 3.39828602712</t>
  </si>
  <si>
    <t>240200501</t>
  </si>
  <si>
    <t>CC du Val de l'Aisne</t>
  </si>
  <si>
    <t>2020-11-16</t>
  </si>
  <si>
    <t>GD0951</t>
  </si>
  <si>
    <t>187</t>
  </si>
  <si>
    <t>02131</t>
  </si>
  <si>
    <t>SAS METHACONFOLENTAIS</t>
  </si>
  <si>
    <t>Confolens</t>
  </si>
  <si>
    <t>46.0191386034, 0.658522279035</t>
  </si>
  <si>
    <t>200072049</t>
  </si>
  <si>
    <t>CC de Charente Limousine</t>
  </si>
  <si>
    <t>Charente</t>
  </si>
  <si>
    <t>2020-11-18</t>
  </si>
  <si>
    <t>GD0759</t>
  </si>
  <si>
    <t>16</t>
  </si>
  <si>
    <t>109</t>
  </si>
  <si>
    <t>16106</t>
  </si>
  <si>
    <t>VERT ENERGIE</t>
  </si>
  <si>
    <t>Saint-Victor-de-Morestel</t>
  </si>
  <si>
    <t>45.7025522178, 5.49814056561</t>
  </si>
  <si>
    <t>GD1088</t>
  </si>
  <si>
    <t>483</t>
  </si>
  <si>
    <t>38465</t>
  </si>
  <si>
    <t>SAS BIOGAZ BELLEVUE</t>
  </si>
  <si>
    <t>Haveluy</t>
  </si>
  <si>
    <t>50.3537384586, 3.40310314362</t>
  </si>
  <si>
    <t>200042190</t>
  </si>
  <si>
    <t>CA de la Porte du Hainaut</t>
  </si>
  <si>
    <t>2020-11-23</t>
  </si>
  <si>
    <t>365</t>
  </si>
  <si>
    <t>59292</t>
  </si>
  <si>
    <t>STEP MULHOUSE</t>
  </si>
  <si>
    <t>Sausheim</t>
  </si>
  <si>
    <t>47.7824980107, 7.40065794746</t>
  </si>
  <si>
    <t>200066009</t>
  </si>
  <si>
    <t>CA Mulhouse Alsace Agglomération</t>
  </si>
  <si>
    <t>2020-12-01</t>
  </si>
  <si>
    <t>GD0025</t>
  </si>
  <si>
    <t>83</t>
  </si>
  <si>
    <t>68300</t>
  </si>
  <si>
    <t>ENERGIE VERTE ROISSY</t>
  </si>
  <si>
    <t>Thieux</t>
  </si>
  <si>
    <t>49.0091475315, 2.66309885608</t>
  </si>
  <si>
    <t>2020-12-08</t>
  </si>
  <si>
    <t>754</t>
  </si>
  <si>
    <t>77462</t>
  </si>
  <si>
    <t>SAS METHA NORD VENDEE</t>
  </si>
  <si>
    <t>Cugand</t>
  </si>
  <si>
    <t>47.0602388146, -1.25289811103</t>
  </si>
  <si>
    <t>200070233</t>
  </si>
  <si>
    <t>CA Terres de Montaigu</t>
  </si>
  <si>
    <t>2020-12-15</t>
  </si>
  <si>
    <t>GD0813</t>
  </si>
  <si>
    <t>509</t>
  </si>
  <si>
    <t>85076</t>
  </si>
  <si>
    <t>SAS METHAMAD</t>
  </si>
  <si>
    <t>Lorentzen</t>
  </si>
  <si>
    <t>48.9570762629, 7.18176816001</t>
  </si>
  <si>
    <t>200067841</t>
  </si>
  <si>
    <t>CC de l'Alsace Bossue</t>
  </si>
  <si>
    <t>2020-12-16</t>
  </si>
  <si>
    <t>GD0488</t>
  </si>
  <si>
    <t>336</t>
  </si>
  <si>
    <t>67274</t>
  </si>
  <si>
    <t>BIOENERGIE DE DHUILLET</t>
  </si>
  <si>
    <t>Ormoy-la-Rivière</t>
  </si>
  <si>
    <t>48.4004789028, 2.16430044754</t>
  </si>
  <si>
    <t>2020-02-04</t>
  </si>
  <si>
    <t>196</t>
  </si>
  <si>
    <t>91469</t>
  </si>
  <si>
    <t>CERES GERMIGNY</t>
  </si>
  <si>
    <t>Germigny</t>
  </si>
  <si>
    <t>47.9971165696, 3.79141682909</t>
  </si>
  <si>
    <t>200067304</t>
  </si>
  <si>
    <t>CC Serein et Armance</t>
  </si>
  <si>
    <t>2020-02-11</t>
  </si>
  <si>
    <t>GD0175</t>
  </si>
  <si>
    <t>263</t>
  </si>
  <si>
    <t>89186</t>
  </si>
  <si>
    <t>Lycée agricole du Gros Chêne</t>
  </si>
  <si>
    <t>Pontivy</t>
  </si>
  <si>
    <t>48.0729953877, -2.97046592885</t>
  </si>
  <si>
    <t>2020-05-19</t>
  </si>
  <si>
    <t>56178</t>
  </si>
  <si>
    <t>SAS BLB AGRIBIOGAZ</t>
  </si>
  <si>
    <t>Bourbonne-les-Bains</t>
  </si>
  <si>
    <t>47.9441089031, 5.7418695819</t>
  </si>
  <si>
    <t>200070332</t>
  </si>
  <si>
    <t>CC des Savoir-Faire</t>
  </si>
  <si>
    <t>2020-08-26</t>
  </si>
  <si>
    <t>GD0362</t>
  </si>
  <si>
    <t>301</t>
  </si>
  <si>
    <t>52060</t>
  </si>
  <si>
    <t>AGRIOPALE QUELMES</t>
  </si>
  <si>
    <t>Quelmes</t>
  </si>
  <si>
    <t>50.7344041405, 2.12647655403</t>
  </si>
  <si>
    <t>246201016</t>
  </si>
  <si>
    <t>CC du Pays de Lumbres</t>
  </si>
  <si>
    <t>2020-09-08</t>
  </si>
  <si>
    <t>266</t>
  </si>
  <si>
    <t>62674</t>
  </si>
  <si>
    <t>Augigaz</t>
  </si>
  <si>
    <t>Augicourt</t>
  </si>
  <si>
    <t>47.7699166638, 5.89160778933</t>
  </si>
  <si>
    <t>200036150</t>
  </si>
  <si>
    <t>CC des Hauts du Val de Saône</t>
  </si>
  <si>
    <t>2020-09-11</t>
  </si>
  <si>
    <t>IR0117</t>
  </si>
  <si>
    <t>218</t>
  </si>
  <si>
    <t>70035</t>
  </si>
  <si>
    <t>STEP ENERGIBIO</t>
  </si>
  <si>
    <t>Toulouse</t>
  </si>
  <si>
    <t>43.5963814303, 1.43167293364</t>
  </si>
  <si>
    <t>243100518</t>
  </si>
  <si>
    <t>Toulouse Métropole</t>
  </si>
  <si>
    <t>2020-09-24</t>
  </si>
  <si>
    <t>GD8625</t>
  </si>
  <si>
    <t>152</t>
  </si>
  <si>
    <t>31555</t>
  </si>
  <si>
    <t>SAS AGRIGAZ</t>
  </si>
  <si>
    <t>Vire Normandie</t>
  </si>
  <si>
    <t>48.8512498219, -0.889601911342</t>
  </si>
  <si>
    <t>200068799</t>
  </si>
  <si>
    <t>CC Intercom de la Vire au Noireau</t>
  </si>
  <si>
    <t>2020-09-29</t>
  </si>
  <si>
    <t>GD0575</t>
  </si>
  <si>
    <t>14762</t>
  </si>
  <si>
    <t>SARL METHA DU VALLAGE</t>
  </si>
  <si>
    <t>Fronville</t>
  </si>
  <si>
    <t>48.4008313761, 5.13453844457</t>
  </si>
  <si>
    <t>200044253</t>
  </si>
  <si>
    <t>CC du Bassin de Joinville en Champagne</t>
  </si>
  <si>
    <t>2020-10-28</t>
  </si>
  <si>
    <t>GD0367</t>
  </si>
  <si>
    <t>216</t>
  </si>
  <si>
    <t>52212</t>
  </si>
  <si>
    <t>Energie Verte Du Bayard</t>
  </si>
  <si>
    <t>Estaires</t>
  </si>
  <si>
    <t>50.654423304, 2.72156583757</t>
  </si>
  <si>
    <t>245900758</t>
  </si>
  <si>
    <t>CC Flandre Lys</t>
  </si>
  <si>
    <t>GD0989</t>
  </si>
  <si>
    <t>254</t>
  </si>
  <si>
    <t>59212</t>
  </si>
  <si>
    <t>BIOROUSSILLON</t>
  </si>
  <si>
    <t>Perpignan</t>
  </si>
  <si>
    <t>42.6965954131, 2.89936953979</t>
  </si>
  <si>
    <t>200027183</t>
  </si>
  <si>
    <t>CU Perpignan Méditerranée Métropole</t>
  </si>
  <si>
    <t>Pyrénées-Orientales</t>
  </si>
  <si>
    <t>GD8706</t>
  </si>
  <si>
    <t>4</t>
  </si>
  <si>
    <t>66136</t>
  </si>
  <si>
    <t>Sologne Agri Méthanisation</t>
  </si>
  <si>
    <t>Lamotte-Beuvron</t>
  </si>
  <si>
    <t>47.6033008872, 2.02321996926</t>
  </si>
  <si>
    <t>200000800</t>
  </si>
  <si>
    <t>CC Cœur de Sologne</t>
  </si>
  <si>
    <t>2020-11-17</t>
  </si>
  <si>
    <t>GD0695</t>
  </si>
  <si>
    <t>165</t>
  </si>
  <si>
    <t>41106</t>
  </si>
  <si>
    <t>Energia Thiérache - Lesquielles-Saint-Germain</t>
  </si>
  <si>
    <t>Lesquielles-Saint-Germain</t>
  </si>
  <si>
    <t>49.931687068, 3.62808644318</t>
  </si>
  <si>
    <t>2020-11-24</t>
  </si>
  <si>
    <t>287</t>
  </si>
  <si>
    <t>02422</t>
  </si>
  <si>
    <t>SCEA du Champ Fleury 2</t>
  </si>
  <si>
    <t>720</t>
  </si>
  <si>
    <t>Centrale Biogaz de l'Aumaillerie</t>
  </si>
  <si>
    <t>La Selle-en-Luitré</t>
  </si>
  <si>
    <t>48.3210231542, -1.15116317986</t>
  </si>
  <si>
    <t>35324</t>
  </si>
  <si>
    <t>Metha Horizon</t>
  </si>
  <si>
    <t>Pierre-Morains</t>
  </si>
  <si>
    <t>48.8400739001, 4.02053698314</t>
  </si>
  <si>
    <t>200067684</t>
  </si>
  <si>
    <t>CA Épernay, Coteaux et Plaine de Champagne</t>
  </si>
  <si>
    <t>IR0118</t>
  </si>
  <si>
    <t>23</t>
  </si>
  <si>
    <t>51430</t>
  </si>
  <si>
    <t>CH4 Energie</t>
  </si>
  <si>
    <t>Saint-Germain</t>
  </si>
  <si>
    <t>48.2535079309, 4.01065245328</t>
  </si>
  <si>
    <t>220</t>
  </si>
  <si>
    <t>10340</t>
  </si>
  <si>
    <t>HM BIOGAZ</t>
  </si>
  <si>
    <t>Wickersheim-Wilshausen</t>
  </si>
  <si>
    <t>48.7815411023, 7.53331362139</t>
  </si>
  <si>
    <t>246700959</t>
  </si>
  <si>
    <t>CC du Pays de la Zorn</t>
  </si>
  <si>
    <t>GD0011</t>
  </si>
  <si>
    <t>496</t>
  </si>
  <si>
    <t>67530</t>
  </si>
  <si>
    <t>Centrale Biogaz de Chaumont</t>
  </si>
  <si>
    <t>Pannes</t>
  </si>
  <si>
    <t>48.0121009913, 2.66878562628</t>
  </si>
  <si>
    <t>244500203</t>
  </si>
  <si>
    <t>CA Montargoise et Rives du Loing (A.M.E.)</t>
  </si>
  <si>
    <t>2020-12-17</t>
  </si>
  <si>
    <t>GD0691</t>
  </si>
  <si>
    <t>45247</t>
  </si>
  <si>
    <t>METHAMAINE</t>
  </si>
  <si>
    <t>Meslay-du-Maine</t>
  </si>
  <si>
    <t>47.9469156243, -0.558693863131</t>
  </si>
  <si>
    <t>245300223</t>
  </si>
  <si>
    <t>CC du Pays de Meslay-Grez</t>
  </si>
  <si>
    <t>GD0821</t>
  </si>
  <si>
    <t>141</t>
  </si>
  <si>
    <t>53152</t>
  </si>
  <si>
    <t>AUNIS BIOGAZ</t>
  </si>
  <si>
    <t>Surgères</t>
  </si>
  <si>
    <t>46.1044773827, -0.753715269757</t>
  </si>
  <si>
    <t>200041614</t>
  </si>
  <si>
    <t>CC Aunis Sud</t>
  </si>
  <si>
    <t>2020-05-13</t>
  </si>
  <si>
    <t>GD0775</t>
  </si>
  <si>
    <t>17434</t>
  </si>
  <si>
    <t>SAS Verrières Céréales</t>
  </si>
  <si>
    <t>Trouy</t>
  </si>
  <si>
    <t>47.0200069929, 2.36619290348</t>
  </si>
  <si>
    <t>175</t>
  </si>
  <si>
    <t>18267</t>
  </si>
  <si>
    <t>METHATIS</t>
  </si>
  <si>
    <t>Athis-Val de Rouvre</t>
  </si>
  <si>
    <t>48.7951982952, -0.509617196105</t>
  </si>
  <si>
    <t>200035814</t>
  </si>
  <si>
    <t>CA Flers Agglo</t>
  </si>
  <si>
    <t>2020-06-30</t>
  </si>
  <si>
    <t>GD0568</t>
  </si>
  <si>
    <t>181</t>
  </si>
  <si>
    <t>61007</t>
  </si>
  <si>
    <t>SAS Synergie Biométhane</t>
  </si>
  <si>
    <t>Cintré</t>
  </si>
  <si>
    <t>48.108708615, -1.88667263001</t>
  </si>
  <si>
    <t>2020-08-04</t>
  </si>
  <si>
    <t>455</t>
  </si>
  <si>
    <t>35080</t>
  </si>
  <si>
    <t>SAS BIOMÉTHANE DE L'AISNE</t>
  </si>
  <si>
    <t>Vivaise</t>
  </si>
  <si>
    <t>49.6228688465, 3.56431943267</t>
  </si>
  <si>
    <t>2020-09-03</t>
  </si>
  <si>
    <t>212</t>
  </si>
  <si>
    <t>02821</t>
  </si>
  <si>
    <t>SCEA Le Bihan</t>
  </si>
  <si>
    <t>2020-09-22</t>
  </si>
  <si>
    <t>METHADEC</t>
  </si>
  <si>
    <t>Bourguignon-sous-Coucy</t>
  </si>
  <si>
    <t>49.5427641575, 3.15422957657</t>
  </si>
  <si>
    <t>200071769</t>
  </si>
  <si>
    <t>CC Picardie des Châteaux</t>
  </si>
  <si>
    <t>GD1055</t>
  </si>
  <si>
    <t>206</t>
  </si>
  <si>
    <t>02107</t>
  </si>
  <si>
    <t>NATURAGAZ</t>
  </si>
  <si>
    <t>2020-10-07</t>
  </si>
  <si>
    <t>249</t>
  </si>
  <si>
    <t>SAS ABH</t>
  </si>
  <si>
    <t>Wittersheim</t>
  </si>
  <si>
    <t>48.7801634182, 7.65461502349</t>
  </si>
  <si>
    <t>200067874</t>
  </si>
  <si>
    <t>CA de Haguenau</t>
  </si>
  <si>
    <t>2020-10-13</t>
  </si>
  <si>
    <t>GD0005</t>
  </si>
  <si>
    <t>198</t>
  </si>
  <si>
    <t>67546</t>
  </si>
  <si>
    <t>THELLE BIOENERGIE</t>
  </si>
  <si>
    <t>Neuilly-en-Thelle</t>
  </si>
  <si>
    <t>49.2285502167, 2.27982147453</t>
  </si>
  <si>
    <t>200067973</t>
  </si>
  <si>
    <t>CC Thelloise</t>
  </si>
  <si>
    <t>2020-10-29</t>
  </si>
  <si>
    <t>253</t>
  </si>
  <si>
    <t>60450</t>
  </si>
  <si>
    <t>STEP du SIAH Croult et Petit Rosne</t>
  </si>
  <si>
    <t>Bonneuil-en-France</t>
  </si>
  <si>
    <t>48.9651461518, 2.43492885419</t>
  </si>
  <si>
    <t>Val-d'Oise</t>
  </si>
  <si>
    <t>2020-11-03</t>
  </si>
  <si>
    <t>95</t>
  </si>
  <si>
    <t>544</t>
  </si>
  <si>
    <t>95088</t>
  </si>
  <si>
    <t>Meurthenergie</t>
  </si>
  <si>
    <t>Azerailles</t>
  </si>
  <si>
    <t>48.4972745986, 6.6948706717</t>
  </si>
  <si>
    <t>200070324</t>
  </si>
  <si>
    <t>CC du Territoire de Lunéville à Baccarat</t>
  </si>
  <si>
    <t>2020-11-04</t>
  </si>
  <si>
    <t>IR0115</t>
  </si>
  <si>
    <t>208</t>
  </si>
  <si>
    <t>54038</t>
  </si>
  <si>
    <t>Artaim saron Energie</t>
  </si>
  <si>
    <t>Saron-sur-Aube</t>
  </si>
  <si>
    <t>48.5824010998, 3.72970498559</t>
  </si>
  <si>
    <t>200066835</t>
  </si>
  <si>
    <t>CC de Sézanne-Sud Ouest Marnais</t>
  </si>
  <si>
    <t>IR0124</t>
  </si>
  <si>
    <t>199</t>
  </si>
  <si>
    <t>51524</t>
  </si>
  <si>
    <t>SUEZ AUX VENTES DE BOURSE</t>
  </si>
  <si>
    <t>Les Ventes-de-Bourse</t>
  </si>
  <si>
    <t>48.5065515464, 0.266487058191</t>
  </si>
  <si>
    <t>2020-01-14</t>
  </si>
  <si>
    <t>189</t>
  </si>
  <si>
    <t>61499</t>
  </si>
  <si>
    <t>SAS MESSY BIOGAZ</t>
  </si>
  <si>
    <t>Messy</t>
  </si>
  <si>
    <t>48.9671202326, 2.70115983516</t>
  </si>
  <si>
    <t>2020-01-27</t>
  </si>
  <si>
    <t>222</t>
  </si>
  <si>
    <t>77292</t>
  </si>
  <si>
    <t>SARL Castel Métha</t>
  </si>
  <si>
    <t>Noyal-Châtillon-sur-Seiche</t>
  </si>
  <si>
    <t>48.0524815273, -1.6633106381</t>
  </si>
  <si>
    <t>2020-01-28</t>
  </si>
  <si>
    <t>256</t>
  </si>
  <si>
    <t>35206</t>
  </si>
  <si>
    <t>Emeraude Bioénergie</t>
  </si>
  <si>
    <t>48.4684404751, -2.49534815954</t>
  </si>
  <si>
    <t>200069391</t>
  </si>
  <si>
    <t>CA Lamballe Terre et Mer</t>
  </si>
  <si>
    <t>2020-02-25</t>
  </si>
  <si>
    <t>GD0268</t>
  </si>
  <si>
    <t>BEAULIEU METANERGIE</t>
  </si>
  <si>
    <t>2020-03-04</t>
  </si>
  <si>
    <t>190</t>
  </si>
  <si>
    <t>SARL Métha Vallon</t>
  </si>
  <si>
    <t>Guichen</t>
  </si>
  <si>
    <t>47.9653877316, -1.79026270939</t>
  </si>
  <si>
    <t>200043990</t>
  </si>
  <si>
    <t>CC Vallons de Haute-Bretagne Communauté</t>
  </si>
  <si>
    <t>2020-03-10</t>
  </si>
  <si>
    <t>GD0286</t>
  </si>
  <si>
    <t>324</t>
  </si>
  <si>
    <t>35126</t>
  </si>
  <si>
    <t>SAS LE GAZ VERT DE REMILLY</t>
  </si>
  <si>
    <t>Remilly-Aillicourt</t>
  </si>
  <si>
    <t>49.6485856467, 4.99371291541</t>
  </si>
  <si>
    <t>2020-04-20</t>
  </si>
  <si>
    <t>273</t>
  </si>
  <si>
    <t>08357</t>
  </si>
  <si>
    <t>SAS PJF BIOENERGIE</t>
  </si>
  <si>
    <t>Yversay</t>
  </si>
  <si>
    <t>46.6723327836, 0.205575527157</t>
  </si>
  <si>
    <t>200069763</t>
  </si>
  <si>
    <t>CC du Haut-Poitou</t>
  </si>
  <si>
    <t>2020-04-29</t>
  </si>
  <si>
    <t>GD0783</t>
  </si>
  <si>
    <t>162</t>
  </si>
  <si>
    <t>86300</t>
  </si>
  <si>
    <t>GAEC des ESTIVES</t>
  </si>
  <si>
    <t>Cerisy-Belle-Étoile</t>
  </si>
  <si>
    <t>48.7831815078, -0.623679681205</t>
  </si>
  <si>
    <t>GD0573</t>
  </si>
  <si>
    <t>416</t>
  </si>
  <si>
    <t>61078</t>
  </si>
  <si>
    <t>LE PRÉ DU LOUP ENERGIE</t>
  </si>
  <si>
    <t>Arques</t>
  </si>
  <si>
    <t>50.7402216255, 2.31902794783</t>
  </si>
  <si>
    <t>200069037</t>
  </si>
  <si>
    <t>CA du Pays de Saint-Omer</t>
  </si>
  <si>
    <t>2020-06-22</t>
  </si>
  <si>
    <t>450</t>
  </si>
  <si>
    <t>62040</t>
  </si>
  <si>
    <t>BIOENERGIE DE FERIN</t>
  </si>
  <si>
    <t>Gouy-sous-Bellonne</t>
  </si>
  <si>
    <t>50.3145124236, 3.05826904717</t>
  </si>
  <si>
    <t>200044048</t>
  </si>
  <si>
    <t>CC Osartis Marquion</t>
  </si>
  <si>
    <t>2020-07-28</t>
  </si>
  <si>
    <t>GD1002</t>
  </si>
  <si>
    <t>296</t>
  </si>
  <si>
    <t>62383</t>
  </si>
  <si>
    <t>SAS du SOLNAN</t>
  </si>
  <si>
    <t>2020-07-29</t>
  </si>
  <si>
    <t>406</t>
  </si>
  <si>
    <t>SARL BRIGITTE &amp; THIERRY</t>
  </si>
  <si>
    <t>Vallons-de-l'Erdre</t>
  </si>
  <si>
    <t>47.5309227299, -1.19441075506</t>
  </si>
  <si>
    <t>GD0804</t>
  </si>
  <si>
    <t>360</t>
  </si>
  <si>
    <t>44180</t>
  </si>
  <si>
    <t>SAS VRY BIO ENERGIES</t>
  </si>
  <si>
    <t>Vry</t>
  </si>
  <si>
    <t>49.1924424841, 6.35664506917</t>
  </si>
  <si>
    <t>2020-09-16</t>
  </si>
  <si>
    <t>493</t>
  </si>
  <si>
    <t>57736</t>
  </si>
  <si>
    <t>AGRI AVENIR</t>
  </si>
  <si>
    <t>Chalandry</t>
  </si>
  <si>
    <t>49.6702675165, 3.64445509533</t>
  </si>
  <si>
    <t>240200469</t>
  </si>
  <si>
    <t>CC du Pays de la Serre</t>
  </si>
  <si>
    <t>238</t>
  </si>
  <si>
    <t>02156</t>
  </si>
  <si>
    <t>EARL DELGER - DOMPIERRE SUR YON (85)</t>
  </si>
  <si>
    <t>Dompierre-sur-Yon</t>
  </si>
  <si>
    <t>46.7599858068, -1.37275519417</t>
  </si>
  <si>
    <t>248500589</t>
  </si>
  <si>
    <t>CA La Roche-sur-Yon Agglomération</t>
  </si>
  <si>
    <t>2020-10-20</t>
  </si>
  <si>
    <t>434</t>
  </si>
  <si>
    <t>85081</t>
  </si>
  <si>
    <t>METH'INNOV</t>
  </si>
  <si>
    <t>Melle</t>
  </si>
  <si>
    <t>46.2309583731, -0.147888712984</t>
  </si>
  <si>
    <t>200069755</t>
  </si>
  <si>
    <t>CC Mellois en Poitou</t>
  </si>
  <si>
    <t>GD0750</t>
  </si>
  <si>
    <t>79174</t>
  </si>
  <si>
    <t>SAS BORDENERGIE</t>
  </si>
  <si>
    <t>Raray</t>
  </si>
  <si>
    <t>49.263440205, 2.71969043321</t>
  </si>
  <si>
    <t>337</t>
  </si>
  <si>
    <t>60525</t>
  </si>
  <si>
    <t>SIVOM</t>
  </si>
  <si>
    <t>Lieoux</t>
  </si>
  <si>
    <t>43.1495836513, 0.773537344918</t>
  </si>
  <si>
    <t>200072643</t>
  </si>
  <si>
    <t>CC Cœur et Coteaux du Comminges</t>
  </si>
  <si>
    <t>2020-01-16</t>
  </si>
  <si>
    <t>GD8506</t>
  </si>
  <si>
    <t>299</t>
  </si>
  <si>
    <t>31300</t>
  </si>
  <si>
    <t>MED APTUNION APT</t>
  </si>
  <si>
    <t>Apt</t>
  </si>
  <si>
    <t>43.879393265, 5.38921757843</t>
  </si>
  <si>
    <t>200040624</t>
  </si>
  <si>
    <t>CC Pays d'Apt-Luberon</t>
  </si>
  <si>
    <t>2020-01-22</t>
  </si>
  <si>
    <t>GD0900</t>
  </si>
  <si>
    <t>257</t>
  </si>
  <si>
    <t>84003</t>
  </si>
  <si>
    <t>SCEA du Château</t>
  </si>
  <si>
    <t>Laulne</t>
  </si>
  <si>
    <t>49.2506372168, -1.45537341043</t>
  </si>
  <si>
    <t>200067031</t>
  </si>
  <si>
    <t>CC Côte Ouest Centre Manche</t>
  </si>
  <si>
    <t>2020-02-05</t>
  </si>
  <si>
    <t>320</t>
  </si>
  <si>
    <t>50265</t>
  </si>
  <si>
    <t>METHASANON</t>
  </si>
  <si>
    <t>Einville-au-Jard</t>
  </si>
  <si>
    <t>48.6558058764, 6.4779137062</t>
  </si>
  <si>
    <t>245400759</t>
  </si>
  <si>
    <t>CC du Pays du Sanon</t>
  </si>
  <si>
    <t>2020-02-13</t>
  </si>
  <si>
    <t>54176</t>
  </si>
  <si>
    <t>MEDOC ENERGIES 2</t>
  </si>
  <si>
    <t>Hourtin</t>
  </si>
  <si>
    <t>45.1807913533, -1.06580080764</t>
  </si>
  <si>
    <t>200070720</t>
  </si>
  <si>
    <t>CC Médoc Atlantique</t>
  </si>
  <si>
    <t>508</t>
  </si>
  <si>
    <t>33203</t>
  </si>
  <si>
    <t>Mouzon Energie</t>
  </si>
  <si>
    <t>Sommerécourt</t>
  </si>
  <si>
    <t>48.2241761343, 5.65159771886</t>
  </si>
  <si>
    <t>200069664</t>
  </si>
  <si>
    <t>CC Meuse Rognon</t>
  </si>
  <si>
    <t>IR0112</t>
  </si>
  <si>
    <t>333</t>
  </si>
  <si>
    <t>52476</t>
  </si>
  <si>
    <t>Méthamusau</t>
  </si>
  <si>
    <t>Oberschaeffolsheim</t>
  </si>
  <si>
    <t>48.5919169259, 7.64608858988</t>
  </si>
  <si>
    <t>246700488</t>
  </si>
  <si>
    <t>Eurométropole de Strasbourg</t>
  </si>
  <si>
    <t>2020-05-04</t>
  </si>
  <si>
    <t>137</t>
  </si>
  <si>
    <t>67350</t>
  </si>
  <si>
    <t>Société Plainval Biométhane</t>
  </si>
  <si>
    <t>Plainval</t>
  </si>
  <si>
    <t>49.5340616359, 2.45773884627</t>
  </si>
  <si>
    <t>2020-06-04</t>
  </si>
  <si>
    <t>143</t>
  </si>
  <si>
    <t>60495</t>
  </si>
  <si>
    <t>AIX ENERGIE</t>
  </si>
  <si>
    <t>Orchies</t>
  </si>
  <si>
    <t>50.4684491037, 3.23890685351</t>
  </si>
  <si>
    <t>200041960</t>
  </si>
  <si>
    <t>CC Pévèle-Carembault</t>
  </si>
  <si>
    <t>2020-07-22</t>
  </si>
  <si>
    <t>230</t>
  </si>
  <si>
    <t>59449</t>
  </si>
  <si>
    <t>METHA'CO</t>
  </si>
  <si>
    <t>Marlenheim</t>
  </si>
  <si>
    <t>48.6190542828, 7.50589211094</t>
  </si>
  <si>
    <t>200068864</t>
  </si>
  <si>
    <t>CC de la Mossig et du Vignoble</t>
  </si>
  <si>
    <t>2020-07-25</t>
  </si>
  <si>
    <t>269</t>
  </si>
  <si>
    <t>67282</t>
  </si>
  <si>
    <t>SAS La Friche Margot</t>
  </si>
  <si>
    <t>Boisgervilly</t>
  </si>
  <si>
    <t>48.1663042024, -2.08373655963</t>
  </si>
  <si>
    <t>GD0275</t>
  </si>
  <si>
    <t>322</t>
  </si>
  <si>
    <t>35027</t>
  </si>
  <si>
    <t>Air Liquide (Contrisson)</t>
  </si>
  <si>
    <t>Contrisson</t>
  </si>
  <si>
    <t>48.8030599838, 4.95587124601</t>
  </si>
  <si>
    <t>245501184</t>
  </si>
  <si>
    <t>CC du Pays de Revigny-sur-Ornain</t>
  </si>
  <si>
    <t>2020-09-14</t>
  </si>
  <si>
    <t>IR0114</t>
  </si>
  <si>
    <t>251</t>
  </si>
  <si>
    <t>55125</t>
  </si>
  <si>
    <t>SAS METHACONNECT</t>
  </si>
  <si>
    <t>Le Louroux</t>
  </si>
  <si>
    <t>47.1561046765, 0.761738298456</t>
  </si>
  <si>
    <t>200071587</t>
  </si>
  <si>
    <t>CC Loches Sud Touraine</t>
  </si>
  <si>
    <t>GD0716</t>
  </si>
  <si>
    <t>517</t>
  </si>
  <si>
    <t>37136</t>
  </si>
  <si>
    <t>SAS BIOENERGIE DE l'ETANG</t>
  </si>
  <si>
    <t>Mareuil-en-Brie</t>
  </si>
  <si>
    <t>48.9638384493, 3.75395021148</t>
  </si>
  <si>
    <t>200066850</t>
  </si>
  <si>
    <t>CC des Paysages de la Champagne</t>
  </si>
  <si>
    <t>2020-10-06</t>
  </si>
  <si>
    <t>GD0333</t>
  </si>
  <si>
    <t>275</t>
  </si>
  <si>
    <t>51345</t>
  </si>
  <si>
    <t>SARL MB2F</t>
  </si>
  <si>
    <t>Coëx</t>
  </si>
  <si>
    <t>46.7078707764, -1.75788339462</t>
  </si>
  <si>
    <t>200023778</t>
  </si>
  <si>
    <t>CA du Pays de Saint-Gilles-Croix-de-Vie</t>
  </si>
  <si>
    <t>GD0886</t>
  </si>
  <si>
    <t>784</t>
  </si>
  <si>
    <t>85070</t>
  </si>
  <si>
    <t>SAS ARTOIS METHAGRI</t>
  </si>
  <si>
    <t>Monchy-le-Preux</t>
  </si>
  <si>
    <t>50.2680152947, 2.89515601798</t>
  </si>
  <si>
    <t>200033579</t>
  </si>
  <si>
    <t>CU d'Arras</t>
  </si>
  <si>
    <t>2020-10-15</t>
  </si>
  <si>
    <t>GD1003</t>
  </si>
  <si>
    <t>282</t>
  </si>
  <si>
    <t>62582</t>
  </si>
  <si>
    <t>SARL La Saude</t>
  </si>
  <si>
    <t>2020-10-27</t>
  </si>
  <si>
    <t>422</t>
  </si>
  <si>
    <t>METHAVEORE - ETOILE SUR RHONE</t>
  </si>
  <si>
    <t>Étoile-sur-Rhône</t>
  </si>
  <si>
    <t>44.8313893504, 4.87476252885</t>
  </si>
  <si>
    <t>345</t>
  </si>
  <si>
    <t>26124</t>
  </si>
  <si>
    <t>SAS LA ROCHELLE</t>
  </si>
  <si>
    <t>Macé</t>
  </si>
  <si>
    <t>48.6476898388, 0.136870409048</t>
  </si>
  <si>
    <t>200035111</t>
  </si>
  <si>
    <t>CC des Sources de l'Orne</t>
  </si>
  <si>
    <t>2020-11-13</t>
  </si>
  <si>
    <t>IR0116</t>
  </si>
  <si>
    <t>359</t>
  </si>
  <si>
    <t>61240</t>
  </si>
  <si>
    <t>GAEC DE PONT CABIOCH</t>
  </si>
  <si>
    <t>Guilers</t>
  </si>
  <si>
    <t>48.4189328656, -4.56200695639</t>
  </si>
  <si>
    <t>242900314</t>
  </si>
  <si>
    <t>Brest Métropole</t>
  </si>
  <si>
    <t>2020-11-30</t>
  </si>
  <si>
    <t>580</t>
  </si>
  <si>
    <t>29069</t>
  </si>
  <si>
    <t>SAS ENERGIE DIGARD AND CO</t>
  </si>
  <si>
    <t>Isigny-sur-Mer</t>
  </si>
  <si>
    <t>49.305761488, -1.10256916512</t>
  </si>
  <si>
    <t>200066801</t>
  </si>
  <si>
    <t>CC Isigny-Omaha Intercom</t>
  </si>
  <si>
    <t>2022-01-03</t>
  </si>
  <si>
    <t>GD0589</t>
  </si>
  <si>
    <t>315</t>
  </si>
  <si>
    <t>14342</t>
  </si>
  <si>
    <t>SOBER</t>
  </si>
  <si>
    <t>Saint-Gérand-Croixanvec</t>
  </si>
  <si>
    <t>48.1085338932, -2.88597650893</t>
  </si>
  <si>
    <t>2019-01-10</t>
  </si>
  <si>
    <t>171</t>
  </si>
  <si>
    <t>56213</t>
  </si>
  <si>
    <t>Gaec du Tertre Goutte</t>
  </si>
  <si>
    <t>Pleudihen-sur-Rance</t>
  </si>
  <si>
    <t>48.5092937336, -1.94145904907</t>
  </si>
  <si>
    <t>2019-01-16</t>
  </si>
  <si>
    <t>Pleudihen Distribution gaz</t>
  </si>
  <si>
    <t>VO0001</t>
  </si>
  <si>
    <t>201</t>
  </si>
  <si>
    <t>22197</t>
  </si>
  <si>
    <t>SAS Nangis Biogaz</t>
  </si>
  <si>
    <t>2019-02-05</t>
  </si>
  <si>
    <t>IR0107</t>
  </si>
  <si>
    <t>177</t>
  </si>
  <si>
    <t>Méthanergie</t>
  </si>
  <si>
    <t>Ciel</t>
  </si>
  <si>
    <t>46.8716291957, 5.05115500472</t>
  </si>
  <si>
    <t>2019-02-12</t>
  </si>
  <si>
    <t>GD0198</t>
  </si>
  <si>
    <t>134</t>
  </si>
  <si>
    <t>71131</t>
  </si>
  <si>
    <t>Métha 3</t>
  </si>
  <si>
    <t>Wahlenheim</t>
  </si>
  <si>
    <t>48.7659087091, 7.68693403664</t>
  </si>
  <si>
    <t>2019-07-08</t>
  </si>
  <si>
    <t>271</t>
  </si>
  <si>
    <t>67510</t>
  </si>
  <si>
    <t>CENTRALE BIOGAZ LES HAUTS FALAISES</t>
  </si>
  <si>
    <t>Saint-Léonard</t>
  </si>
  <si>
    <t>49.7321818322, 0.341907614977</t>
  </si>
  <si>
    <t>2019-07-18</t>
  </si>
  <si>
    <t>76600</t>
  </si>
  <si>
    <t>Biogasconha</t>
  </si>
  <si>
    <t>Bénesse-Maremne</t>
  </si>
  <si>
    <t>43.6346135825, -1.36478553572</t>
  </si>
  <si>
    <t>244000865</t>
  </si>
  <si>
    <t>CC Maremne Adour Côte Sud</t>
  </si>
  <si>
    <t>2019-07-30</t>
  </si>
  <si>
    <t>GD8206</t>
  </si>
  <si>
    <t>7</t>
  </si>
  <si>
    <t>40036</t>
  </si>
  <si>
    <t>Mahe BioEnergie</t>
  </si>
  <si>
    <t>Boutigny</t>
  </si>
  <si>
    <t>48.9127981727, 2.9292515848</t>
  </si>
  <si>
    <t>2019-08-22</t>
  </si>
  <si>
    <t>77049</t>
  </si>
  <si>
    <t>CELLES SUR BELLE BIOGAZ</t>
  </si>
  <si>
    <t>Celles-sur-Belle</t>
  </si>
  <si>
    <t>46.2405369288, -0.218181064771</t>
  </si>
  <si>
    <t>2019-09-25</t>
  </si>
  <si>
    <t>166</t>
  </si>
  <si>
    <t>79061</t>
  </si>
  <si>
    <t>STEP - Les Mureaux</t>
  </si>
  <si>
    <t>Les Mureaux</t>
  </si>
  <si>
    <t>48.9888041078, 1.91363448925</t>
  </si>
  <si>
    <t>2019-11-06</t>
  </si>
  <si>
    <t>78440</t>
  </si>
  <si>
    <t>NORSKE SKOG 1</t>
  </si>
  <si>
    <t>Neuville-Saint-Amand</t>
  </si>
  <si>
    <t>49.8206477091, 3.33360991741</t>
  </si>
  <si>
    <t>2019-11-07</t>
  </si>
  <si>
    <t>205</t>
  </si>
  <si>
    <t>02549</t>
  </si>
  <si>
    <t>Méthanisation Seille Environnement</t>
  </si>
  <si>
    <t>Haraucourt-sur-Seille</t>
  </si>
  <si>
    <t>48.8084972349, 6.60564803108</t>
  </si>
  <si>
    <t>IR0110</t>
  </si>
  <si>
    <t>57295</t>
  </si>
  <si>
    <t>Biométhane du Chaunois (St Aubin)</t>
  </si>
  <si>
    <t>Saint-Aubin</t>
  </si>
  <si>
    <t>49.5099540337, 3.18837580055</t>
  </si>
  <si>
    <t>2019-12-05</t>
  </si>
  <si>
    <t>170</t>
  </si>
  <si>
    <t>02671</t>
  </si>
  <si>
    <t>SCEA de Cohon - Le Chevain</t>
  </si>
  <si>
    <t>Saint-Paterne - Le Chevain</t>
  </si>
  <si>
    <t>48.4136370812, 0.114907308448</t>
  </si>
  <si>
    <t>2020-12-12</t>
  </si>
  <si>
    <t>186</t>
  </si>
  <si>
    <t>72308</t>
  </si>
  <si>
    <t>STEP de SORMIOU</t>
  </si>
  <si>
    <t>Marseille</t>
  </si>
  <si>
    <t>43.296346, 5.369889</t>
  </si>
  <si>
    <t>2019-01-29</t>
  </si>
  <si>
    <t>104</t>
  </si>
  <si>
    <t>13055</t>
  </si>
  <si>
    <t>SAS METHAVIE</t>
  </si>
  <si>
    <t>Le Poiré-sur-Vie</t>
  </si>
  <si>
    <t>46.769919754, -1.50488626452</t>
  </si>
  <si>
    <t>2019-07-09</t>
  </si>
  <si>
    <t>85178</t>
  </si>
  <si>
    <t>Agri Briva Métha (Brioude)</t>
  </si>
  <si>
    <t>Saint-Laurent-Chabreuges</t>
  </si>
  <si>
    <t>45.2768738182, 3.34696183552</t>
  </si>
  <si>
    <t>200085728</t>
  </si>
  <si>
    <t>CC Brioude Sud Auvergne</t>
  </si>
  <si>
    <t>Haute-Loire</t>
  </si>
  <si>
    <t>2019-08-01</t>
  </si>
  <si>
    <t>GD0418</t>
  </si>
  <si>
    <t>203</t>
  </si>
  <si>
    <t>43207</t>
  </si>
  <si>
    <t>Biodéac</t>
  </si>
  <si>
    <t>2019-09-09</t>
  </si>
  <si>
    <t>IR0109</t>
  </si>
  <si>
    <t>Centrale biogaz des terres de montaigu</t>
  </si>
  <si>
    <t>Montaigu-Vendée</t>
  </si>
  <si>
    <t>46.9759800852, -1.31364530268</t>
  </si>
  <si>
    <t>2019-09-10</t>
  </si>
  <si>
    <t>GD0869</t>
  </si>
  <si>
    <t>85146</t>
  </si>
  <si>
    <t>SAS JB Energie</t>
  </si>
  <si>
    <t>Ploërmel</t>
  </si>
  <si>
    <t>47.9221801451, -2.38313563666</t>
  </si>
  <si>
    <t>200066777</t>
  </si>
  <si>
    <t>CC Ploërmel Communauté</t>
  </si>
  <si>
    <t>2019-10-15</t>
  </si>
  <si>
    <t>GD0287</t>
  </si>
  <si>
    <t>219</t>
  </si>
  <si>
    <t>56165</t>
  </si>
  <si>
    <t>Méthan'Agri</t>
  </si>
  <si>
    <t>Messei</t>
  </si>
  <si>
    <t>48.7140643026, -0.539204262797</t>
  </si>
  <si>
    <t>2019-11-01</t>
  </si>
  <si>
    <t>IR0111</t>
  </si>
  <si>
    <t>61278</t>
  </si>
  <si>
    <t>SAS TREVINERGIE</t>
  </si>
  <si>
    <t>2019-11-05</t>
  </si>
  <si>
    <t>325</t>
  </si>
  <si>
    <t>ISDND Kermat</t>
  </si>
  <si>
    <t>Inzinzac-Lochrist</t>
  </si>
  <si>
    <t>47.8558359743, -3.25178122558</t>
  </si>
  <si>
    <t>200042174</t>
  </si>
  <si>
    <t>CA Lorient Agglomération</t>
  </si>
  <si>
    <t>2019-11-26</t>
  </si>
  <si>
    <t>GD0301</t>
  </si>
  <si>
    <t>179</t>
  </si>
  <si>
    <t>56090</t>
  </si>
  <si>
    <t>USINE CARRE DE REUNION (ST CYR)</t>
  </si>
  <si>
    <t>Saint-Cyr-l'École</t>
  </si>
  <si>
    <t>48.8065759294, 2.0659250703</t>
  </si>
  <si>
    <t>247800584</t>
  </si>
  <si>
    <t>CA Versailles Grand Parc (C.A.V.G.P.)</t>
  </si>
  <si>
    <t>2019-12-04</t>
  </si>
  <si>
    <t>469</t>
  </si>
  <si>
    <t>78545</t>
  </si>
  <si>
    <t>STEP d'HAGONDANGE</t>
  </si>
  <si>
    <t>Ay-sur-Moselle</t>
  </si>
  <si>
    <t>49.2475802944, 6.19571589281</t>
  </si>
  <si>
    <t>200039949</t>
  </si>
  <si>
    <t>CC Rives de Moselle</t>
  </si>
  <si>
    <t>2019-12-10</t>
  </si>
  <si>
    <t>GD0495</t>
  </si>
  <si>
    <t>167</t>
  </si>
  <si>
    <t>57043</t>
  </si>
  <si>
    <t>STEP Albi</t>
  </si>
  <si>
    <t>Albi</t>
  </si>
  <si>
    <t>43.9258213622, 2.14686328555</t>
  </si>
  <si>
    <t>248100737</t>
  </si>
  <si>
    <t>CA de l'Albigeois (C2A)</t>
  </si>
  <si>
    <t>GD8611</t>
  </si>
  <si>
    <t>150</t>
  </si>
  <si>
    <t>81004</t>
  </si>
  <si>
    <t>GAEC DU TRANSFO</t>
  </si>
  <si>
    <t>Stenay</t>
  </si>
  <si>
    <t>49.5005049028, 5.19767442624</t>
  </si>
  <si>
    <t>200066132</t>
  </si>
  <si>
    <t>CC du Pays de Stenay et du Val Dunois</t>
  </si>
  <si>
    <t>2019-05-06</t>
  </si>
  <si>
    <t>GD0376</t>
  </si>
  <si>
    <t>217</t>
  </si>
  <si>
    <t>55502</t>
  </si>
  <si>
    <t>AGRO ECO</t>
  </si>
  <si>
    <t>Chazelet</t>
  </si>
  <si>
    <t>46.5082146993, 1.43370852289</t>
  </si>
  <si>
    <t>243600319</t>
  </si>
  <si>
    <t>CC Brenne - Val de Creuse</t>
  </si>
  <si>
    <t>2019-08-13</t>
  </si>
  <si>
    <t>GD0736</t>
  </si>
  <si>
    <t>355</t>
  </si>
  <si>
    <t>36049</t>
  </si>
  <si>
    <t>Biogy</t>
  </si>
  <si>
    <t>Marœuil</t>
  </si>
  <si>
    <t>50.3306055435, 2.71035583524</t>
  </si>
  <si>
    <t>2019-10-10</t>
  </si>
  <si>
    <t>154</t>
  </si>
  <si>
    <t>62557</t>
  </si>
  <si>
    <t>STEP Furania</t>
  </si>
  <si>
    <t>La Fouillouse</t>
  </si>
  <si>
    <t>45.5010028075, 4.31920755114</t>
  </si>
  <si>
    <t>244200770</t>
  </si>
  <si>
    <t>Saint-Etienne Métropole</t>
  </si>
  <si>
    <t>2019-12-03</t>
  </si>
  <si>
    <t>92</t>
  </si>
  <si>
    <t>42097</t>
  </si>
  <si>
    <t>ARVA STEP D'ARENTHON</t>
  </si>
  <si>
    <t>Arenthon</t>
  </si>
  <si>
    <t>46.0981343308, 6.3386699894</t>
  </si>
  <si>
    <t>247400724</t>
  </si>
  <si>
    <t>CC du Pays Rochois</t>
  </si>
  <si>
    <t>2019-12-17</t>
  </si>
  <si>
    <t>GD1063</t>
  </si>
  <si>
    <t>144</t>
  </si>
  <si>
    <t>74018</t>
  </si>
  <si>
    <t>SAS Méthamoly</t>
  </si>
  <si>
    <t>Saint-Denis-sur-Coise</t>
  </si>
  <si>
    <t>45.6115793741, 4.43091520016</t>
  </si>
  <si>
    <t>200066587</t>
  </si>
  <si>
    <t>CC des Monts du Lyonnais</t>
  </si>
  <si>
    <t>2019-03-21</t>
  </si>
  <si>
    <t>GD0132</t>
  </si>
  <si>
    <t>42216</t>
  </si>
  <si>
    <t>Biogaz d'Arcis</t>
  </si>
  <si>
    <t>Ormes</t>
  </si>
  <si>
    <t>48.555534468, 4.1130717526</t>
  </si>
  <si>
    <t>2019-05-07</t>
  </si>
  <si>
    <t>IR0108</t>
  </si>
  <si>
    <t>10272</t>
  </si>
  <si>
    <t>Biogaz des Templiers</t>
  </si>
  <si>
    <t>Payns</t>
  </si>
  <si>
    <t>48.3754453406, 3.95779312203</t>
  </si>
  <si>
    <t>2019-06-27</t>
  </si>
  <si>
    <t>139</t>
  </si>
  <si>
    <t>10282</t>
  </si>
  <si>
    <t>Médoc Biogaz 1</t>
  </si>
  <si>
    <t>2019-07-24</t>
  </si>
  <si>
    <t>178</t>
  </si>
  <si>
    <t>AGRAMETHA</t>
  </si>
  <si>
    <t>47.0892553874, 2.27075651411</t>
  </si>
  <si>
    <t>191</t>
  </si>
  <si>
    <t>18138</t>
  </si>
  <si>
    <t>SAS MEETHA</t>
  </si>
  <si>
    <t>Soudan</t>
  </si>
  <si>
    <t>47.7255705926, -1.29052393382</t>
  </si>
  <si>
    <t>200072726</t>
  </si>
  <si>
    <t>CC Châteaubriant-Derval</t>
  </si>
  <si>
    <t>GD0800</t>
  </si>
  <si>
    <t>368</t>
  </si>
  <si>
    <t>44199</t>
  </si>
  <si>
    <t>Méthanisère</t>
  </si>
  <si>
    <t>Apprieu</t>
  </si>
  <si>
    <t>45.3973605604, 5.4963701967</t>
  </si>
  <si>
    <t>243801073</t>
  </si>
  <si>
    <t>CC de Bièvre Est</t>
  </si>
  <si>
    <t>2019-09-19</t>
  </si>
  <si>
    <t>38013</t>
  </si>
  <si>
    <t>Gaec du Treil Machecoul</t>
  </si>
  <si>
    <t>46.9910784513, -1.82345670327</t>
  </si>
  <si>
    <t>200071546</t>
  </si>
  <si>
    <t>CC Sud Retz Atlantique</t>
  </si>
  <si>
    <t>GD0811</t>
  </si>
  <si>
    <t>323</t>
  </si>
  <si>
    <t>Beauce Gâtinais Biogaz</t>
  </si>
  <si>
    <t>Escrennes</t>
  </si>
  <si>
    <t>48.1364055687, 2.18433088094</t>
  </si>
  <si>
    <t>200066280</t>
  </si>
  <si>
    <t>CC du Pithiverais</t>
  </si>
  <si>
    <t>2019-01-03</t>
  </si>
  <si>
    <t>GD0667</t>
  </si>
  <si>
    <t>45137</t>
  </si>
  <si>
    <t>SAS Biométha</t>
  </si>
  <si>
    <t>Châteaulin</t>
  </si>
  <si>
    <t>48.2032973995, -4.07350636234</t>
  </si>
  <si>
    <t>200067247</t>
  </si>
  <si>
    <t>CC Pleyben-Châteaulin-Porzay</t>
  </si>
  <si>
    <t>GD0244</t>
  </si>
  <si>
    <t>210</t>
  </si>
  <si>
    <t>29026</t>
  </si>
  <si>
    <t>STEP du Reyran</t>
  </si>
  <si>
    <t>Fréjus</t>
  </si>
  <si>
    <t>43.4719558114, 6.76361597424</t>
  </si>
  <si>
    <t>200035319</t>
  </si>
  <si>
    <t>CA Estérel Côte d'Azur Agglomération</t>
  </si>
  <si>
    <t>Var</t>
  </si>
  <si>
    <t>2019-03-18</t>
  </si>
  <si>
    <t>GD0920</t>
  </si>
  <si>
    <t>128</t>
  </si>
  <si>
    <t>83061</t>
  </si>
  <si>
    <t>SARL ET'GP Biogaz</t>
  </si>
  <si>
    <t>Baguer-Pican</t>
  </si>
  <si>
    <t>48.5500094703, -1.69120416285</t>
  </si>
  <si>
    <t>200070670</t>
  </si>
  <si>
    <t>CC du Pays de Dol et de la Baie du Mont Saint-Michel</t>
  </si>
  <si>
    <t>2019-03-19</t>
  </si>
  <si>
    <t>255</t>
  </si>
  <si>
    <t>35010</t>
  </si>
  <si>
    <t>Letang Saconin et Breuil</t>
  </si>
  <si>
    <t>Saconin-et-Breuil</t>
  </si>
  <si>
    <t>49.3506902358, 3.24672146323</t>
  </si>
  <si>
    <t>2019-03-28</t>
  </si>
  <si>
    <t>155</t>
  </si>
  <si>
    <t>02667</t>
  </si>
  <si>
    <t>METHAVERT Le Grand Ranchou</t>
  </si>
  <si>
    <t>Saint-Maur</t>
  </si>
  <si>
    <t>46.7890918907, 1.62343965566</t>
  </si>
  <si>
    <t>243600327</t>
  </si>
  <si>
    <t>CA Châteauroux Métropole</t>
  </si>
  <si>
    <t>GD0729</t>
  </si>
  <si>
    <t>185</t>
  </si>
  <si>
    <t>36202</t>
  </si>
  <si>
    <t>LA MARGUERITE</t>
  </si>
  <si>
    <t>Bezinghem</t>
  </si>
  <si>
    <t>50.5986244617, 1.85180618484</t>
  </si>
  <si>
    <t>200069235</t>
  </si>
  <si>
    <t>CC du Haut Pays du Montreuillois</t>
  </si>
  <si>
    <t>2019-09-05</t>
  </si>
  <si>
    <t>GD0938</t>
  </si>
  <si>
    <t>284</t>
  </si>
  <si>
    <t>62127</t>
  </si>
  <si>
    <t>SAS BIOMETA - Ivry-le-Temple</t>
  </si>
  <si>
    <t>Ivry-le-Temple</t>
  </si>
  <si>
    <t>49.2320779777, 2.02966880034</t>
  </si>
  <si>
    <t>2019-11-28</t>
  </si>
  <si>
    <t>60321</t>
  </si>
  <si>
    <t>VITALIGAZ</t>
  </si>
  <si>
    <t>Étréville</t>
  </si>
  <si>
    <t>49.3795673555, 0.65533275771</t>
  </si>
  <si>
    <t>200066405</t>
  </si>
  <si>
    <t>CC Roumois Seine</t>
  </si>
  <si>
    <t>2018-01-31</t>
  </si>
  <si>
    <t>IR0103</t>
  </si>
  <si>
    <t>129</t>
  </si>
  <si>
    <t>27227</t>
  </si>
  <si>
    <t>POT AU PIN ENERGIE</t>
  </si>
  <si>
    <t>Cestas</t>
  </si>
  <si>
    <t>44.7237410966, -0.726825410115</t>
  </si>
  <si>
    <t>2018-03-14</t>
  </si>
  <si>
    <t>GD8023</t>
  </si>
  <si>
    <t>6</t>
  </si>
  <si>
    <t>33122</t>
  </si>
  <si>
    <t>MethaBrie</t>
  </si>
  <si>
    <t>Pommeuse</t>
  </si>
  <si>
    <t>48.8178723511, 3.00613268677</t>
  </si>
  <si>
    <t>2018-04-04</t>
  </si>
  <si>
    <t>112</t>
  </si>
  <si>
    <t>77371</t>
  </si>
  <si>
    <t>SAS AVEL Energies</t>
  </si>
  <si>
    <t>Milizac-Guipronvel</t>
  </si>
  <si>
    <t>48.4913026079, -4.56960723712</t>
  </si>
  <si>
    <t>2018-06-18</t>
  </si>
  <si>
    <t>158</t>
  </si>
  <si>
    <t>29076</t>
  </si>
  <si>
    <t>CERTENERGIE</t>
  </si>
  <si>
    <t>Audenge</t>
  </si>
  <si>
    <t>44.7138966628, -0.944173294479</t>
  </si>
  <si>
    <t>243301504</t>
  </si>
  <si>
    <t>CA du Bassin d'Arcachon Nord</t>
  </si>
  <si>
    <t>2018-07-18</t>
  </si>
  <si>
    <t>9</t>
  </si>
  <si>
    <t>33019</t>
  </si>
  <si>
    <t>SAS AGRI GNVOGE</t>
  </si>
  <si>
    <t>Chaumousey</t>
  </si>
  <si>
    <t>48.1734708065, 6.33193477567</t>
  </si>
  <si>
    <t>200068757</t>
  </si>
  <si>
    <t>CA d'Épinal</t>
  </si>
  <si>
    <t>2018-07-26</t>
  </si>
  <si>
    <t>GD0464</t>
  </si>
  <si>
    <t>100</t>
  </si>
  <si>
    <t>88098</t>
  </si>
  <si>
    <t>MED STEP RIVIERE PERPIGNAN</t>
  </si>
  <si>
    <t>2018-08-14</t>
  </si>
  <si>
    <t>5</t>
  </si>
  <si>
    <t>Centrale Biogaz du Dunois</t>
  </si>
  <si>
    <t>Marboué</t>
  </si>
  <si>
    <t>48.1196433379, 1.30776071957</t>
  </si>
  <si>
    <t>200069961</t>
  </si>
  <si>
    <t>CC du Grand Châteaudun</t>
  </si>
  <si>
    <t>2018-09-10</t>
  </si>
  <si>
    <t>28233</t>
  </si>
  <si>
    <t>SUEZ RV (Gueltas)</t>
  </si>
  <si>
    <t>Gueltas</t>
  </si>
  <si>
    <t>48.0920646623, -2.80987346419</t>
  </si>
  <si>
    <t>2018-11-13</t>
  </si>
  <si>
    <t>180</t>
  </si>
  <si>
    <t>56072</t>
  </si>
  <si>
    <t>FERTIOISE</t>
  </si>
  <si>
    <t>Coudun</t>
  </si>
  <si>
    <t>49.4581784318, 2.8000113018</t>
  </si>
  <si>
    <t>246000855</t>
  </si>
  <si>
    <t>CC du Pays des Sources</t>
  </si>
  <si>
    <t>2018-06-28</t>
  </si>
  <si>
    <t>60166</t>
  </si>
  <si>
    <t>SEMAVERT</t>
  </si>
  <si>
    <t>Vert-le-Grand</t>
  </si>
  <si>
    <t>48.583559319, 2.36719516135</t>
  </si>
  <si>
    <t>249100546</t>
  </si>
  <si>
    <t>CC du Val d'Essonne (CCVE)</t>
  </si>
  <si>
    <t>2018-08-02</t>
  </si>
  <si>
    <t>110</t>
  </si>
  <si>
    <t>91648</t>
  </si>
  <si>
    <t>BIOMETHARN</t>
  </si>
  <si>
    <t>2018-08-07</t>
  </si>
  <si>
    <t>133</t>
  </si>
  <si>
    <t>SARL Morel Energies</t>
  </si>
  <si>
    <t>La Chapelle-Janson</t>
  </si>
  <si>
    <t>48.3352768083, -1.08530349718</t>
  </si>
  <si>
    <t>2018-12-04</t>
  </si>
  <si>
    <t>258</t>
  </si>
  <si>
    <t>35062</t>
  </si>
  <si>
    <t>STEP Feyssine</t>
  </si>
  <si>
    <t>Vaulx-en-Velin</t>
  </si>
  <si>
    <t>45.7858821061, 4.92637767698</t>
  </si>
  <si>
    <t>200046977</t>
  </si>
  <si>
    <t>Métropole de Lyon</t>
  </si>
  <si>
    <t>2018-12-11</t>
  </si>
  <si>
    <t>123</t>
  </si>
  <si>
    <t>69256</t>
  </si>
  <si>
    <t>Golbey</t>
  </si>
  <si>
    <t>48.2002428602, 6.42545128144</t>
  </si>
  <si>
    <t>2018-02-26</t>
  </si>
  <si>
    <t>136</t>
  </si>
  <si>
    <t>88209</t>
  </si>
  <si>
    <t>Bio méthane SEG La séguinière</t>
  </si>
  <si>
    <t>La Séguinière</t>
  </si>
  <si>
    <t>47.0803772753, -0.957722131472</t>
  </si>
  <si>
    <t>2018-03-08</t>
  </si>
  <si>
    <t>GD0864</t>
  </si>
  <si>
    <t>114</t>
  </si>
  <si>
    <t>49332</t>
  </si>
  <si>
    <t>METHANSIEUR 2 VALLEES</t>
  </si>
  <si>
    <t>Scherwiller</t>
  </si>
  <si>
    <t>48.2952491317, 7.41512520333</t>
  </si>
  <si>
    <t>2018-04-27</t>
  </si>
  <si>
    <t>GD0015</t>
  </si>
  <si>
    <t>131</t>
  </si>
  <si>
    <t>67445</t>
  </si>
  <si>
    <t>BLB GAZ (Saconin-et-Breuil)</t>
  </si>
  <si>
    <t>Centrale biogaz de Chantonnay</t>
  </si>
  <si>
    <t>Chantonnay</t>
  </si>
  <si>
    <t>46.6690167793, -1.04372588019</t>
  </si>
  <si>
    <t>2018-09-24</t>
  </si>
  <si>
    <t>GD0879</t>
  </si>
  <si>
    <t>48</t>
  </si>
  <si>
    <t>85051</t>
  </si>
  <si>
    <t>LA MONTE BLANCHE</t>
  </si>
  <si>
    <t>2018-10-04</t>
  </si>
  <si>
    <t>IR0105</t>
  </si>
  <si>
    <t>160</t>
  </si>
  <si>
    <t>Gazteam Energie</t>
  </si>
  <si>
    <t>Combrand</t>
  </si>
  <si>
    <t>46.8639718192, -0.695632067582</t>
  </si>
  <si>
    <t>2018-10-18</t>
  </si>
  <si>
    <t>IR0106</t>
  </si>
  <si>
    <t>79096</t>
  </si>
  <si>
    <t>Methalayou</t>
  </si>
  <si>
    <t>Préchacq-Navarrenx</t>
  </si>
  <si>
    <t>43.2799895089, -0.705497036287</t>
  </si>
  <si>
    <t>200067288</t>
  </si>
  <si>
    <t>CC du Béarn des Gaves</t>
  </si>
  <si>
    <t>2018-10-22</t>
  </si>
  <si>
    <t>PITPE-0002</t>
  </si>
  <si>
    <t>2</t>
  </si>
  <si>
    <t>64459</t>
  </si>
  <si>
    <t>Bioénergie de Parvillers Sempigny</t>
  </si>
  <si>
    <t>Sempigny</t>
  </si>
  <si>
    <t>49.5526800369, 3.00054707507</t>
  </si>
  <si>
    <t>246000756</t>
  </si>
  <si>
    <t>CC du Pays Noyonnais</t>
  </si>
  <si>
    <t>2018-12-13</t>
  </si>
  <si>
    <t>60610</t>
  </si>
  <si>
    <t>GRAND REIMS I</t>
  </si>
  <si>
    <t>Cernay-lès-Reims</t>
  </si>
  <si>
    <t>49.2538223791, 4.10981558086</t>
  </si>
  <si>
    <t>2018-01-10</t>
  </si>
  <si>
    <t>103</t>
  </si>
  <si>
    <t>51105</t>
  </si>
  <si>
    <t>TRIGONE</t>
  </si>
  <si>
    <t>Pavie</t>
  </si>
  <si>
    <t>43.605614575, 0.589850870884</t>
  </si>
  <si>
    <t>200066926</t>
  </si>
  <si>
    <t>CA Grand Auch Cœur de Gascogne</t>
  </si>
  <si>
    <t>2018-05-14</t>
  </si>
  <si>
    <t>GD8400</t>
  </si>
  <si>
    <t>32307</t>
  </si>
  <si>
    <t>AGRIBERRY ENERGIE</t>
  </si>
  <si>
    <t>Plaimpied-Givaudins</t>
  </si>
  <si>
    <t>47.0077517141, 2.43617013189</t>
  </si>
  <si>
    <t>2018-05-15</t>
  </si>
  <si>
    <t>147</t>
  </si>
  <si>
    <t>18180</t>
  </si>
  <si>
    <t>Thoiry Bioénergie</t>
  </si>
  <si>
    <t>Thoiry</t>
  </si>
  <si>
    <t>48.8724624004, 1.79780062062</t>
  </si>
  <si>
    <t>2018-05-18</t>
  </si>
  <si>
    <t>111</t>
  </si>
  <si>
    <t>78616</t>
  </si>
  <si>
    <t>VEOLIA-WAGA</t>
  </si>
  <si>
    <t>Saint-Palais</t>
  </si>
  <si>
    <t>47.2489222519, 2.41081023513</t>
  </si>
  <si>
    <t>2018-11-06</t>
  </si>
  <si>
    <t>211</t>
  </si>
  <si>
    <t>18229</t>
  </si>
  <si>
    <t>WAGA CHEVILLY - SUEZ</t>
  </si>
  <si>
    <t>Chevilly</t>
  </si>
  <si>
    <t>48.0300099024, 1.89353421396</t>
  </si>
  <si>
    <t>200035764</t>
  </si>
  <si>
    <t>CC de la Beauce Loirétaine</t>
  </si>
  <si>
    <t>2018-12-20</t>
  </si>
  <si>
    <t>204</t>
  </si>
  <si>
    <t>45093</t>
  </si>
  <si>
    <t>SAS BIOGAZ du VERDUNOIS</t>
  </si>
  <si>
    <t>Thierville-sur-Meuse</t>
  </si>
  <si>
    <t>49.1721699733, 5.33910478758</t>
  </si>
  <si>
    <t>200049187</t>
  </si>
  <si>
    <t>CA du Grand Verdun</t>
  </si>
  <si>
    <t>2018-04-23</t>
  </si>
  <si>
    <t>GD0322</t>
  </si>
  <si>
    <t>96</t>
  </si>
  <si>
    <t>55505</t>
  </si>
  <si>
    <t>Centrale Biogaz de Kastellin</t>
  </si>
  <si>
    <t>2018-04-26</t>
  </si>
  <si>
    <t>IR0104</t>
  </si>
  <si>
    <t>STEP Annecy</t>
  </si>
  <si>
    <t>Annecy</t>
  </si>
  <si>
    <t>45.8906432566, 6.12551773598</t>
  </si>
  <si>
    <t>200066793</t>
  </si>
  <si>
    <t>CA du Grand Annecy</t>
  </si>
  <si>
    <t>2017-01-09</t>
  </si>
  <si>
    <t>GD1071</t>
  </si>
  <si>
    <t>98</t>
  </si>
  <si>
    <t>74010</t>
  </si>
  <si>
    <t>Brie Biogaz</t>
  </si>
  <si>
    <t>Brie-Comte-Robert</t>
  </si>
  <si>
    <t>48.6920490316, 2.6140606052</t>
  </si>
  <si>
    <t>2017-03-20</t>
  </si>
  <si>
    <t>77053</t>
  </si>
  <si>
    <t>SAS AGRI METHA ENERGY</t>
  </si>
  <si>
    <t>Beautheil-Saints</t>
  </si>
  <si>
    <t>48.7643724711, 3.05922570921</t>
  </si>
  <si>
    <t>2017-10-12</t>
  </si>
  <si>
    <t>77433</t>
  </si>
  <si>
    <t>Terragr'Eau</t>
  </si>
  <si>
    <t>Vinzier</t>
  </si>
  <si>
    <t>46.3449767077, 6.61043449085</t>
  </si>
  <si>
    <t>200071967</t>
  </si>
  <si>
    <t>CC Pays d'Évian Vallée d'Abondance</t>
  </si>
  <si>
    <t>2017-03-13</t>
  </si>
  <si>
    <t>GD1060</t>
  </si>
  <si>
    <t>74308</t>
  </si>
  <si>
    <t>Barberey Saint Sulpice</t>
  </si>
  <si>
    <t>2017-09-22</t>
  </si>
  <si>
    <t>99</t>
  </si>
  <si>
    <t>STEP VIENNAGGLO</t>
  </si>
  <si>
    <t>Reventin-Vaugris</t>
  </si>
  <si>
    <t>45.4796682069, 4.84348243877</t>
  </si>
  <si>
    <t>200077014</t>
  </si>
  <si>
    <t>CA Vienne Condrieu</t>
  </si>
  <si>
    <t>2017-10-02</t>
  </si>
  <si>
    <t>116</t>
  </si>
  <si>
    <t>38336</t>
  </si>
  <si>
    <t>Létang Biométhane Sourdun 2</t>
  </si>
  <si>
    <t>Sourdun</t>
  </si>
  <si>
    <t>48.5369434021, 3.3628787539</t>
  </si>
  <si>
    <t>2017-10-26</t>
  </si>
  <si>
    <t>148</t>
  </si>
  <si>
    <t>77459</t>
  </si>
  <si>
    <t>La Bassée Biogaz</t>
  </si>
  <si>
    <t>Noyen-sur-Seine</t>
  </si>
  <si>
    <t>48.4518691045, 3.34226623535</t>
  </si>
  <si>
    <t>200040251</t>
  </si>
  <si>
    <t>CC Bassée-Montois</t>
  </si>
  <si>
    <t>2017-11-15</t>
  </si>
  <si>
    <t>IR0102</t>
  </si>
  <si>
    <t>97</t>
  </si>
  <si>
    <t>77341</t>
  </si>
  <si>
    <t>Quimper-VolV</t>
  </si>
  <si>
    <t>Quimper</t>
  </si>
  <si>
    <t>47.9971425162, -4.09111944455</t>
  </si>
  <si>
    <t>200068120</t>
  </si>
  <si>
    <t>CA Quimper Bretagne Occidentale</t>
  </si>
  <si>
    <t>2017-02-06</t>
  </si>
  <si>
    <t>GD0248</t>
  </si>
  <si>
    <t>29232</t>
  </si>
  <si>
    <t>Bioloie</t>
  </si>
  <si>
    <t>Essarts en Bocage</t>
  </si>
  <si>
    <t>46.7806739038, -1.22925967851</t>
  </si>
  <si>
    <t>200071918</t>
  </si>
  <si>
    <t>CC du Pays de Saint-Fulgent - Les Essarts</t>
  </si>
  <si>
    <t>2017-12-08</t>
  </si>
  <si>
    <t>IR0101</t>
  </si>
  <si>
    <t>85084</t>
  </si>
  <si>
    <t>MEUHVELEC</t>
  </si>
  <si>
    <t>Veigy-Foncenex</t>
  </si>
  <si>
    <t>46.2703256602, 6.26781250084</t>
  </si>
  <si>
    <t>200067551</t>
  </si>
  <si>
    <t>CA Thonon Agglomération</t>
  </si>
  <si>
    <t>2017-06-20</t>
  </si>
  <si>
    <t>GD1062</t>
  </si>
  <si>
    <t>125</t>
  </si>
  <si>
    <t>74293</t>
  </si>
  <si>
    <t>SAS Méthabiogaz</t>
  </si>
  <si>
    <t>Benet</t>
  </si>
  <si>
    <t>46.368873213, -0.613959918706</t>
  </si>
  <si>
    <t>248500563</t>
  </si>
  <si>
    <t>CC Vendée, Sèvre, Autise</t>
  </si>
  <si>
    <t>2017-11-05</t>
  </si>
  <si>
    <t>85020</t>
  </si>
  <si>
    <t>Saint Florentin -ISDND</t>
  </si>
  <si>
    <t>Saint-Florentin</t>
  </si>
  <si>
    <t>47.996991653, 3.70472818773</t>
  </si>
  <si>
    <t>2017-02-13</t>
  </si>
  <si>
    <t>118</t>
  </si>
  <si>
    <t>89345</t>
  </si>
  <si>
    <t>Locminé</t>
  </si>
  <si>
    <t>47.8796108678, -2.83755408244</t>
  </si>
  <si>
    <t>200096683</t>
  </si>
  <si>
    <t>CC Centre Morbihan Communauté</t>
  </si>
  <si>
    <t>2017-03-27</t>
  </si>
  <si>
    <t>56117</t>
  </si>
  <si>
    <t>STEP Angers</t>
  </si>
  <si>
    <t>Angers</t>
  </si>
  <si>
    <t>47.476837416, -0.556125995444</t>
  </si>
  <si>
    <t>244900015</t>
  </si>
  <si>
    <t>CU Angers Loire Métropole</t>
  </si>
  <si>
    <t>2017-06-19</t>
  </si>
  <si>
    <t>GD0831</t>
  </si>
  <si>
    <t>49007</t>
  </si>
  <si>
    <t>SITA Saint-Maximin</t>
  </si>
  <si>
    <t>Saint-Maximin</t>
  </si>
  <si>
    <t>49.224445885, 2.45930498428</t>
  </si>
  <si>
    <t>2017-06-27</t>
  </si>
  <si>
    <t>113</t>
  </si>
  <si>
    <t>60589</t>
  </si>
  <si>
    <t>Valois Energie Senlis</t>
  </si>
  <si>
    <t>Senlis</t>
  </si>
  <si>
    <t>49.2118455897, 2.58570626014</t>
  </si>
  <si>
    <t>2017-08-28</t>
  </si>
  <si>
    <t>60612</t>
  </si>
  <si>
    <t>STEP du Corniguel</t>
  </si>
  <si>
    <t>2017-09-25</t>
  </si>
  <si>
    <t>Méthavos</t>
  </si>
  <si>
    <t>Sarreguemines</t>
  </si>
  <si>
    <t>49.1088144102, 7.06943100683</t>
  </si>
  <si>
    <t>200070746</t>
  </si>
  <si>
    <t>CA Sarreguemines Confluences</t>
  </si>
  <si>
    <t>2016-02-23</t>
  </si>
  <si>
    <t>GD0496</t>
  </si>
  <si>
    <t>57631</t>
  </si>
  <si>
    <t>Létang Hoche Biogaz</t>
  </si>
  <si>
    <t>Épaux-Bézu</t>
  </si>
  <si>
    <t>49.1029988371, 3.35359350285</t>
  </si>
  <si>
    <t>200072031</t>
  </si>
  <si>
    <t>CA de la Région de Château-Thierry</t>
  </si>
  <si>
    <t>2016-08-15</t>
  </si>
  <si>
    <t>GD0955</t>
  </si>
  <si>
    <t>02279</t>
  </si>
  <si>
    <t>STEP Tour(s)+</t>
  </si>
  <si>
    <t>La Riche</t>
  </si>
  <si>
    <t>47.3812692668, 0.637590445417</t>
  </si>
  <si>
    <t>243700754</t>
  </si>
  <si>
    <t>Tours Métropole Val de Loire</t>
  </si>
  <si>
    <t>2016-12-14</t>
  </si>
  <si>
    <t>GD0708</t>
  </si>
  <si>
    <t>37195</t>
  </si>
  <si>
    <t>Gâtinais Biogaz</t>
  </si>
  <si>
    <t>Château-Renard</t>
  </si>
  <si>
    <t>47.9266379127, 2.92209191737</t>
  </si>
  <si>
    <t>200067668</t>
  </si>
  <si>
    <t>CC de la Cléry, du Betz et de l'Ouanne</t>
  </si>
  <si>
    <t>2016-03-22</t>
  </si>
  <si>
    <t>45083</t>
  </si>
  <si>
    <t>Centrale Biogaz du Vermandois</t>
  </si>
  <si>
    <t>Eppeville</t>
  </si>
  <si>
    <t>49.737763833, 3.04903557364</t>
  </si>
  <si>
    <t>2016-12-18</t>
  </si>
  <si>
    <t>GD1054</t>
  </si>
  <si>
    <t>80274</t>
  </si>
  <si>
    <t>Biogaz Meaux</t>
  </si>
  <si>
    <t>2016-07-10</t>
  </si>
  <si>
    <t>AQUABIOGAZ SAS</t>
  </si>
  <si>
    <t>Fontanil-Cornillon</t>
  </si>
  <si>
    <t>45.2540718462, 5.66423363739</t>
  </si>
  <si>
    <t>200040715</t>
  </si>
  <si>
    <t>Grenoble-Alpes-Métropole</t>
  </si>
  <si>
    <t>2016-04-05</t>
  </si>
  <si>
    <t>GD1081</t>
  </si>
  <si>
    <t>38170</t>
  </si>
  <si>
    <t>SAS Méthachrist</t>
  </si>
  <si>
    <t>Willgottheim</t>
  </si>
  <si>
    <t>48.6735628136, 7.51567430993</t>
  </si>
  <si>
    <t>200034635</t>
  </si>
  <si>
    <t>CC du Kochersberg</t>
  </si>
  <si>
    <t>2016-05-01</t>
  </si>
  <si>
    <t>67532</t>
  </si>
  <si>
    <t>Agrifyl</t>
  </si>
  <si>
    <t>Chaumont</t>
  </si>
  <si>
    <t>48.0980144211, 5.14070044621</t>
  </si>
  <si>
    <t>200068658</t>
  </si>
  <si>
    <t>CA de Chaumont</t>
  </si>
  <si>
    <t>2016-09-18</t>
  </si>
  <si>
    <t>GD0358</t>
  </si>
  <si>
    <t>52121</t>
  </si>
  <si>
    <t>BIOGAZ PEVELE SARL</t>
  </si>
  <si>
    <t>Wannehain</t>
  </si>
  <si>
    <t>50.5709754745, 3.27007498669</t>
  </si>
  <si>
    <t>2015-03-05</t>
  </si>
  <si>
    <t>59638</t>
  </si>
  <si>
    <t>SYMEVAD</t>
  </si>
  <si>
    <t>Hénin-Beaumont</t>
  </si>
  <si>
    <t>50.4092335517, 2.95899735168</t>
  </si>
  <si>
    <t>2015-09-23</t>
  </si>
  <si>
    <t>62427</t>
  </si>
  <si>
    <t>SARL PANAIS ENERGIE</t>
  </si>
  <si>
    <t>Thennelières</t>
  </si>
  <si>
    <t>48.2893448693, 4.18526592573</t>
  </si>
  <si>
    <t>2015-03-31</t>
  </si>
  <si>
    <t>10375</t>
  </si>
  <si>
    <t>SARL SIOULE - BIOGAZ</t>
  </si>
  <si>
    <t>Saint-Pourçain-sur-Sioule</t>
  </si>
  <si>
    <t>46.3045094327, 3.30537827054</t>
  </si>
  <si>
    <t>200071389</t>
  </si>
  <si>
    <t>CC Saint-Pourçain Sioule Limagne</t>
  </si>
  <si>
    <t>2015-07-23</t>
  </si>
  <si>
    <t>GD0455</t>
  </si>
  <si>
    <t>False</t>
  </si>
  <si>
    <t>03254</t>
  </si>
  <si>
    <t>SARL BIO’SEINE</t>
  </si>
  <si>
    <t>Méry-sur-Seine</t>
  </si>
  <si>
    <t>48.5090415373, 3.89883069261</t>
  </si>
  <si>
    <t>2015-02-28</t>
  </si>
  <si>
    <t>GD0341</t>
  </si>
  <si>
    <t>10233</t>
  </si>
  <si>
    <t>Biovilleneuvois</t>
  </si>
  <si>
    <t>Villeneuve-sur-Lot</t>
  </si>
  <si>
    <t>44.4251092866, 0.742526167632</t>
  </si>
  <si>
    <t>200023307</t>
  </si>
  <si>
    <t>CA du Grand Villeneuvois</t>
  </si>
  <si>
    <t>2015-11-01</t>
  </si>
  <si>
    <t>PITPE-0001</t>
  </si>
  <si>
    <t>1</t>
  </si>
  <si>
    <t>47323</t>
  </si>
  <si>
    <t>Agriopale Services</t>
  </si>
  <si>
    <t>Saint-Josse</t>
  </si>
  <si>
    <t>50.4816510992, 1.66447526938</t>
  </si>
  <si>
    <t>200069029</t>
  </si>
  <si>
    <t>CA des Deux Baies en Montreuillois</t>
  </si>
  <si>
    <t>2015-07-29</t>
  </si>
  <si>
    <t>GD0935</t>
  </si>
  <si>
    <t>62752</t>
  </si>
  <si>
    <t>Biovalsan</t>
  </si>
  <si>
    <t>Strasbourg</t>
  </si>
  <si>
    <t>48.5712679849, 7.76752679517</t>
  </si>
  <si>
    <t>2015-09-01</t>
  </si>
  <si>
    <t>67482</t>
  </si>
  <si>
    <t>GAEC du Champ Fleury</t>
  </si>
  <si>
    <t>2015-09-02</t>
  </si>
  <si>
    <t>SCEA des Longchamps</t>
  </si>
  <si>
    <t>Andelnans</t>
  </si>
  <si>
    <t>47.6031655316, 6.86569831996</t>
  </si>
  <si>
    <t>200069052</t>
  </si>
  <si>
    <t>CA Grand Belfort</t>
  </si>
  <si>
    <t>2015-06-30</t>
  </si>
  <si>
    <t>GD0029</t>
  </si>
  <si>
    <t>90001</t>
  </si>
  <si>
    <t>ECOCEA</t>
  </si>
  <si>
    <t>Chagny</t>
  </si>
  <si>
    <t>46.8985800984, 4.77433585145</t>
  </si>
  <si>
    <t>200006682</t>
  </si>
  <si>
    <t>CA Beaune, Côte et Sud - Communauté Beaune-Chagny-Nolay</t>
  </si>
  <si>
    <t>2015-12-01</t>
  </si>
  <si>
    <t>IR0051</t>
  </si>
  <si>
    <t>71073</t>
  </si>
  <si>
    <t>SAS AGRIBIOMETHANE</t>
  </si>
  <si>
    <t>Mortagne-sur-Sèvre</t>
  </si>
  <si>
    <t>46.9910941319, -0.946500033344</t>
  </si>
  <si>
    <t>248500662</t>
  </si>
  <si>
    <t>CC du Pays de Mortagne</t>
  </si>
  <si>
    <t>2014-04-22</t>
  </si>
  <si>
    <t>85151</t>
  </si>
  <si>
    <t>O’TERRES ENERGIES</t>
  </si>
  <si>
    <t>Ussy-sur-Marne</t>
  </si>
  <si>
    <t>48.9665838811, 3.08198151842</t>
  </si>
  <si>
    <t>2014-07-31</t>
  </si>
  <si>
    <t>77478</t>
  </si>
  <si>
    <t>SARL LETANG BIOGAZ</t>
  </si>
  <si>
    <t>2014-07-06</t>
  </si>
  <si>
    <t>106</t>
  </si>
  <si>
    <t>BIOENERGIE DE LA BRIE</t>
  </si>
  <si>
    <t>Chaumes-en-Brie</t>
  </si>
  <si>
    <t>48.6671544898, 2.84491273965</t>
  </si>
  <si>
    <t>200070779</t>
  </si>
  <si>
    <t>CC Brie des Rivières et Châteaux</t>
  </si>
  <si>
    <t>2013-07-31</t>
  </si>
  <si>
    <t>107</t>
  </si>
  <si>
    <t>77107</t>
  </si>
  <si>
    <t>METHAVALOR - SYDEME</t>
  </si>
  <si>
    <t>Morsbach</t>
  </si>
  <si>
    <t>49.167360465, 6.86659002983</t>
  </si>
  <si>
    <t>245700372</t>
  </si>
  <si>
    <t>CA de Forbach Porte de France</t>
  </si>
  <si>
    <t>2013-04-30</t>
  </si>
  <si>
    <t>108</t>
  </si>
  <si>
    <t>57484</t>
  </si>
  <si>
    <t>CVO</t>
  </si>
  <si>
    <t>Sequedin</t>
  </si>
  <si>
    <t>50.6248188486, 2.98254300781</t>
  </si>
  <si>
    <t>200093201</t>
  </si>
  <si>
    <t>Métropole Européenne de Lille</t>
  </si>
  <si>
    <t>2011-06-17</t>
  </si>
  <si>
    <t>161</t>
  </si>
  <si>
    <t>59566</t>
  </si>
  <si>
    <t>TOTAL POSTES BIOCH4</t>
  </si>
  <si>
    <t>Purification &amp; Liquéfaction</t>
  </si>
  <si>
    <t>Artenay</t>
  </si>
  <si>
    <t>Tereos</t>
  </si>
  <si>
    <t>Villette/Aube</t>
  </si>
  <si>
    <t>Cristal Union</t>
  </si>
  <si>
    <t>Marckolsheim</t>
  </si>
  <si>
    <t>Bioraffineries : Grandpuits (démarrage 2025, stockage bioéthanol), La Mède</t>
  </si>
  <si>
    <t>Beinheim</t>
  </si>
  <si>
    <t>Roquette</t>
  </si>
  <si>
    <t>Air Products</t>
  </si>
  <si>
    <t>Bucy-Le-Long</t>
  </si>
  <si>
    <t>Bazancourt</t>
  </si>
  <si>
    <t>Air Liquide</t>
  </si>
  <si>
    <t>Mesnil-Saint-Nicaise</t>
  </si>
  <si>
    <t>Origny-Sainte-Benoite</t>
  </si>
  <si>
    <t>Escaudoeuvres</t>
  </si>
  <si>
    <t>Boiry-Sainte-Rictrude</t>
  </si>
  <si>
    <t>Saint-Louis</t>
  </si>
  <si>
    <t>Haubourdin</t>
  </si>
  <si>
    <t>Cargill</t>
  </si>
  <si>
    <t>Lestrem</t>
  </si>
  <si>
    <t>Lacq</t>
  </si>
  <si>
    <t>Messer</t>
  </si>
  <si>
    <t>Lillebonne</t>
  </si>
  <si>
    <t>Souppes-Sur-Loing</t>
  </si>
  <si>
    <t>Ouvré et Fils SA</t>
  </si>
  <si>
    <t>TOTAL</t>
  </si>
  <si>
    <t>Nom</t>
  </si>
  <si>
    <t>Statut</t>
  </si>
  <si>
    <t>Energie</t>
  </si>
  <si>
    <t>Code INSEE commune</t>
  </si>
  <si>
    <t>Nom de la Commune</t>
  </si>
  <si>
    <t>Code INSEE Département</t>
  </si>
  <si>
    <t>Nom du Département</t>
  </si>
  <si>
    <t>Code INSEE Région</t>
  </si>
  <si>
    <t>Nom de la Région</t>
  </si>
  <si>
    <t>Coordonnées du projet</t>
  </si>
  <si>
    <t>Cumul</t>
  </si>
  <si>
    <t>Qairos Trangé</t>
  </si>
  <si>
    <t>2. Etudes en développement</t>
  </si>
  <si>
    <t>Hydrogène, Méthane</t>
  </si>
  <si>
    <t>Trangé</t>
  </si>
  <si>
    <t>48.029621931, 0.116126899</t>
  </si>
  <si>
    <t>Qairos Morlaix</t>
  </si>
  <si>
    <t>1. En étude préliminaire</t>
  </si>
  <si>
    <t>Taulé</t>
  </si>
  <si>
    <t>48.604497813, -3.899102308</t>
  </si>
  <si>
    <t>PIPB</t>
  </si>
  <si>
    <t>Méthane</t>
  </si>
  <si>
    <t>Brest</t>
  </si>
  <si>
    <t>48.400345079, -4.502479359</t>
  </si>
  <si>
    <t>BMS 44</t>
  </si>
  <si>
    <t>Saint Mars du désert</t>
  </si>
  <si>
    <t>47.357286346, -1.445504465</t>
  </si>
  <si>
    <t>Biolacq</t>
  </si>
  <si>
    <t>43.421633942, -0.61207871</t>
  </si>
  <si>
    <t>METHAJEHL</t>
  </si>
  <si>
    <t>Artolsheim</t>
  </si>
  <si>
    <t>48.207955251, 7.599698148</t>
  </si>
  <si>
    <t>Limoges</t>
  </si>
  <si>
    <t>45.854408855, 1.248829946</t>
  </si>
  <si>
    <t>Gaya</t>
  </si>
  <si>
    <t>0. Démonstrateur</t>
  </si>
  <si>
    <t>Saint-Fons</t>
  </si>
  <si>
    <t>45.701522001, 4.850533111</t>
  </si>
  <si>
    <t>Green Gas Drome</t>
  </si>
  <si>
    <t>Romans Sur Izère</t>
  </si>
  <si>
    <t>45.054841799, 5.038195502</t>
  </si>
  <si>
    <t>LUCY</t>
  </si>
  <si>
    <t>Montceau-les-Mines</t>
  </si>
  <si>
    <t>46.675841606, 4.353890506</t>
  </si>
  <si>
    <t>Passenaud Energie</t>
  </si>
  <si>
    <t>Allones</t>
  </si>
  <si>
    <t>47.958970599, 0.144300131</t>
  </si>
  <si>
    <t>Hymoov Aveyron</t>
  </si>
  <si>
    <t>Onet le Château</t>
  </si>
  <si>
    <t>44.382639797, 2.559641941</t>
  </si>
  <si>
    <t>Hymoov Lacq - CCLO</t>
  </si>
  <si>
    <t>Hymoov Mornant</t>
  </si>
  <si>
    <t>Mornant</t>
  </si>
  <si>
    <t>45.616307541, 4.673476632</t>
  </si>
  <si>
    <t>Qairos Toulouse</t>
  </si>
  <si>
    <t>43.596037953, 1.432094901</t>
  </si>
  <si>
    <t>Qairos Chateauroux</t>
  </si>
  <si>
    <t>Chateauroux</t>
  </si>
  <si>
    <t>46.803185478, 1.693667983</t>
  </si>
  <si>
    <t>Cométha</t>
  </si>
  <si>
    <t>Triel-sur-Seine</t>
  </si>
  <si>
    <t>48.978288982, 2.008358298</t>
  </si>
  <si>
    <t>Green Gas Provence</t>
  </si>
  <si>
    <t>Istres</t>
  </si>
  <si>
    <t>43.550505683, 4.950589268</t>
  </si>
  <si>
    <t>Sanaméthan</t>
  </si>
  <si>
    <t>Estrées-en-Chaussée</t>
  </si>
  <si>
    <t>49.957903592, 2.276129739</t>
  </si>
  <si>
    <t>BMS 86</t>
  </si>
  <si>
    <t>Le Vigeant</t>
  </si>
  <si>
    <t>46.220748372, 0.637475885</t>
  </si>
  <si>
    <t>GazelEnergie</t>
  </si>
  <si>
    <t>Green Gas Beaucaire</t>
  </si>
  <si>
    <t>Beaucaire</t>
  </si>
  <si>
    <t>43.779737256, 4.593839351</t>
  </si>
  <si>
    <t>METHAPGS</t>
  </si>
  <si>
    <t>Salles</t>
  </si>
  <si>
    <t>44.541464531, -0.883652019</t>
  </si>
  <si>
    <t>[pas de nom de projet]</t>
  </si>
  <si>
    <t>CC les landes d'Armagnac</t>
  </si>
  <si>
    <t>43.965839034, -0.783710427</t>
  </si>
  <si>
    <t>Kilem</t>
  </si>
  <si>
    <t>50.957808984, 2.560156726</t>
  </si>
  <si>
    <t>49.969517421, 2.771371928</t>
  </si>
  <si>
    <t>48.942941014, 2.675081572</t>
  </si>
  <si>
    <t>Herbeviller</t>
  </si>
  <si>
    <t>48.552889654, 6.754739779</t>
  </si>
  <si>
    <t>Synthane</t>
  </si>
  <si>
    <t>La Croix-Saint-Ouen</t>
  </si>
  <si>
    <t>49.35568504, 2.795338959</t>
  </si>
  <si>
    <t>Sitreva</t>
  </si>
  <si>
    <t>48.815322951, 1.841259514</t>
  </si>
  <si>
    <t>Green Gas Ardennes</t>
  </si>
  <si>
    <t>49.616230186, 4.640763657</t>
  </si>
  <si>
    <t>Green Gas Cannes</t>
  </si>
  <si>
    <t>Cannes</t>
  </si>
  <si>
    <t>43.938042681, 7.116287592</t>
  </si>
  <si>
    <t>Biogaz Gardanne (BGG)</t>
  </si>
  <si>
    <t>Gardanne</t>
  </si>
  <si>
    <t>43.452893946, 5.480110629</t>
  </si>
  <si>
    <t>Les Tourmalines</t>
  </si>
  <si>
    <t>Sainte Menehould</t>
  </si>
  <si>
    <t>49.087002159, 4.942725137</t>
  </si>
  <si>
    <t>Saint Martin de Crau</t>
  </si>
  <si>
    <t>43.612027918, 4.856371905</t>
  </si>
  <si>
    <t>Bocage Energies Thiérache</t>
  </si>
  <si>
    <t>49.561175834, 3.559348786</t>
  </si>
  <si>
    <t>Hymoov Soussans</t>
  </si>
  <si>
    <t>Soussans</t>
  </si>
  <si>
    <t>45.055765699, -0.69960829</t>
  </si>
  <si>
    <t>Salamandre</t>
  </si>
  <si>
    <t>Le Havre</t>
  </si>
  <si>
    <t>49.498319485, 0.140965046</t>
  </si>
  <si>
    <t>Hymoov La Barillais</t>
  </si>
  <si>
    <t>Montoir de Bretagne</t>
  </si>
  <si>
    <t>47.318994514, -2.145673977</t>
  </si>
  <si>
    <t>Plainénergie</t>
  </si>
  <si>
    <t>Villeurbanne</t>
  </si>
  <si>
    <t>45.770996568, 4.889070834</t>
  </si>
  <si>
    <t>Titan V</t>
  </si>
  <si>
    <t>Nantes</t>
  </si>
  <si>
    <t>47.232046411, -1.548204252</t>
  </si>
  <si>
    <t>Hymoov Chateaubourg</t>
  </si>
  <si>
    <t>Chateaubourg</t>
  </si>
  <si>
    <t>48.119808108, -1.40403902</t>
  </si>
  <si>
    <t>Combigreen</t>
  </si>
  <si>
    <t>Fos-sur-Mer</t>
  </si>
  <si>
    <t>43.456073172, 4.90416812</t>
  </si>
  <si>
    <t>SPAC-PREMYS</t>
  </si>
  <si>
    <t>Wittelsheim</t>
  </si>
  <si>
    <t>47.798691724, 7.240146598</t>
  </si>
  <si>
    <t>Typologie</t>
  </si>
  <si>
    <t>Rebours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</si>
</sst>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33" borderId="0" xfId="0" applyNumberFormat="1" applyFill="1" applyAlignment="1">
      <alignment vertical="center"/>
    </xf>
    <xf numFmtId="2" fontId="0" fillId="34" borderId="0" xfId="0" applyNumberFormat="1" applyFill="1" applyAlignment="1">
      <alignment vertical="center"/>
    </xf>
    <xf numFmtId="2" fontId="0" fillId="35" borderId="0" xfId="0" applyNumberFormat="1" applyFill="1" applyAlignment="1">
      <alignment vertical="center"/>
    </xf>
    <xf numFmtId="2" fontId="0" fillId="36" borderId="0" xfId="0" applyNumberFormat="1" applyFill="1" applyAlignment="1">
      <alignment vertical="center"/>
    </xf>
    <xf numFmtId="0" fontId="0" fillId="36" borderId="0" xfId="0" applyFill="1"/>
    <xf numFmtId="2" fontId="0" fillId="37" borderId="0" xfId="0" applyNumberFormat="1" applyFill="1" applyAlignment="1">
      <alignment vertical="center"/>
    </xf>
    <xf numFmtId="164" fontId="0" fillId="0" borderId="0" xfId="0" applyNumberFormat="1"/>
    <xf numFmtId="0" fontId="0" fillId="33" borderId="0" xfId="0" applyFill="1"/>
    <xf numFmtId="0" fontId="0" fillId="0" borderId="10" xfId="0" applyBorder="1"/>
    <xf numFmtId="0" fontId="16" fillId="0" borderId="11" xfId="0" applyFont="1" applyBorder="1" applyAlignment="1">
      <alignment horizontal="center"/>
    </xf>
    <xf numFmtId="164" fontId="16" fillId="0" borderId="12" xfId="0" applyNumberFormat="1" applyFont="1" applyBorder="1" applyAlignment="1">
      <alignment horizontal="center"/>
    </xf>
    <xf numFmtId="0" fontId="0" fillId="34" borderId="13" xfId="0" applyFill="1" applyBorder="1" applyAlignment="1">
      <alignment horizontal="right" vertical="center"/>
    </xf>
    <xf numFmtId="0" fontId="0" fillId="0" borderId="14" xfId="0" applyBorder="1" applyAlignment="1">
      <alignment horizontal="center"/>
    </xf>
    <xf numFmtId="0" fontId="0" fillId="37" borderId="13" xfId="0" applyFill="1" applyBorder="1" applyAlignment="1">
      <alignment horizontal="right" vertical="center"/>
    </xf>
    <xf numFmtId="1" fontId="0" fillId="0" borderId="14" xfId="0" applyNumberFormat="1" applyBorder="1" applyAlignment="1">
      <alignment horizontal="center"/>
    </xf>
    <xf numFmtId="0" fontId="0" fillId="33" borderId="13" xfId="0" applyFill="1" applyBorder="1" applyAlignment="1">
      <alignment horizontal="right"/>
    </xf>
    <xf numFmtId="17" fontId="0" fillId="35" borderId="13" xfId="0" quotePrefix="1" applyNumberFormat="1" applyFill="1" applyBorder="1" applyAlignment="1">
      <alignment horizontal="right"/>
    </xf>
    <xf numFmtId="3" fontId="0" fillId="0" borderId="15" xfId="0" applyNumberFormat="1" applyBorder="1" applyAlignment="1">
      <alignment horizontal="center"/>
    </xf>
    <xf numFmtId="0" fontId="0" fillId="36" borderId="18" xfId="0" applyFill="1" applyBorder="1" applyAlignment="1">
      <alignment horizontal="right"/>
    </xf>
    <xf numFmtId="1" fontId="0" fillId="0" borderId="19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16" fillId="0" borderId="21" xfId="0" applyFont="1" applyBorder="1" applyAlignment="1">
      <alignment horizontal="right"/>
    </xf>
    <xf numFmtId="0" fontId="16" fillId="0" borderId="22" xfId="0" applyFont="1" applyBorder="1" applyAlignment="1">
      <alignment horizontal="center"/>
    </xf>
    <xf numFmtId="3" fontId="16" fillId="0" borderId="23" xfId="0" applyNumberFormat="1" applyFont="1" applyBorder="1" applyAlignment="1">
      <alignment horizontal="center"/>
    </xf>
    <xf numFmtId="3" fontId="16" fillId="0" borderId="25" xfId="0" applyNumberFormat="1" applyFon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164" fontId="16" fillId="0" borderId="23" xfId="0" applyNumberFormat="1" applyFont="1" applyBorder="1" applyAlignment="1">
      <alignment horizontal="center"/>
    </xf>
    <xf numFmtId="0" fontId="0" fillId="37" borderId="27" xfId="0" applyFill="1" applyBorder="1" applyAlignment="1">
      <alignment horizontal="right" vertical="center"/>
    </xf>
    <xf numFmtId="0" fontId="0" fillId="33" borderId="27" xfId="0" applyFill="1" applyBorder="1" applyAlignment="1">
      <alignment horizontal="right"/>
    </xf>
    <xf numFmtId="17" fontId="0" fillId="35" borderId="27" xfId="0" quotePrefix="1" applyNumberFormat="1" applyFill="1" applyBorder="1" applyAlignment="1">
      <alignment horizontal="right"/>
    </xf>
    <xf numFmtId="0" fontId="0" fillId="36" borderId="28" xfId="0" applyFill="1" applyBorder="1" applyAlignment="1">
      <alignment horizontal="right"/>
    </xf>
    <xf numFmtId="0" fontId="16" fillId="0" borderId="29" xfId="0" applyFont="1" applyBorder="1" applyAlignment="1">
      <alignment horizontal="right"/>
    </xf>
    <xf numFmtId="0" fontId="16" fillId="0" borderId="21" xfId="0" applyFont="1" applyBorder="1" applyAlignment="1">
      <alignment horizontal="center"/>
    </xf>
    <xf numFmtId="1" fontId="0" fillId="0" borderId="3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16" fillId="0" borderId="24" xfId="0" applyNumberFormat="1" applyFont="1" applyBorder="1" applyAlignment="1">
      <alignment horizontal="center" vertical="center"/>
    </xf>
    <xf numFmtId="0" fontId="0" fillId="34" borderId="31" xfId="0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19" fillId="0" borderId="0" xfId="0" quotePrefix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2</xdr:row>
      <xdr:rowOff>171450</xdr:rowOff>
    </xdr:from>
    <xdr:to>
      <xdr:col>8</xdr:col>
      <xdr:colOff>599379</xdr:colOff>
      <xdr:row>27</xdr:row>
      <xdr:rowOff>27986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30F21C-CEF4-1BAD-379C-8CD70472B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552450"/>
          <a:ext cx="5571429" cy="4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0</xdr:row>
      <xdr:rowOff>76200</xdr:rowOff>
    </xdr:from>
    <xdr:to>
      <xdr:col>10</xdr:col>
      <xdr:colOff>1389661</xdr:colOff>
      <xdr:row>3</xdr:row>
      <xdr:rowOff>38033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B7F2644-D396-AB58-AFBA-D0AC58C9D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76200"/>
          <a:ext cx="7914286" cy="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21</xdr:col>
      <xdr:colOff>132061</xdr:colOff>
      <xdr:row>62</xdr:row>
      <xdr:rowOff>94357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E84FB798-9804-8B99-7BB7-9D67AD864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4857750"/>
          <a:ext cx="10314286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DBAB-86B8-44F8-8095-DA6680E38937}">
  <dimension ref="A1:T44"/>
  <sheetViews>
    <sheetView tabSelected="1" workbookViewId="0"/>
  </sheetViews>
  <sheetFormatPr baseColWidth="10" defaultColWidth="11.5" defaultRowHeight="15" x14ac:dyDescent="0.2"/>
  <cols>
    <col min="2" max="2" width="24" bestFit="1" customWidth="1"/>
    <col min="3" max="5" width="9.1640625"/>
    <col min="6" max="6" width="23.33203125" bestFit="1" customWidth="1"/>
    <col min="7" max="7" width="23.33203125" style="2" bestFit="1" customWidth="1"/>
    <col min="8" max="8" width="23.33203125" style="2" customWidth="1"/>
    <col min="9" max="9" width="20" bestFit="1" customWidth="1"/>
    <col min="10" max="10" width="25.1640625" bestFit="1" customWidth="1"/>
    <col min="11" max="11" width="9.1640625"/>
    <col min="12" max="12" width="20.33203125" bestFit="1" customWidth="1"/>
    <col min="13" max="13" width="24.1640625" bestFit="1" customWidth="1"/>
    <col min="15" max="15" width="27.83203125" customWidth="1"/>
    <col min="18" max="18" width="34.33203125" customWidth="1"/>
    <col min="19" max="19" width="25.5" customWidth="1"/>
  </cols>
  <sheetData>
    <row r="1" spans="1:20" x14ac:dyDescent="0.2">
      <c r="A1" t="s">
        <v>5162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t="s">
        <v>5163</v>
      </c>
      <c r="B2" t="s">
        <v>19</v>
      </c>
      <c r="C2" t="s">
        <v>20</v>
      </c>
      <c r="D2" t="s">
        <v>20</v>
      </c>
      <c r="E2" t="s">
        <v>21</v>
      </c>
      <c r="F2" t="s">
        <v>22</v>
      </c>
      <c r="G2" s="2" t="str">
        <f>F2</f>
        <v>1000</v>
      </c>
      <c r="H2" s="6">
        <f>G2*8000*44/22.4/1000000</f>
        <v>15.714285714285715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>
        <v>90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</row>
    <row r="3" spans="1:20" x14ac:dyDescent="0.2">
      <c r="A3" t="s">
        <v>5163</v>
      </c>
      <c r="B3" t="s">
        <v>34</v>
      </c>
      <c r="C3" t="s">
        <v>35</v>
      </c>
      <c r="D3" t="s">
        <v>20</v>
      </c>
      <c r="E3" t="s">
        <v>21</v>
      </c>
      <c r="F3" t="s">
        <v>36</v>
      </c>
      <c r="G3" s="2" t="str">
        <f t="shared" ref="G3:G43" si="0">F3</f>
        <v>1500</v>
      </c>
      <c r="H3" s="4">
        <f t="shared" ref="H3:H43" si="1">G3*8000*44/22.4/1000000</f>
        <v>23.571428571428573</v>
      </c>
      <c r="I3" t="s">
        <v>25</v>
      </c>
      <c r="J3" t="s">
        <v>37</v>
      </c>
      <c r="K3" t="s">
        <v>38</v>
      </c>
      <c r="L3" t="s">
        <v>39</v>
      </c>
      <c r="M3" t="s">
        <v>27</v>
      </c>
      <c r="N3" t="s">
        <v>28</v>
      </c>
      <c r="O3">
        <v>135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</row>
    <row r="4" spans="1:20" x14ac:dyDescent="0.2">
      <c r="A4" t="s">
        <v>5163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s="2" t="str">
        <f t="shared" si="0"/>
        <v>800</v>
      </c>
      <c r="H4" s="6">
        <f t="shared" si="1"/>
        <v>12.571428571428573</v>
      </c>
      <c r="I4" t="s">
        <v>50</v>
      </c>
      <c r="J4" t="s">
        <v>51</v>
      </c>
      <c r="K4" t="s">
        <v>52</v>
      </c>
      <c r="L4" t="s">
        <v>53</v>
      </c>
      <c r="M4" t="s">
        <v>27</v>
      </c>
      <c r="N4" t="s">
        <v>28</v>
      </c>
      <c r="O4">
        <v>70</v>
      </c>
      <c r="P4" t="s">
        <v>45</v>
      </c>
      <c r="Q4" t="s">
        <v>54</v>
      </c>
      <c r="R4" t="s">
        <v>55</v>
      </c>
      <c r="S4" t="s">
        <v>56</v>
      </c>
      <c r="T4" t="s">
        <v>57</v>
      </c>
    </row>
    <row r="5" spans="1:20" x14ac:dyDescent="0.2">
      <c r="A5" t="s">
        <v>5163</v>
      </c>
      <c r="B5" t="s">
        <v>58</v>
      </c>
      <c r="C5" t="s">
        <v>59</v>
      </c>
      <c r="D5" t="s">
        <v>59</v>
      </c>
      <c r="E5" t="s">
        <v>48</v>
      </c>
      <c r="F5" t="s">
        <v>36</v>
      </c>
      <c r="G5" s="2" t="str">
        <f t="shared" si="0"/>
        <v>1500</v>
      </c>
      <c r="H5" s="4">
        <f t="shared" si="1"/>
        <v>23.571428571428573</v>
      </c>
      <c r="I5" t="s">
        <v>50</v>
      </c>
      <c r="J5" t="s">
        <v>51</v>
      </c>
      <c r="K5" t="s">
        <v>60</v>
      </c>
      <c r="L5" t="s">
        <v>61</v>
      </c>
      <c r="M5" t="s">
        <v>27</v>
      </c>
      <c r="N5" t="s">
        <v>28</v>
      </c>
      <c r="O5">
        <v>135</v>
      </c>
      <c r="P5" t="s">
        <v>58</v>
      </c>
      <c r="Q5" t="s">
        <v>62</v>
      </c>
      <c r="R5" t="s">
        <v>63</v>
      </c>
      <c r="S5" t="s">
        <v>64</v>
      </c>
      <c r="T5" t="s">
        <v>65</v>
      </c>
    </row>
    <row r="6" spans="1:20" x14ac:dyDescent="0.2">
      <c r="A6" t="s">
        <v>5163</v>
      </c>
      <c r="B6" t="s">
        <v>66</v>
      </c>
      <c r="C6" t="s">
        <v>59</v>
      </c>
      <c r="D6" t="s">
        <v>59</v>
      </c>
      <c r="E6" t="s">
        <v>48</v>
      </c>
      <c r="F6" t="s">
        <v>67</v>
      </c>
      <c r="G6" s="2" t="str">
        <f t="shared" si="0"/>
        <v>2000</v>
      </c>
      <c r="H6" s="4">
        <f t="shared" si="1"/>
        <v>31.428571428571431</v>
      </c>
      <c r="I6" t="s">
        <v>60</v>
      </c>
      <c r="J6" t="s">
        <v>68</v>
      </c>
      <c r="K6" t="s">
        <v>69</v>
      </c>
      <c r="L6" t="s">
        <v>70</v>
      </c>
      <c r="M6" t="s">
        <v>27</v>
      </c>
      <c r="N6" t="s">
        <v>28</v>
      </c>
      <c r="O6">
        <v>180</v>
      </c>
      <c r="P6" t="s">
        <v>71</v>
      </c>
      <c r="Q6" t="s">
        <v>72</v>
      </c>
      <c r="R6" t="s">
        <v>73</v>
      </c>
      <c r="S6" t="s">
        <v>74</v>
      </c>
      <c r="T6" t="s">
        <v>75</v>
      </c>
    </row>
    <row r="7" spans="1:20" x14ac:dyDescent="0.2">
      <c r="A7" t="s">
        <v>5163</v>
      </c>
      <c r="B7" t="s">
        <v>76</v>
      </c>
      <c r="C7" t="s">
        <v>59</v>
      </c>
      <c r="D7" t="s">
        <v>59</v>
      </c>
      <c r="E7" t="s">
        <v>48</v>
      </c>
      <c r="F7" t="s">
        <v>36</v>
      </c>
      <c r="G7" s="2" t="str">
        <f t="shared" si="0"/>
        <v>1500</v>
      </c>
      <c r="H7" s="4">
        <f t="shared" si="1"/>
        <v>23.571428571428573</v>
      </c>
      <c r="I7" t="s">
        <v>77</v>
      </c>
      <c r="J7" s="8" t="s">
        <v>78</v>
      </c>
      <c r="K7" t="s">
        <v>79</v>
      </c>
      <c r="L7" t="s">
        <v>80</v>
      </c>
      <c r="M7" t="s">
        <v>27</v>
      </c>
      <c r="N7" t="s">
        <v>28</v>
      </c>
      <c r="O7">
        <v>135</v>
      </c>
      <c r="P7" t="s">
        <v>76</v>
      </c>
      <c r="Q7" t="s">
        <v>81</v>
      </c>
      <c r="R7" t="s">
        <v>82</v>
      </c>
      <c r="S7" t="s">
        <v>83</v>
      </c>
      <c r="T7" t="s">
        <v>84</v>
      </c>
    </row>
    <row r="8" spans="1:20" x14ac:dyDescent="0.2">
      <c r="A8" t="s">
        <v>5163</v>
      </c>
      <c r="B8" t="s">
        <v>85</v>
      </c>
      <c r="C8" t="s">
        <v>86</v>
      </c>
      <c r="D8" t="s">
        <v>86</v>
      </c>
      <c r="E8" t="s">
        <v>48</v>
      </c>
      <c r="F8" t="s">
        <v>87</v>
      </c>
      <c r="G8" s="2" t="str">
        <f t="shared" si="0"/>
        <v>6000</v>
      </c>
      <c r="H8" s="5">
        <f t="shared" si="1"/>
        <v>94.285714285714292</v>
      </c>
      <c r="I8" t="s">
        <v>88</v>
      </c>
      <c r="J8" t="s">
        <v>89</v>
      </c>
      <c r="K8" t="s">
        <v>90</v>
      </c>
      <c r="L8" t="s">
        <v>91</v>
      </c>
      <c r="M8" t="s">
        <v>27</v>
      </c>
      <c r="N8" t="s">
        <v>28</v>
      </c>
      <c r="O8">
        <v>540</v>
      </c>
      <c r="P8" t="s">
        <v>85</v>
      </c>
      <c r="Q8" t="s">
        <v>92</v>
      </c>
      <c r="R8" t="s">
        <v>93</v>
      </c>
      <c r="S8" t="s">
        <v>94</v>
      </c>
      <c r="T8" t="s">
        <v>95</v>
      </c>
    </row>
    <row r="9" spans="1:20" x14ac:dyDescent="0.2">
      <c r="A9" t="s">
        <v>5163</v>
      </c>
      <c r="B9" t="s">
        <v>96</v>
      </c>
      <c r="C9" t="s">
        <v>97</v>
      </c>
      <c r="D9" t="s">
        <v>97</v>
      </c>
      <c r="E9" t="s">
        <v>21</v>
      </c>
      <c r="F9" t="s">
        <v>22</v>
      </c>
      <c r="G9" s="2" t="str">
        <f t="shared" si="0"/>
        <v>1000</v>
      </c>
      <c r="H9" s="6">
        <f t="shared" si="1"/>
        <v>15.714285714285715</v>
      </c>
      <c r="I9" t="s">
        <v>23</v>
      </c>
      <c r="J9" t="s">
        <v>24</v>
      </c>
      <c r="K9" t="s">
        <v>98</v>
      </c>
      <c r="L9" t="s">
        <v>99</v>
      </c>
      <c r="M9" t="s">
        <v>27</v>
      </c>
      <c r="N9" t="s">
        <v>28</v>
      </c>
      <c r="O9">
        <v>90</v>
      </c>
      <c r="P9" t="s">
        <v>100</v>
      </c>
      <c r="Q9" t="s">
        <v>101</v>
      </c>
      <c r="R9" t="s">
        <v>102</v>
      </c>
      <c r="S9" t="s">
        <v>103</v>
      </c>
      <c r="T9" t="s">
        <v>104</v>
      </c>
    </row>
    <row r="10" spans="1:20" x14ac:dyDescent="0.2">
      <c r="A10" t="s">
        <v>5163</v>
      </c>
      <c r="B10" t="s">
        <v>105</v>
      </c>
      <c r="C10" t="s">
        <v>97</v>
      </c>
      <c r="D10" t="s">
        <v>97</v>
      </c>
      <c r="E10" t="s">
        <v>21</v>
      </c>
      <c r="F10" t="s">
        <v>36</v>
      </c>
      <c r="G10" s="2" t="str">
        <f t="shared" si="0"/>
        <v>1500</v>
      </c>
      <c r="H10" s="4">
        <f t="shared" si="1"/>
        <v>23.571428571428573</v>
      </c>
      <c r="I10" t="s">
        <v>50</v>
      </c>
      <c r="J10" t="s">
        <v>51</v>
      </c>
      <c r="K10" t="s">
        <v>52</v>
      </c>
      <c r="L10" t="s">
        <v>53</v>
      </c>
      <c r="M10" t="s">
        <v>27</v>
      </c>
      <c r="N10" t="s">
        <v>28</v>
      </c>
      <c r="O10">
        <v>135</v>
      </c>
      <c r="P10" t="s">
        <v>106</v>
      </c>
      <c r="Q10" t="s">
        <v>107</v>
      </c>
      <c r="R10" t="s">
        <v>108</v>
      </c>
      <c r="S10" t="s">
        <v>109</v>
      </c>
      <c r="T10" s="45" t="s">
        <v>110</v>
      </c>
    </row>
    <row r="11" spans="1:20" x14ac:dyDescent="0.2">
      <c r="A11" t="s">
        <v>5163</v>
      </c>
      <c r="B11" t="s">
        <v>111</v>
      </c>
      <c r="C11" t="s">
        <v>35</v>
      </c>
      <c r="D11" t="s">
        <v>97</v>
      </c>
      <c r="E11" t="s">
        <v>112</v>
      </c>
      <c r="G11" s="2">
        <f t="shared" si="0"/>
        <v>0</v>
      </c>
      <c r="H11" s="7">
        <f t="shared" si="1"/>
        <v>0</v>
      </c>
      <c r="I11" t="s">
        <v>60</v>
      </c>
      <c r="J11" t="s">
        <v>68</v>
      </c>
      <c r="K11" t="s">
        <v>69</v>
      </c>
      <c r="L11" t="s">
        <v>70</v>
      </c>
      <c r="M11" t="s">
        <v>27</v>
      </c>
      <c r="N11" t="s">
        <v>28</v>
      </c>
      <c r="P11" t="s">
        <v>113</v>
      </c>
      <c r="Q11" t="s">
        <v>114</v>
      </c>
      <c r="R11" t="s">
        <v>115</v>
      </c>
      <c r="S11" t="s">
        <v>116</v>
      </c>
      <c r="T11" t="s">
        <v>117</v>
      </c>
    </row>
    <row r="12" spans="1:20" x14ac:dyDescent="0.2">
      <c r="A12" t="s">
        <v>5163</v>
      </c>
      <c r="B12" t="s">
        <v>118</v>
      </c>
      <c r="C12" t="s">
        <v>97</v>
      </c>
      <c r="D12" t="s">
        <v>97</v>
      </c>
      <c r="E12" t="s">
        <v>21</v>
      </c>
      <c r="F12" t="s">
        <v>67</v>
      </c>
      <c r="G12" s="2" t="str">
        <f t="shared" si="0"/>
        <v>2000</v>
      </c>
      <c r="H12" s="4">
        <f t="shared" si="1"/>
        <v>31.428571428571431</v>
      </c>
      <c r="I12" t="s">
        <v>119</v>
      </c>
      <c r="J12" t="s">
        <v>120</v>
      </c>
      <c r="K12" t="s">
        <v>121</v>
      </c>
      <c r="L12" t="s">
        <v>122</v>
      </c>
      <c r="M12" t="s">
        <v>27</v>
      </c>
      <c r="N12" t="s">
        <v>123</v>
      </c>
      <c r="O12">
        <v>180</v>
      </c>
      <c r="P12" t="s">
        <v>118</v>
      </c>
      <c r="Q12" t="s">
        <v>124</v>
      </c>
      <c r="R12" t="s">
        <v>125</v>
      </c>
      <c r="S12" t="s">
        <v>126</v>
      </c>
      <c r="T12" t="s">
        <v>127</v>
      </c>
    </row>
    <row r="13" spans="1:20" x14ac:dyDescent="0.2">
      <c r="A13" t="s">
        <v>5163</v>
      </c>
      <c r="B13" t="s">
        <v>128</v>
      </c>
      <c r="C13" t="s">
        <v>97</v>
      </c>
      <c r="D13" t="s">
        <v>97</v>
      </c>
      <c r="E13" t="s">
        <v>112</v>
      </c>
      <c r="F13" t="s">
        <v>22</v>
      </c>
      <c r="G13" s="2" t="str">
        <f t="shared" si="0"/>
        <v>1000</v>
      </c>
      <c r="H13" s="6">
        <f t="shared" si="1"/>
        <v>15.714285714285715</v>
      </c>
      <c r="I13" t="s">
        <v>119</v>
      </c>
      <c r="J13" t="s">
        <v>120</v>
      </c>
      <c r="K13" t="s">
        <v>129</v>
      </c>
      <c r="L13" t="s">
        <v>130</v>
      </c>
      <c r="M13" t="s">
        <v>27</v>
      </c>
      <c r="N13" t="s">
        <v>123</v>
      </c>
      <c r="O13">
        <v>90</v>
      </c>
      <c r="P13" t="s">
        <v>128</v>
      </c>
      <c r="Q13" t="s">
        <v>131</v>
      </c>
      <c r="R13" t="s">
        <v>132</v>
      </c>
      <c r="S13" t="s">
        <v>133</v>
      </c>
      <c r="T13" t="s">
        <v>134</v>
      </c>
    </row>
    <row r="14" spans="1:20" x14ac:dyDescent="0.2">
      <c r="A14" t="s">
        <v>5163</v>
      </c>
      <c r="B14" t="s">
        <v>135</v>
      </c>
      <c r="C14" t="s">
        <v>20</v>
      </c>
      <c r="D14" t="s">
        <v>97</v>
      </c>
      <c r="E14" t="s">
        <v>21</v>
      </c>
      <c r="F14" t="s">
        <v>22</v>
      </c>
      <c r="G14" s="2" t="str">
        <f t="shared" si="0"/>
        <v>1000</v>
      </c>
      <c r="H14" s="6">
        <f t="shared" si="1"/>
        <v>15.714285714285715</v>
      </c>
      <c r="I14" t="s">
        <v>136</v>
      </c>
      <c r="J14" t="s">
        <v>137</v>
      </c>
      <c r="K14" t="s">
        <v>138</v>
      </c>
      <c r="L14" t="s">
        <v>139</v>
      </c>
      <c r="M14" t="s">
        <v>27</v>
      </c>
      <c r="N14" t="s">
        <v>28</v>
      </c>
      <c r="O14">
        <v>90</v>
      </c>
      <c r="P14" t="s">
        <v>135</v>
      </c>
      <c r="Q14" t="s">
        <v>140</v>
      </c>
      <c r="R14" t="s">
        <v>141</v>
      </c>
      <c r="S14" t="s">
        <v>142</v>
      </c>
      <c r="T14" t="s">
        <v>143</v>
      </c>
    </row>
    <row r="15" spans="1:20" x14ac:dyDescent="0.2">
      <c r="A15" t="s">
        <v>5163</v>
      </c>
      <c r="B15" t="s">
        <v>144</v>
      </c>
      <c r="C15" t="s">
        <v>59</v>
      </c>
      <c r="D15" t="s">
        <v>59</v>
      </c>
      <c r="E15" t="s">
        <v>48</v>
      </c>
      <c r="F15" t="s">
        <v>22</v>
      </c>
      <c r="G15" s="2" t="str">
        <f t="shared" si="0"/>
        <v>1000</v>
      </c>
      <c r="H15" s="6">
        <f t="shared" si="1"/>
        <v>15.714285714285715</v>
      </c>
      <c r="I15" t="s">
        <v>121</v>
      </c>
      <c r="J15" t="s">
        <v>145</v>
      </c>
      <c r="K15" t="s">
        <v>146</v>
      </c>
      <c r="L15" t="s">
        <v>147</v>
      </c>
      <c r="M15" t="s">
        <v>27</v>
      </c>
      <c r="N15" t="s">
        <v>28</v>
      </c>
      <c r="O15">
        <v>90</v>
      </c>
      <c r="P15" t="s">
        <v>144</v>
      </c>
      <c r="Q15" t="s">
        <v>148</v>
      </c>
      <c r="R15" t="s">
        <v>149</v>
      </c>
      <c r="S15" t="s">
        <v>150</v>
      </c>
      <c r="T15" t="s">
        <v>151</v>
      </c>
    </row>
    <row r="16" spans="1:20" x14ac:dyDescent="0.2">
      <c r="A16" t="s">
        <v>5163</v>
      </c>
      <c r="B16" t="s">
        <v>152</v>
      </c>
      <c r="C16" t="s">
        <v>97</v>
      </c>
      <c r="D16" t="s">
        <v>97</v>
      </c>
      <c r="E16" t="s">
        <v>21</v>
      </c>
      <c r="F16" t="s">
        <v>22</v>
      </c>
      <c r="G16" s="2" t="str">
        <f t="shared" si="0"/>
        <v>1000</v>
      </c>
      <c r="H16" s="6">
        <f t="shared" si="1"/>
        <v>15.714285714285715</v>
      </c>
      <c r="I16" t="s">
        <v>88</v>
      </c>
      <c r="J16" t="s">
        <v>89</v>
      </c>
      <c r="K16" t="s">
        <v>153</v>
      </c>
      <c r="L16" t="s">
        <v>154</v>
      </c>
      <c r="M16" t="s">
        <v>27</v>
      </c>
      <c r="N16" t="s">
        <v>28</v>
      </c>
      <c r="O16">
        <v>90</v>
      </c>
      <c r="P16" t="s">
        <v>155</v>
      </c>
      <c r="Q16" t="s">
        <v>156</v>
      </c>
      <c r="R16" t="s">
        <v>157</v>
      </c>
      <c r="S16" t="s">
        <v>158</v>
      </c>
      <c r="T16" t="s">
        <v>159</v>
      </c>
    </row>
    <row r="17" spans="1:20" x14ac:dyDescent="0.2">
      <c r="A17" t="s">
        <v>5163</v>
      </c>
      <c r="B17" t="s">
        <v>160</v>
      </c>
      <c r="C17" t="s">
        <v>20</v>
      </c>
      <c r="D17" t="s">
        <v>97</v>
      </c>
      <c r="E17" t="s">
        <v>21</v>
      </c>
      <c r="F17" t="s">
        <v>22</v>
      </c>
      <c r="G17" s="2" t="str">
        <f t="shared" si="0"/>
        <v>1000</v>
      </c>
      <c r="H17" s="6">
        <f t="shared" si="1"/>
        <v>15.714285714285715</v>
      </c>
      <c r="I17" t="s">
        <v>60</v>
      </c>
      <c r="J17" t="s">
        <v>68</v>
      </c>
      <c r="K17" t="s">
        <v>161</v>
      </c>
      <c r="L17" t="s">
        <v>162</v>
      </c>
      <c r="M17" t="s">
        <v>27</v>
      </c>
      <c r="N17" t="s">
        <v>28</v>
      </c>
      <c r="O17">
        <v>90</v>
      </c>
      <c r="P17" t="s">
        <v>163</v>
      </c>
      <c r="Q17" t="s">
        <v>164</v>
      </c>
      <c r="R17" t="s">
        <v>165</v>
      </c>
      <c r="S17" t="s">
        <v>166</v>
      </c>
      <c r="T17" t="s">
        <v>167</v>
      </c>
    </row>
    <row r="18" spans="1:20" x14ac:dyDescent="0.2">
      <c r="A18" t="s">
        <v>5163</v>
      </c>
      <c r="B18" t="s">
        <v>168</v>
      </c>
      <c r="C18" t="s">
        <v>97</v>
      </c>
      <c r="D18" t="s">
        <v>97</v>
      </c>
      <c r="E18" t="s">
        <v>112</v>
      </c>
      <c r="F18" t="s">
        <v>22</v>
      </c>
      <c r="G18" s="2" t="str">
        <f t="shared" si="0"/>
        <v>1000</v>
      </c>
      <c r="H18" s="6">
        <f t="shared" si="1"/>
        <v>15.714285714285715</v>
      </c>
      <c r="I18" t="s">
        <v>50</v>
      </c>
      <c r="J18" t="s">
        <v>51</v>
      </c>
      <c r="K18" t="s">
        <v>52</v>
      </c>
      <c r="L18" t="s">
        <v>53</v>
      </c>
      <c r="M18" t="s">
        <v>27</v>
      </c>
      <c r="N18" t="s">
        <v>28</v>
      </c>
      <c r="O18">
        <v>90</v>
      </c>
      <c r="P18" t="s">
        <v>169</v>
      </c>
      <c r="Q18" t="s">
        <v>170</v>
      </c>
      <c r="R18" t="s">
        <v>171</v>
      </c>
      <c r="S18" t="s">
        <v>172</v>
      </c>
      <c r="T18" t="s">
        <v>173</v>
      </c>
    </row>
    <row r="19" spans="1:20" x14ac:dyDescent="0.2">
      <c r="A19" t="s">
        <v>5163</v>
      </c>
      <c r="B19" t="s">
        <v>174</v>
      </c>
      <c r="C19" t="s">
        <v>97</v>
      </c>
      <c r="D19" t="s">
        <v>97</v>
      </c>
      <c r="E19" t="s">
        <v>21</v>
      </c>
      <c r="F19" t="s">
        <v>22</v>
      </c>
      <c r="G19" s="2" t="str">
        <f t="shared" si="0"/>
        <v>1000</v>
      </c>
      <c r="H19" s="6">
        <f t="shared" si="1"/>
        <v>15.714285714285715</v>
      </c>
      <c r="I19" t="s">
        <v>50</v>
      </c>
      <c r="J19" t="s">
        <v>51</v>
      </c>
      <c r="K19" t="s">
        <v>77</v>
      </c>
      <c r="L19" t="s">
        <v>175</v>
      </c>
      <c r="M19" t="s">
        <v>27</v>
      </c>
      <c r="N19" t="s">
        <v>28</v>
      </c>
      <c r="O19">
        <v>90</v>
      </c>
      <c r="P19" t="s">
        <v>176</v>
      </c>
      <c r="Q19" t="s">
        <v>177</v>
      </c>
      <c r="R19" t="s">
        <v>178</v>
      </c>
      <c r="S19" t="s">
        <v>179</v>
      </c>
      <c r="T19" t="s">
        <v>180</v>
      </c>
    </row>
    <row r="20" spans="1:20" x14ac:dyDescent="0.2">
      <c r="A20" t="s">
        <v>5163</v>
      </c>
      <c r="B20" t="s">
        <v>181</v>
      </c>
      <c r="C20" t="s">
        <v>97</v>
      </c>
      <c r="D20" t="s">
        <v>97</v>
      </c>
      <c r="E20" t="s">
        <v>112</v>
      </c>
      <c r="G20" s="2">
        <f t="shared" si="0"/>
        <v>0</v>
      </c>
      <c r="H20" s="7">
        <f t="shared" si="1"/>
        <v>0</v>
      </c>
      <c r="I20" t="s">
        <v>121</v>
      </c>
      <c r="J20" t="s">
        <v>145</v>
      </c>
      <c r="K20" t="s">
        <v>182</v>
      </c>
      <c r="L20" t="s">
        <v>183</v>
      </c>
      <c r="M20" t="s">
        <v>27</v>
      </c>
      <c r="N20" t="s">
        <v>28</v>
      </c>
      <c r="P20" t="s">
        <v>181</v>
      </c>
      <c r="Q20" t="s">
        <v>184</v>
      </c>
      <c r="R20" t="s">
        <v>185</v>
      </c>
      <c r="S20" t="s">
        <v>186</v>
      </c>
      <c r="T20" t="s">
        <v>187</v>
      </c>
    </row>
    <row r="21" spans="1:20" x14ac:dyDescent="0.2">
      <c r="A21" t="s">
        <v>5163</v>
      </c>
      <c r="B21" t="s">
        <v>188</v>
      </c>
      <c r="C21" t="s">
        <v>86</v>
      </c>
      <c r="D21" t="s">
        <v>86</v>
      </c>
      <c r="E21" t="s">
        <v>48</v>
      </c>
      <c r="F21" t="s">
        <v>36</v>
      </c>
      <c r="G21" s="2" t="str">
        <f t="shared" si="0"/>
        <v>1500</v>
      </c>
      <c r="H21" s="4">
        <f t="shared" si="1"/>
        <v>23.571428571428573</v>
      </c>
      <c r="I21" t="s">
        <v>23</v>
      </c>
      <c r="J21" t="s">
        <v>24</v>
      </c>
      <c r="K21" t="s">
        <v>189</v>
      </c>
      <c r="L21" t="s">
        <v>190</v>
      </c>
      <c r="M21" t="s">
        <v>27</v>
      </c>
      <c r="N21" t="s">
        <v>28</v>
      </c>
      <c r="O21">
        <v>135</v>
      </c>
      <c r="P21" t="s">
        <v>191</v>
      </c>
      <c r="Q21" t="s">
        <v>192</v>
      </c>
      <c r="R21" t="s">
        <v>193</v>
      </c>
      <c r="S21" t="s">
        <v>194</v>
      </c>
      <c r="T21" t="s">
        <v>195</v>
      </c>
    </row>
    <row r="22" spans="1:20" x14ac:dyDescent="0.2">
      <c r="A22" t="s">
        <v>5163</v>
      </c>
      <c r="B22" t="s">
        <v>196</v>
      </c>
      <c r="C22" t="s">
        <v>97</v>
      </c>
      <c r="D22" t="s">
        <v>97</v>
      </c>
      <c r="E22" t="s">
        <v>21</v>
      </c>
      <c r="F22" t="s">
        <v>197</v>
      </c>
      <c r="G22" s="2" t="str">
        <f t="shared" si="0"/>
        <v>3000</v>
      </c>
      <c r="H22" s="9">
        <f t="shared" si="1"/>
        <v>47.142857142857146</v>
      </c>
      <c r="I22" t="s">
        <v>50</v>
      </c>
      <c r="J22" t="s">
        <v>51</v>
      </c>
      <c r="K22" t="s">
        <v>77</v>
      </c>
      <c r="L22" t="s">
        <v>175</v>
      </c>
      <c r="M22" t="s">
        <v>27</v>
      </c>
      <c r="N22" t="s">
        <v>28</v>
      </c>
      <c r="O22">
        <v>270</v>
      </c>
      <c r="P22" t="s">
        <v>198</v>
      </c>
      <c r="Q22" t="s">
        <v>199</v>
      </c>
      <c r="R22" t="s">
        <v>200</v>
      </c>
      <c r="S22" t="s">
        <v>201</v>
      </c>
      <c r="T22" t="s">
        <v>202</v>
      </c>
    </row>
    <row r="23" spans="1:20" x14ac:dyDescent="0.2">
      <c r="A23" t="s">
        <v>5163</v>
      </c>
      <c r="B23" t="s">
        <v>203</v>
      </c>
      <c r="C23" t="s">
        <v>35</v>
      </c>
      <c r="D23" t="s">
        <v>35</v>
      </c>
      <c r="E23" t="s">
        <v>112</v>
      </c>
      <c r="F23" t="s">
        <v>36</v>
      </c>
      <c r="G23" s="2" t="str">
        <f t="shared" si="0"/>
        <v>1500</v>
      </c>
      <c r="H23" s="4">
        <f t="shared" si="1"/>
        <v>23.571428571428573</v>
      </c>
      <c r="I23" t="s">
        <v>77</v>
      </c>
      <c r="J23" s="8" t="s">
        <v>78</v>
      </c>
      <c r="K23" t="s">
        <v>79</v>
      </c>
      <c r="L23" t="s">
        <v>80</v>
      </c>
      <c r="M23" t="s">
        <v>27</v>
      </c>
      <c r="N23" t="s">
        <v>28</v>
      </c>
      <c r="O23">
        <v>135</v>
      </c>
      <c r="P23" t="s">
        <v>204</v>
      </c>
      <c r="Q23" t="s">
        <v>205</v>
      </c>
      <c r="R23" t="s">
        <v>206</v>
      </c>
      <c r="S23" t="s">
        <v>207</v>
      </c>
      <c r="T23" t="s">
        <v>208</v>
      </c>
    </row>
    <row r="24" spans="1:20" x14ac:dyDescent="0.2">
      <c r="A24" t="s">
        <v>5163</v>
      </c>
      <c r="B24" t="s">
        <v>209</v>
      </c>
      <c r="C24" t="s">
        <v>20</v>
      </c>
      <c r="D24" t="s">
        <v>20</v>
      </c>
      <c r="E24" t="s">
        <v>48</v>
      </c>
      <c r="F24" t="s">
        <v>36</v>
      </c>
      <c r="G24" s="2" t="str">
        <f t="shared" si="0"/>
        <v>1500</v>
      </c>
      <c r="H24" s="4">
        <f t="shared" si="1"/>
        <v>23.571428571428573</v>
      </c>
      <c r="I24" t="s">
        <v>210</v>
      </c>
      <c r="J24" t="s">
        <v>211</v>
      </c>
      <c r="K24" t="s">
        <v>212</v>
      </c>
      <c r="L24" t="s">
        <v>213</v>
      </c>
      <c r="M24" t="s">
        <v>27</v>
      </c>
      <c r="N24" t="s">
        <v>28</v>
      </c>
      <c r="O24">
        <v>135</v>
      </c>
      <c r="P24" t="s">
        <v>214</v>
      </c>
      <c r="Q24" t="s">
        <v>215</v>
      </c>
      <c r="R24" t="s">
        <v>216</v>
      </c>
      <c r="S24" t="s">
        <v>217</v>
      </c>
      <c r="T24" s="44" t="s">
        <v>218</v>
      </c>
    </row>
    <row r="25" spans="1:20" x14ac:dyDescent="0.2">
      <c r="A25" t="s">
        <v>5163</v>
      </c>
      <c r="B25" t="s">
        <v>219</v>
      </c>
      <c r="C25" t="s">
        <v>20</v>
      </c>
      <c r="D25" t="s">
        <v>20</v>
      </c>
      <c r="E25" t="s">
        <v>21</v>
      </c>
      <c r="F25" t="s">
        <v>197</v>
      </c>
      <c r="G25" s="2" t="str">
        <f t="shared" si="0"/>
        <v>3000</v>
      </c>
      <c r="H25" s="9">
        <f t="shared" si="1"/>
        <v>47.142857142857146</v>
      </c>
      <c r="I25" t="s">
        <v>220</v>
      </c>
      <c r="J25" t="s">
        <v>221</v>
      </c>
      <c r="K25" t="s">
        <v>222</v>
      </c>
      <c r="L25" t="s">
        <v>223</v>
      </c>
      <c r="M25" t="s">
        <v>27</v>
      </c>
      <c r="N25" t="s">
        <v>28</v>
      </c>
      <c r="O25">
        <v>270</v>
      </c>
      <c r="P25" t="s">
        <v>224</v>
      </c>
      <c r="Q25" t="s">
        <v>225</v>
      </c>
      <c r="R25" t="s">
        <v>226</v>
      </c>
      <c r="S25" t="s">
        <v>227</v>
      </c>
      <c r="T25" s="44" t="s">
        <v>228</v>
      </c>
    </row>
    <row r="26" spans="1:20" x14ac:dyDescent="0.2">
      <c r="A26" t="s">
        <v>5163</v>
      </c>
      <c r="B26" t="s">
        <v>229</v>
      </c>
      <c r="C26" t="s">
        <v>47</v>
      </c>
      <c r="D26" t="s">
        <v>47</v>
      </c>
      <c r="E26" t="s">
        <v>48</v>
      </c>
      <c r="F26" t="s">
        <v>230</v>
      </c>
      <c r="G26" s="2" t="str">
        <f t="shared" si="0"/>
        <v>2500</v>
      </c>
      <c r="H26" s="4">
        <f t="shared" si="1"/>
        <v>39.285714285714292</v>
      </c>
      <c r="I26" t="s">
        <v>88</v>
      </c>
      <c r="J26" t="s">
        <v>89</v>
      </c>
      <c r="K26" t="s">
        <v>90</v>
      </c>
      <c r="L26" t="s">
        <v>91</v>
      </c>
      <c r="M26" t="s">
        <v>27</v>
      </c>
      <c r="N26" t="s">
        <v>28</v>
      </c>
      <c r="O26">
        <v>225</v>
      </c>
      <c r="P26" t="s">
        <v>229</v>
      </c>
      <c r="Q26" t="s">
        <v>231</v>
      </c>
      <c r="R26" t="s">
        <v>232</v>
      </c>
      <c r="S26" t="s">
        <v>233</v>
      </c>
      <c r="T26" t="s">
        <v>234</v>
      </c>
    </row>
    <row r="27" spans="1:20" x14ac:dyDescent="0.2">
      <c r="A27" t="s">
        <v>5163</v>
      </c>
      <c r="B27" t="s">
        <v>235</v>
      </c>
      <c r="C27" t="s">
        <v>20</v>
      </c>
      <c r="D27" t="s">
        <v>20</v>
      </c>
      <c r="E27" t="s">
        <v>48</v>
      </c>
      <c r="F27" t="s">
        <v>22</v>
      </c>
      <c r="G27" s="2" t="str">
        <f t="shared" si="0"/>
        <v>1000</v>
      </c>
      <c r="H27" s="6">
        <f t="shared" si="1"/>
        <v>15.714285714285715</v>
      </c>
      <c r="I27" t="s">
        <v>50</v>
      </c>
      <c r="J27" t="s">
        <v>51</v>
      </c>
      <c r="K27" t="s">
        <v>77</v>
      </c>
      <c r="L27" t="s">
        <v>175</v>
      </c>
      <c r="M27" t="s">
        <v>27</v>
      </c>
      <c r="N27" t="s">
        <v>28</v>
      </c>
      <c r="O27">
        <v>90</v>
      </c>
      <c r="P27" t="s">
        <v>235</v>
      </c>
      <c r="Q27" t="s">
        <v>236</v>
      </c>
      <c r="R27" t="s">
        <v>237</v>
      </c>
      <c r="S27" t="s">
        <v>238</v>
      </c>
      <c r="T27" t="s">
        <v>239</v>
      </c>
    </row>
    <row r="28" spans="1:20" x14ac:dyDescent="0.2">
      <c r="A28" t="s">
        <v>5163</v>
      </c>
      <c r="B28" t="s">
        <v>240</v>
      </c>
      <c r="C28" t="s">
        <v>35</v>
      </c>
      <c r="D28" t="s">
        <v>35</v>
      </c>
      <c r="E28" t="s">
        <v>112</v>
      </c>
      <c r="F28" t="s">
        <v>22</v>
      </c>
      <c r="G28" s="2" t="str">
        <f t="shared" si="0"/>
        <v>1000</v>
      </c>
      <c r="H28" s="6">
        <f t="shared" si="1"/>
        <v>15.714285714285715</v>
      </c>
      <c r="I28" t="s">
        <v>25</v>
      </c>
      <c r="J28" t="s">
        <v>37</v>
      </c>
      <c r="K28" t="s">
        <v>241</v>
      </c>
      <c r="L28" t="s">
        <v>242</v>
      </c>
      <c r="M28" t="s">
        <v>27</v>
      </c>
      <c r="N28" t="s">
        <v>28</v>
      </c>
      <c r="O28">
        <v>90</v>
      </c>
      <c r="P28" t="s">
        <v>240</v>
      </c>
      <c r="Q28" t="s">
        <v>243</v>
      </c>
      <c r="R28" t="s">
        <v>244</v>
      </c>
      <c r="S28" t="s">
        <v>245</v>
      </c>
      <c r="T28" t="s">
        <v>246</v>
      </c>
    </row>
    <row r="29" spans="1:20" x14ac:dyDescent="0.2">
      <c r="A29" t="s">
        <v>5163</v>
      </c>
      <c r="B29" t="s">
        <v>247</v>
      </c>
      <c r="C29" t="s">
        <v>46</v>
      </c>
      <c r="D29" t="s">
        <v>47</v>
      </c>
      <c r="E29" t="s">
        <v>48</v>
      </c>
      <c r="F29" t="s">
        <v>248</v>
      </c>
      <c r="G29" s="2" t="str">
        <f t="shared" si="0"/>
        <v>900</v>
      </c>
      <c r="H29" s="6">
        <f t="shared" si="1"/>
        <v>14.142857142857144</v>
      </c>
      <c r="I29" t="s">
        <v>60</v>
      </c>
      <c r="J29" t="s">
        <v>68</v>
      </c>
      <c r="K29" t="s">
        <v>249</v>
      </c>
      <c r="L29" t="s">
        <v>250</v>
      </c>
      <c r="M29" t="s">
        <v>27</v>
      </c>
      <c r="N29" t="s">
        <v>28</v>
      </c>
      <c r="O29">
        <v>80</v>
      </c>
      <c r="P29" t="s">
        <v>247</v>
      </c>
      <c r="Q29" t="s">
        <v>251</v>
      </c>
      <c r="R29" t="s">
        <v>252</v>
      </c>
      <c r="S29" t="s">
        <v>253</v>
      </c>
      <c r="T29" t="s">
        <v>254</v>
      </c>
    </row>
    <row r="30" spans="1:20" x14ac:dyDescent="0.2">
      <c r="A30" t="s">
        <v>5163</v>
      </c>
      <c r="B30" t="s">
        <v>255</v>
      </c>
      <c r="C30" t="s">
        <v>59</v>
      </c>
      <c r="D30" t="s">
        <v>59</v>
      </c>
      <c r="E30" t="s">
        <v>48</v>
      </c>
      <c r="F30" t="s">
        <v>22</v>
      </c>
      <c r="G30" s="2" t="str">
        <f t="shared" si="0"/>
        <v>1000</v>
      </c>
      <c r="H30" s="6">
        <f t="shared" si="1"/>
        <v>15.714285714285715</v>
      </c>
      <c r="I30" t="s">
        <v>77</v>
      </c>
      <c r="J30" s="8" t="s">
        <v>78</v>
      </c>
      <c r="K30" t="s">
        <v>256</v>
      </c>
      <c r="L30" t="s">
        <v>257</v>
      </c>
      <c r="M30" t="s">
        <v>27</v>
      </c>
      <c r="N30" t="s">
        <v>28</v>
      </c>
      <c r="O30">
        <v>90</v>
      </c>
      <c r="P30" t="s">
        <v>258</v>
      </c>
      <c r="Q30" t="s">
        <v>259</v>
      </c>
      <c r="R30" t="s">
        <v>260</v>
      </c>
      <c r="S30" t="s">
        <v>261</v>
      </c>
      <c r="T30" t="s">
        <v>262</v>
      </c>
    </row>
    <row r="31" spans="1:20" x14ac:dyDescent="0.2">
      <c r="A31" t="s">
        <v>5163</v>
      </c>
      <c r="B31" t="s">
        <v>263</v>
      </c>
      <c r="C31" t="s">
        <v>59</v>
      </c>
      <c r="D31" t="s">
        <v>59</v>
      </c>
      <c r="E31" t="s">
        <v>48</v>
      </c>
      <c r="F31" t="s">
        <v>36</v>
      </c>
      <c r="G31" s="2" t="str">
        <f t="shared" si="0"/>
        <v>1500</v>
      </c>
      <c r="H31" s="4">
        <f t="shared" si="1"/>
        <v>23.571428571428573</v>
      </c>
      <c r="I31" t="s">
        <v>25</v>
      </c>
      <c r="J31" t="s">
        <v>37</v>
      </c>
      <c r="K31" t="s">
        <v>38</v>
      </c>
      <c r="L31" t="s">
        <v>39</v>
      </c>
      <c r="M31" t="s">
        <v>27</v>
      </c>
      <c r="N31" t="s">
        <v>28</v>
      </c>
      <c r="O31">
        <v>135</v>
      </c>
      <c r="P31" t="s">
        <v>263</v>
      </c>
      <c r="Q31" t="s">
        <v>264</v>
      </c>
      <c r="R31" t="s">
        <v>265</v>
      </c>
      <c r="S31" t="s">
        <v>266</v>
      </c>
      <c r="T31" t="s">
        <v>267</v>
      </c>
    </row>
    <row r="32" spans="1:20" x14ac:dyDescent="0.2">
      <c r="A32" t="s">
        <v>5163</v>
      </c>
      <c r="B32" t="s">
        <v>268</v>
      </c>
      <c r="C32" t="s">
        <v>20</v>
      </c>
      <c r="D32" t="s">
        <v>20</v>
      </c>
      <c r="E32" t="s">
        <v>48</v>
      </c>
      <c r="F32" t="s">
        <v>22</v>
      </c>
      <c r="G32" s="2" t="str">
        <f t="shared" si="0"/>
        <v>1000</v>
      </c>
      <c r="H32" s="6">
        <f t="shared" si="1"/>
        <v>15.714285714285715</v>
      </c>
      <c r="I32" t="s">
        <v>23</v>
      </c>
      <c r="J32" t="s">
        <v>24</v>
      </c>
      <c r="K32" t="s">
        <v>189</v>
      </c>
      <c r="L32" t="s">
        <v>190</v>
      </c>
      <c r="M32" t="s">
        <v>27</v>
      </c>
      <c r="N32" t="s">
        <v>28</v>
      </c>
      <c r="O32">
        <v>90</v>
      </c>
      <c r="P32" t="s">
        <v>269</v>
      </c>
      <c r="Q32" t="s">
        <v>270</v>
      </c>
      <c r="R32" t="s">
        <v>271</v>
      </c>
      <c r="S32" t="s">
        <v>272</v>
      </c>
      <c r="T32" t="s">
        <v>273</v>
      </c>
    </row>
    <row r="33" spans="1:20" x14ac:dyDescent="0.2">
      <c r="A33" t="s">
        <v>5163</v>
      </c>
      <c r="B33" t="s">
        <v>274</v>
      </c>
      <c r="C33" t="s">
        <v>35</v>
      </c>
      <c r="D33" t="s">
        <v>97</v>
      </c>
      <c r="E33" t="s">
        <v>112</v>
      </c>
      <c r="F33" t="s">
        <v>22</v>
      </c>
      <c r="G33" s="2" t="str">
        <f t="shared" si="0"/>
        <v>1000</v>
      </c>
      <c r="H33" s="6">
        <f t="shared" si="1"/>
        <v>15.714285714285715</v>
      </c>
      <c r="I33" t="s">
        <v>25</v>
      </c>
      <c r="J33" t="s">
        <v>37</v>
      </c>
      <c r="K33" t="s">
        <v>38</v>
      </c>
      <c r="L33" t="s">
        <v>39</v>
      </c>
      <c r="M33" t="s">
        <v>27</v>
      </c>
      <c r="N33" t="s">
        <v>28</v>
      </c>
      <c r="O33">
        <v>90</v>
      </c>
      <c r="P33" t="s">
        <v>275</v>
      </c>
      <c r="Q33" t="s">
        <v>276</v>
      </c>
      <c r="R33" t="s">
        <v>277</v>
      </c>
      <c r="S33" t="s">
        <v>278</v>
      </c>
      <c r="T33" t="s">
        <v>279</v>
      </c>
    </row>
    <row r="34" spans="1:20" x14ac:dyDescent="0.2">
      <c r="A34" t="s">
        <v>5163</v>
      </c>
      <c r="B34" t="s">
        <v>280</v>
      </c>
      <c r="C34" t="s">
        <v>35</v>
      </c>
      <c r="D34" t="s">
        <v>35</v>
      </c>
      <c r="E34" t="s">
        <v>112</v>
      </c>
      <c r="F34" t="s">
        <v>22</v>
      </c>
      <c r="G34" s="2" t="str">
        <f t="shared" si="0"/>
        <v>1000</v>
      </c>
      <c r="H34" s="6">
        <f t="shared" si="1"/>
        <v>15.714285714285715</v>
      </c>
      <c r="I34" t="s">
        <v>25</v>
      </c>
      <c r="J34" t="s">
        <v>37</v>
      </c>
      <c r="K34" t="s">
        <v>241</v>
      </c>
      <c r="L34" t="s">
        <v>242</v>
      </c>
      <c r="M34" t="s">
        <v>27</v>
      </c>
      <c r="N34" t="s">
        <v>28</v>
      </c>
      <c r="O34">
        <v>90</v>
      </c>
      <c r="P34" t="s">
        <v>280</v>
      </c>
      <c r="Q34" t="s">
        <v>281</v>
      </c>
      <c r="R34" t="s">
        <v>282</v>
      </c>
      <c r="S34" t="s">
        <v>283</v>
      </c>
      <c r="T34" t="s">
        <v>284</v>
      </c>
    </row>
    <row r="35" spans="1:20" x14ac:dyDescent="0.2">
      <c r="A35" t="s">
        <v>5163</v>
      </c>
      <c r="B35" t="s">
        <v>285</v>
      </c>
      <c r="C35" t="s">
        <v>20</v>
      </c>
      <c r="D35" t="s">
        <v>97</v>
      </c>
      <c r="E35" t="s">
        <v>48</v>
      </c>
      <c r="F35" t="s">
        <v>22</v>
      </c>
      <c r="G35" s="2" t="str">
        <f t="shared" si="0"/>
        <v>1000</v>
      </c>
      <c r="H35" s="6">
        <f t="shared" si="1"/>
        <v>15.714285714285715</v>
      </c>
      <c r="I35" t="s">
        <v>25</v>
      </c>
      <c r="J35" t="s">
        <v>37</v>
      </c>
      <c r="K35" t="s">
        <v>38</v>
      </c>
      <c r="L35" t="s">
        <v>39</v>
      </c>
      <c r="M35" t="s">
        <v>27</v>
      </c>
      <c r="N35" t="s">
        <v>28</v>
      </c>
      <c r="O35">
        <v>90</v>
      </c>
      <c r="P35" t="s">
        <v>286</v>
      </c>
      <c r="Q35" t="s">
        <v>287</v>
      </c>
      <c r="R35" t="s">
        <v>288</v>
      </c>
      <c r="S35" t="s">
        <v>289</v>
      </c>
      <c r="T35" t="s">
        <v>290</v>
      </c>
    </row>
    <row r="36" spans="1:20" x14ac:dyDescent="0.2">
      <c r="A36" t="s">
        <v>5163</v>
      </c>
      <c r="B36" t="s">
        <v>291</v>
      </c>
      <c r="C36" t="s">
        <v>35</v>
      </c>
      <c r="D36" t="s">
        <v>97</v>
      </c>
      <c r="E36" t="s">
        <v>112</v>
      </c>
      <c r="F36" t="s">
        <v>22</v>
      </c>
      <c r="G36" s="2" t="str">
        <f t="shared" si="0"/>
        <v>1000</v>
      </c>
      <c r="H36" s="6">
        <f t="shared" si="1"/>
        <v>15.714285714285715</v>
      </c>
      <c r="I36" t="s">
        <v>23</v>
      </c>
      <c r="J36" t="s">
        <v>24</v>
      </c>
      <c r="K36" t="s">
        <v>292</v>
      </c>
      <c r="L36" t="s">
        <v>293</v>
      </c>
      <c r="M36" t="s">
        <v>27</v>
      </c>
      <c r="N36" t="s">
        <v>28</v>
      </c>
      <c r="O36">
        <v>90</v>
      </c>
      <c r="P36" t="s">
        <v>294</v>
      </c>
      <c r="Q36" t="s">
        <v>295</v>
      </c>
      <c r="R36" t="s">
        <v>296</v>
      </c>
      <c r="S36" t="s">
        <v>297</v>
      </c>
      <c r="T36" t="s">
        <v>298</v>
      </c>
    </row>
    <row r="37" spans="1:20" x14ac:dyDescent="0.2">
      <c r="A37" t="s">
        <v>5163</v>
      </c>
      <c r="B37" t="s">
        <v>299</v>
      </c>
      <c r="C37" t="s">
        <v>59</v>
      </c>
      <c r="D37" t="s">
        <v>59</v>
      </c>
      <c r="E37" t="s">
        <v>48</v>
      </c>
      <c r="F37" t="s">
        <v>22</v>
      </c>
      <c r="G37" s="2" t="str">
        <f t="shared" si="0"/>
        <v>1000</v>
      </c>
      <c r="H37" s="6">
        <f t="shared" si="1"/>
        <v>15.714285714285715</v>
      </c>
      <c r="I37" t="s">
        <v>121</v>
      </c>
      <c r="J37" t="s">
        <v>145</v>
      </c>
      <c r="K37" t="s">
        <v>146</v>
      </c>
      <c r="L37" t="s">
        <v>147</v>
      </c>
      <c r="M37" t="s">
        <v>27</v>
      </c>
      <c r="N37" t="s">
        <v>28</v>
      </c>
      <c r="O37">
        <v>90</v>
      </c>
      <c r="P37" t="s">
        <v>300</v>
      </c>
      <c r="Q37" t="s">
        <v>301</v>
      </c>
      <c r="R37" t="s">
        <v>302</v>
      </c>
      <c r="S37" t="s">
        <v>303</v>
      </c>
      <c r="T37" t="s">
        <v>304</v>
      </c>
    </row>
    <row r="38" spans="1:20" x14ac:dyDescent="0.2">
      <c r="A38" t="s">
        <v>5163</v>
      </c>
      <c r="B38" t="s">
        <v>305</v>
      </c>
      <c r="C38" t="s">
        <v>97</v>
      </c>
      <c r="D38" t="s">
        <v>20</v>
      </c>
      <c r="E38" t="s">
        <v>21</v>
      </c>
      <c r="F38" t="s">
        <v>22</v>
      </c>
      <c r="G38" s="2" t="str">
        <f t="shared" si="0"/>
        <v>1000</v>
      </c>
      <c r="H38" s="6">
        <f t="shared" si="1"/>
        <v>15.714285714285715</v>
      </c>
      <c r="I38" t="s">
        <v>77</v>
      </c>
      <c r="J38" s="8" t="s">
        <v>78</v>
      </c>
      <c r="K38" t="s">
        <v>306</v>
      </c>
      <c r="L38" t="s">
        <v>307</v>
      </c>
      <c r="M38" t="s">
        <v>27</v>
      </c>
      <c r="N38" t="s">
        <v>28</v>
      </c>
      <c r="O38">
        <v>90</v>
      </c>
      <c r="P38" t="s">
        <v>308</v>
      </c>
      <c r="Q38" t="s">
        <v>309</v>
      </c>
      <c r="R38" t="s">
        <v>310</v>
      </c>
      <c r="S38" t="s">
        <v>311</v>
      </c>
      <c r="T38" t="s">
        <v>312</v>
      </c>
    </row>
    <row r="39" spans="1:20" x14ac:dyDescent="0.2">
      <c r="A39" t="s">
        <v>5163</v>
      </c>
      <c r="B39" t="s">
        <v>313</v>
      </c>
      <c r="C39" t="s">
        <v>97</v>
      </c>
      <c r="D39" t="s">
        <v>97</v>
      </c>
      <c r="E39" t="s">
        <v>21</v>
      </c>
      <c r="F39" t="s">
        <v>314</v>
      </c>
      <c r="G39" s="2" t="str">
        <f t="shared" si="0"/>
        <v>500</v>
      </c>
      <c r="H39" s="7">
        <f t="shared" si="1"/>
        <v>7.8571428571428577</v>
      </c>
      <c r="I39" t="s">
        <v>121</v>
      </c>
      <c r="J39" t="s">
        <v>145</v>
      </c>
      <c r="K39" t="s">
        <v>182</v>
      </c>
      <c r="L39" t="s">
        <v>183</v>
      </c>
      <c r="M39" t="s">
        <v>27</v>
      </c>
      <c r="N39" t="s">
        <v>28</v>
      </c>
      <c r="O39">
        <v>45</v>
      </c>
      <c r="P39" t="s">
        <v>315</v>
      </c>
      <c r="Q39" t="s">
        <v>316</v>
      </c>
      <c r="R39" t="s">
        <v>317</v>
      </c>
      <c r="S39" t="s">
        <v>318</v>
      </c>
      <c r="T39" t="s">
        <v>319</v>
      </c>
    </row>
    <row r="40" spans="1:20" x14ac:dyDescent="0.2">
      <c r="A40" t="s">
        <v>5163</v>
      </c>
      <c r="B40" t="s">
        <v>320</v>
      </c>
      <c r="C40" t="s">
        <v>97</v>
      </c>
      <c r="D40" t="s">
        <v>97</v>
      </c>
      <c r="E40" t="s">
        <v>21</v>
      </c>
      <c r="F40" t="s">
        <v>22</v>
      </c>
      <c r="G40" s="2" t="str">
        <f t="shared" si="0"/>
        <v>1000</v>
      </c>
      <c r="H40" s="6">
        <f t="shared" si="1"/>
        <v>15.714285714285715</v>
      </c>
      <c r="I40" t="s">
        <v>136</v>
      </c>
      <c r="J40" t="s">
        <v>137</v>
      </c>
      <c r="K40" t="s">
        <v>23</v>
      </c>
      <c r="L40" t="s">
        <v>321</v>
      </c>
      <c r="M40" t="s">
        <v>27</v>
      </c>
      <c r="N40" t="s">
        <v>28</v>
      </c>
      <c r="O40">
        <v>90</v>
      </c>
      <c r="P40" t="s">
        <v>322</v>
      </c>
      <c r="Q40" t="s">
        <v>323</v>
      </c>
      <c r="R40" t="s">
        <v>324</v>
      </c>
      <c r="S40" t="s">
        <v>325</v>
      </c>
      <c r="T40" t="s">
        <v>326</v>
      </c>
    </row>
    <row r="41" spans="1:20" x14ac:dyDescent="0.2">
      <c r="A41" t="s">
        <v>5163</v>
      </c>
      <c r="B41" t="s">
        <v>327</v>
      </c>
      <c r="C41" t="s">
        <v>97</v>
      </c>
      <c r="D41" t="s">
        <v>97</v>
      </c>
      <c r="E41" t="s">
        <v>21</v>
      </c>
      <c r="F41" t="s">
        <v>22</v>
      </c>
      <c r="G41" s="2" t="str">
        <f t="shared" si="0"/>
        <v>1000</v>
      </c>
      <c r="H41" s="6">
        <f t="shared" si="1"/>
        <v>15.714285714285715</v>
      </c>
      <c r="I41" t="s">
        <v>25</v>
      </c>
      <c r="J41" t="s">
        <v>37</v>
      </c>
      <c r="K41" t="s">
        <v>220</v>
      </c>
      <c r="L41" t="s">
        <v>328</v>
      </c>
      <c r="M41" t="s">
        <v>27</v>
      </c>
      <c r="N41" t="s">
        <v>28</v>
      </c>
      <c r="O41">
        <v>90</v>
      </c>
      <c r="P41" t="s">
        <v>329</v>
      </c>
      <c r="Q41" t="s">
        <v>330</v>
      </c>
      <c r="R41" t="s">
        <v>331</v>
      </c>
      <c r="S41" t="s">
        <v>332</v>
      </c>
      <c r="T41" t="s">
        <v>333</v>
      </c>
    </row>
    <row r="42" spans="1:20" x14ac:dyDescent="0.2">
      <c r="A42" t="s">
        <v>5163</v>
      </c>
      <c r="B42" t="s">
        <v>334</v>
      </c>
      <c r="C42" t="s">
        <v>97</v>
      </c>
      <c r="D42" t="s">
        <v>97</v>
      </c>
      <c r="E42" t="s">
        <v>21</v>
      </c>
      <c r="F42" t="s">
        <v>22</v>
      </c>
      <c r="G42" s="2" t="str">
        <f t="shared" si="0"/>
        <v>1000</v>
      </c>
      <c r="H42" s="6">
        <f t="shared" si="1"/>
        <v>15.714285714285715</v>
      </c>
      <c r="I42" t="s">
        <v>50</v>
      </c>
      <c r="J42" t="s">
        <v>51</v>
      </c>
      <c r="K42" t="s">
        <v>335</v>
      </c>
      <c r="L42" t="s">
        <v>336</v>
      </c>
      <c r="M42" t="s">
        <v>27</v>
      </c>
      <c r="N42" t="s">
        <v>28</v>
      </c>
      <c r="O42">
        <v>90</v>
      </c>
      <c r="P42" t="s">
        <v>337</v>
      </c>
      <c r="Q42" t="s">
        <v>338</v>
      </c>
      <c r="R42" t="s">
        <v>339</v>
      </c>
      <c r="S42" t="s">
        <v>340</v>
      </c>
      <c r="T42" t="s">
        <v>341</v>
      </c>
    </row>
    <row r="43" spans="1:20" x14ac:dyDescent="0.2">
      <c r="A43" t="s">
        <v>5163</v>
      </c>
      <c r="B43" t="s">
        <v>342</v>
      </c>
      <c r="C43" t="s">
        <v>35</v>
      </c>
      <c r="D43" t="s">
        <v>35</v>
      </c>
      <c r="E43" t="s">
        <v>112</v>
      </c>
      <c r="F43" t="s">
        <v>314</v>
      </c>
      <c r="G43" s="2" t="str">
        <f t="shared" si="0"/>
        <v>500</v>
      </c>
      <c r="H43" s="7">
        <f t="shared" si="1"/>
        <v>7.8571428571428577</v>
      </c>
      <c r="I43" t="s">
        <v>25</v>
      </c>
      <c r="J43" t="s">
        <v>37</v>
      </c>
      <c r="K43" t="s">
        <v>241</v>
      </c>
      <c r="L43" t="s">
        <v>242</v>
      </c>
      <c r="M43" t="s">
        <v>27</v>
      </c>
      <c r="N43" t="s">
        <v>28</v>
      </c>
      <c r="O43">
        <v>45</v>
      </c>
      <c r="P43" t="s">
        <v>342</v>
      </c>
      <c r="Q43" t="s">
        <v>343</v>
      </c>
      <c r="R43" t="s">
        <v>344</v>
      </c>
      <c r="S43" t="s">
        <v>345</v>
      </c>
      <c r="T43" t="s">
        <v>346</v>
      </c>
    </row>
    <row r="44" spans="1:20" x14ac:dyDescent="0.2">
      <c r="H44" s="4"/>
      <c r="J44" s="8"/>
    </row>
  </sheetData>
  <pageMargins left="0.7" right="0.7" top="0.75" bottom="0.75" header="0.3" footer="0.3"/>
  <pageSetup paperSize="9" orientation="portrait"/>
  <headerFooter>
    <oddFooter>&amp;L_x000D_&amp;1#&amp;"Calibri"&amp;10&amp;K317100 Classification GRTgaz : Public [ ] Interne [X] Restreint [ ] Secret [ 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workbookViewId="0">
      <selection activeCell="H54" sqref="H54"/>
    </sheetView>
  </sheetViews>
  <sheetFormatPr baseColWidth="10" defaultColWidth="11.5" defaultRowHeight="15" x14ac:dyDescent="0.2"/>
  <cols>
    <col min="1" max="1" width="24" bestFit="1" customWidth="1"/>
    <col min="5" max="5" width="23.33203125" bestFit="1" customWidth="1"/>
    <col min="6" max="6" width="23.33203125" style="2" bestFit="1" customWidth="1"/>
    <col min="7" max="7" width="23.33203125" style="2" customWidth="1"/>
    <col min="8" max="8" width="20" bestFit="1" customWidth="1"/>
    <col min="9" max="9" width="25.1640625" bestFit="1" customWidth="1"/>
    <col min="11" max="11" width="20.33203125" bestFit="1" customWidth="1"/>
    <col min="12" max="12" width="24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46" t="s">
        <v>347</v>
      </c>
      <c r="G1" s="46"/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348</v>
      </c>
    </row>
    <row r="2" spans="1:17" x14ac:dyDescent="0.2">
      <c r="F2" s="1" t="s">
        <v>349</v>
      </c>
      <c r="G2" s="1" t="s">
        <v>350</v>
      </c>
    </row>
    <row r="3" spans="1:17" x14ac:dyDescent="0.2">
      <c r="A3" t="s">
        <v>19</v>
      </c>
      <c r="B3" t="s">
        <v>20</v>
      </c>
      <c r="C3" t="s">
        <v>20</v>
      </c>
      <c r="D3" t="s">
        <v>21</v>
      </c>
      <c r="E3" t="s">
        <v>22</v>
      </c>
      <c r="F3" s="2" t="str">
        <f>E3</f>
        <v>1000</v>
      </c>
      <c r="G3" s="6">
        <f>F3*8000*44/22.4/1000000</f>
        <v>15.714285714285715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>
        <v>90</v>
      </c>
      <c r="O3" t="s">
        <v>29</v>
      </c>
      <c r="P3" t="s">
        <v>30</v>
      </c>
      <c r="Q3" t="s">
        <v>31</v>
      </c>
    </row>
    <row r="4" spans="1:17" x14ac:dyDescent="0.2">
      <c r="A4" t="s">
        <v>34</v>
      </c>
      <c r="B4" t="s">
        <v>35</v>
      </c>
      <c r="C4" t="s">
        <v>20</v>
      </c>
      <c r="D4" t="s">
        <v>21</v>
      </c>
      <c r="E4" t="s">
        <v>36</v>
      </c>
      <c r="F4" s="2" t="str">
        <f t="shared" ref="F4:F45" si="0">E4</f>
        <v>1500</v>
      </c>
      <c r="G4" s="4">
        <f t="shared" ref="G4:G45" si="1">F4*8000*44/22.4/1000000</f>
        <v>23.571428571428573</v>
      </c>
      <c r="H4" t="s">
        <v>25</v>
      </c>
      <c r="I4" t="s">
        <v>37</v>
      </c>
      <c r="J4" t="s">
        <v>38</v>
      </c>
      <c r="K4" t="s">
        <v>39</v>
      </c>
      <c r="L4" t="s">
        <v>27</v>
      </c>
      <c r="M4" t="s">
        <v>28</v>
      </c>
      <c r="N4">
        <v>135</v>
      </c>
      <c r="O4" t="s">
        <v>40</v>
      </c>
      <c r="P4" t="s">
        <v>41</v>
      </c>
      <c r="Q4" t="s">
        <v>42</v>
      </c>
    </row>
    <row r="5" spans="1:17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s="2" t="str">
        <f t="shared" si="0"/>
        <v>800</v>
      </c>
      <c r="G5" s="6">
        <f t="shared" si="1"/>
        <v>12.571428571428573</v>
      </c>
      <c r="H5" t="s">
        <v>50</v>
      </c>
      <c r="I5" t="s">
        <v>51</v>
      </c>
      <c r="J5" t="s">
        <v>52</v>
      </c>
      <c r="K5" t="s">
        <v>53</v>
      </c>
      <c r="L5" t="s">
        <v>27</v>
      </c>
      <c r="M5" t="s">
        <v>28</v>
      </c>
      <c r="N5">
        <v>70</v>
      </c>
      <c r="O5" t="s">
        <v>45</v>
      </c>
      <c r="P5" t="s">
        <v>54</v>
      </c>
      <c r="Q5" t="s">
        <v>55</v>
      </c>
    </row>
    <row r="6" spans="1:17" x14ac:dyDescent="0.2">
      <c r="A6" t="s">
        <v>58</v>
      </c>
      <c r="B6" t="s">
        <v>59</v>
      </c>
      <c r="C6" t="s">
        <v>59</v>
      </c>
      <c r="D6" t="s">
        <v>48</v>
      </c>
      <c r="E6" t="s">
        <v>36</v>
      </c>
      <c r="F6" s="2" t="str">
        <f t="shared" si="0"/>
        <v>1500</v>
      </c>
      <c r="G6" s="4">
        <f t="shared" si="1"/>
        <v>23.571428571428573</v>
      </c>
      <c r="H6" t="s">
        <v>50</v>
      </c>
      <c r="I6" t="s">
        <v>51</v>
      </c>
      <c r="J6" t="s">
        <v>60</v>
      </c>
      <c r="K6" t="s">
        <v>61</v>
      </c>
      <c r="L6" t="s">
        <v>27</v>
      </c>
      <c r="M6" t="s">
        <v>28</v>
      </c>
      <c r="N6">
        <v>135</v>
      </c>
      <c r="O6" t="s">
        <v>58</v>
      </c>
      <c r="P6" t="s">
        <v>62</v>
      </c>
      <c r="Q6" t="s">
        <v>63</v>
      </c>
    </row>
    <row r="7" spans="1:17" x14ac:dyDescent="0.2">
      <c r="A7" t="s">
        <v>66</v>
      </c>
      <c r="B7" t="s">
        <v>59</v>
      </c>
      <c r="C7" t="s">
        <v>59</v>
      </c>
      <c r="D7" t="s">
        <v>48</v>
      </c>
      <c r="E7" t="s">
        <v>67</v>
      </c>
      <c r="F7" s="2" t="str">
        <f t="shared" si="0"/>
        <v>2000</v>
      </c>
      <c r="G7" s="4">
        <f t="shared" si="1"/>
        <v>31.428571428571431</v>
      </c>
      <c r="H7" t="s">
        <v>60</v>
      </c>
      <c r="I7" t="s">
        <v>68</v>
      </c>
      <c r="J7" t="s">
        <v>69</v>
      </c>
      <c r="K7" t="s">
        <v>70</v>
      </c>
      <c r="L7" t="s">
        <v>27</v>
      </c>
      <c r="M7" t="s">
        <v>28</v>
      </c>
      <c r="N7">
        <v>180</v>
      </c>
      <c r="O7" t="s">
        <v>71</v>
      </c>
      <c r="P7" t="s">
        <v>72</v>
      </c>
      <c r="Q7" t="s">
        <v>73</v>
      </c>
    </row>
    <row r="8" spans="1:17" x14ac:dyDescent="0.2">
      <c r="A8" t="s">
        <v>76</v>
      </c>
      <c r="B8" t="s">
        <v>59</v>
      </c>
      <c r="C8" t="s">
        <v>59</v>
      </c>
      <c r="D8" t="s">
        <v>48</v>
      </c>
      <c r="E8" t="s">
        <v>36</v>
      </c>
      <c r="F8" s="2" t="str">
        <f t="shared" si="0"/>
        <v>1500</v>
      </c>
      <c r="G8" s="4">
        <f t="shared" si="1"/>
        <v>23.571428571428573</v>
      </c>
      <c r="H8" t="s">
        <v>77</v>
      </c>
      <c r="I8" s="8" t="s">
        <v>78</v>
      </c>
      <c r="J8" t="s">
        <v>79</v>
      </c>
      <c r="K8" t="s">
        <v>80</v>
      </c>
      <c r="L8" t="s">
        <v>27</v>
      </c>
      <c r="M8" t="s">
        <v>28</v>
      </c>
      <c r="N8">
        <v>135</v>
      </c>
      <c r="O8" t="s">
        <v>76</v>
      </c>
      <c r="P8" t="s">
        <v>81</v>
      </c>
      <c r="Q8" t="s">
        <v>82</v>
      </c>
    </row>
    <row r="9" spans="1:17" x14ac:dyDescent="0.2">
      <c r="A9" t="s">
        <v>85</v>
      </c>
      <c r="B9" t="s">
        <v>86</v>
      </c>
      <c r="C9" t="s">
        <v>86</v>
      </c>
      <c r="D9" t="s">
        <v>48</v>
      </c>
      <c r="E9" t="s">
        <v>87</v>
      </c>
      <c r="F9" s="2" t="str">
        <f t="shared" si="0"/>
        <v>6000</v>
      </c>
      <c r="G9" s="5">
        <f t="shared" si="1"/>
        <v>94.285714285714292</v>
      </c>
      <c r="H9" t="s">
        <v>88</v>
      </c>
      <c r="I9" t="s">
        <v>89</v>
      </c>
      <c r="J9" t="s">
        <v>90</v>
      </c>
      <c r="K9" t="s">
        <v>91</v>
      </c>
      <c r="L9" t="s">
        <v>27</v>
      </c>
      <c r="M9" t="s">
        <v>28</v>
      </c>
      <c r="N9">
        <v>540</v>
      </c>
      <c r="O9" t="s">
        <v>85</v>
      </c>
      <c r="P9" t="s">
        <v>92</v>
      </c>
      <c r="Q9" t="s">
        <v>93</v>
      </c>
    </row>
    <row r="10" spans="1:17" x14ac:dyDescent="0.2">
      <c r="A10" t="s">
        <v>96</v>
      </c>
      <c r="B10" t="s">
        <v>97</v>
      </c>
      <c r="C10" t="s">
        <v>97</v>
      </c>
      <c r="D10" t="s">
        <v>21</v>
      </c>
      <c r="E10" t="s">
        <v>22</v>
      </c>
      <c r="F10" s="2" t="str">
        <f t="shared" si="0"/>
        <v>1000</v>
      </c>
      <c r="G10" s="6">
        <f t="shared" si="1"/>
        <v>15.714285714285715</v>
      </c>
      <c r="H10" t="s">
        <v>23</v>
      </c>
      <c r="I10" t="s">
        <v>24</v>
      </c>
      <c r="J10" t="s">
        <v>98</v>
      </c>
      <c r="K10" t="s">
        <v>99</v>
      </c>
      <c r="L10" t="s">
        <v>27</v>
      </c>
      <c r="M10" t="s">
        <v>28</v>
      </c>
      <c r="N10">
        <v>90</v>
      </c>
      <c r="O10" t="s">
        <v>100</v>
      </c>
      <c r="P10" t="s">
        <v>101</v>
      </c>
      <c r="Q10" t="s">
        <v>102</v>
      </c>
    </row>
    <row r="11" spans="1:17" x14ac:dyDescent="0.2">
      <c r="A11" t="s">
        <v>105</v>
      </c>
      <c r="B11" t="s">
        <v>97</v>
      </c>
      <c r="C11" t="s">
        <v>97</v>
      </c>
      <c r="D11" t="s">
        <v>21</v>
      </c>
      <c r="E11" t="s">
        <v>36</v>
      </c>
      <c r="F11" s="2" t="str">
        <f t="shared" si="0"/>
        <v>1500</v>
      </c>
      <c r="G11" s="4">
        <f t="shared" si="1"/>
        <v>23.571428571428573</v>
      </c>
      <c r="H11" t="s">
        <v>50</v>
      </c>
      <c r="I11" t="s">
        <v>51</v>
      </c>
      <c r="J11" t="s">
        <v>52</v>
      </c>
      <c r="K11" t="s">
        <v>53</v>
      </c>
      <c r="L11" t="s">
        <v>27</v>
      </c>
      <c r="M11" t="s">
        <v>28</v>
      </c>
      <c r="N11">
        <v>135</v>
      </c>
      <c r="O11" t="s">
        <v>106</v>
      </c>
      <c r="P11" t="s">
        <v>107</v>
      </c>
      <c r="Q11" t="s">
        <v>108</v>
      </c>
    </row>
    <row r="12" spans="1:17" x14ac:dyDescent="0.2">
      <c r="A12" t="s">
        <v>111</v>
      </c>
      <c r="B12" t="s">
        <v>35</v>
      </c>
      <c r="C12" t="s">
        <v>97</v>
      </c>
      <c r="D12" t="s">
        <v>112</v>
      </c>
      <c r="F12" s="2">
        <f t="shared" si="0"/>
        <v>0</v>
      </c>
      <c r="G12" s="7">
        <f t="shared" si="1"/>
        <v>0</v>
      </c>
      <c r="H12" t="s">
        <v>60</v>
      </c>
      <c r="I12" t="s">
        <v>68</v>
      </c>
      <c r="J12" t="s">
        <v>69</v>
      </c>
      <c r="K12" t="s">
        <v>70</v>
      </c>
      <c r="L12" t="s">
        <v>27</v>
      </c>
      <c r="M12" t="s">
        <v>28</v>
      </c>
      <c r="O12" t="s">
        <v>113</v>
      </c>
      <c r="P12" t="s">
        <v>114</v>
      </c>
      <c r="Q12" t="s">
        <v>115</v>
      </c>
    </row>
    <row r="13" spans="1:17" x14ac:dyDescent="0.2">
      <c r="A13" t="s">
        <v>118</v>
      </c>
      <c r="B13" t="s">
        <v>97</v>
      </c>
      <c r="C13" t="s">
        <v>97</v>
      </c>
      <c r="D13" t="s">
        <v>21</v>
      </c>
      <c r="E13" t="s">
        <v>67</v>
      </c>
      <c r="F13" s="2" t="str">
        <f t="shared" si="0"/>
        <v>2000</v>
      </c>
      <c r="G13" s="4">
        <f t="shared" si="1"/>
        <v>31.428571428571431</v>
      </c>
      <c r="H13" t="s">
        <v>119</v>
      </c>
      <c r="I13" t="s">
        <v>120</v>
      </c>
      <c r="J13" t="s">
        <v>121</v>
      </c>
      <c r="K13" t="s">
        <v>122</v>
      </c>
      <c r="L13" t="s">
        <v>27</v>
      </c>
      <c r="M13" t="s">
        <v>123</v>
      </c>
      <c r="N13">
        <v>180</v>
      </c>
      <c r="O13" t="s">
        <v>118</v>
      </c>
      <c r="P13" t="s">
        <v>124</v>
      </c>
      <c r="Q13" t="s">
        <v>125</v>
      </c>
    </row>
    <row r="14" spans="1:17" x14ac:dyDescent="0.2">
      <c r="A14" t="s">
        <v>128</v>
      </c>
      <c r="B14" t="s">
        <v>97</v>
      </c>
      <c r="C14" t="s">
        <v>97</v>
      </c>
      <c r="D14" t="s">
        <v>112</v>
      </c>
      <c r="E14" t="s">
        <v>22</v>
      </c>
      <c r="F14" s="2" t="str">
        <f t="shared" si="0"/>
        <v>1000</v>
      </c>
      <c r="G14" s="6">
        <f t="shared" si="1"/>
        <v>15.714285714285715</v>
      </c>
      <c r="H14" t="s">
        <v>119</v>
      </c>
      <c r="I14" t="s">
        <v>120</v>
      </c>
      <c r="J14" t="s">
        <v>129</v>
      </c>
      <c r="K14" t="s">
        <v>130</v>
      </c>
      <c r="L14" t="s">
        <v>27</v>
      </c>
      <c r="M14" t="s">
        <v>123</v>
      </c>
      <c r="N14">
        <v>90</v>
      </c>
      <c r="O14" t="s">
        <v>128</v>
      </c>
      <c r="P14" t="s">
        <v>131</v>
      </c>
      <c r="Q14" t="s">
        <v>132</v>
      </c>
    </row>
    <row r="15" spans="1:17" x14ac:dyDescent="0.2">
      <c r="A15" t="s">
        <v>135</v>
      </c>
      <c r="B15" t="s">
        <v>20</v>
      </c>
      <c r="C15" t="s">
        <v>97</v>
      </c>
      <c r="D15" t="s">
        <v>21</v>
      </c>
      <c r="E15" t="s">
        <v>22</v>
      </c>
      <c r="F15" s="2" t="str">
        <f t="shared" si="0"/>
        <v>1000</v>
      </c>
      <c r="G15" s="6">
        <f t="shared" si="1"/>
        <v>15.714285714285715</v>
      </c>
      <c r="H15" t="s">
        <v>136</v>
      </c>
      <c r="I15" t="s">
        <v>137</v>
      </c>
      <c r="J15" t="s">
        <v>138</v>
      </c>
      <c r="K15" t="s">
        <v>139</v>
      </c>
      <c r="L15" t="s">
        <v>27</v>
      </c>
      <c r="M15" t="s">
        <v>28</v>
      </c>
      <c r="N15">
        <v>90</v>
      </c>
      <c r="O15" t="s">
        <v>135</v>
      </c>
      <c r="P15" t="s">
        <v>140</v>
      </c>
      <c r="Q15" t="s">
        <v>141</v>
      </c>
    </row>
    <row r="16" spans="1:17" x14ac:dyDescent="0.2">
      <c r="A16" t="s">
        <v>144</v>
      </c>
      <c r="B16" t="s">
        <v>59</v>
      </c>
      <c r="C16" t="s">
        <v>59</v>
      </c>
      <c r="D16" t="s">
        <v>48</v>
      </c>
      <c r="E16" t="s">
        <v>22</v>
      </c>
      <c r="F16" s="2" t="str">
        <f t="shared" si="0"/>
        <v>1000</v>
      </c>
      <c r="G16" s="6">
        <f t="shared" si="1"/>
        <v>15.714285714285715</v>
      </c>
      <c r="H16" t="s">
        <v>121</v>
      </c>
      <c r="I16" t="s">
        <v>145</v>
      </c>
      <c r="J16" t="s">
        <v>146</v>
      </c>
      <c r="K16" t="s">
        <v>147</v>
      </c>
      <c r="L16" t="s">
        <v>27</v>
      </c>
      <c r="M16" t="s">
        <v>28</v>
      </c>
      <c r="N16">
        <v>90</v>
      </c>
      <c r="O16" t="s">
        <v>144</v>
      </c>
      <c r="P16" t="s">
        <v>148</v>
      </c>
      <c r="Q16" t="s">
        <v>149</v>
      </c>
    </row>
    <row r="17" spans="1:17" x14ac:dyDescent="0.2">
      <c r="A17" t="s">
        <v>152</v>
      </c>
      <c r="B17" t="s">
        <v>97</v>
      </c>
      <c r="C17" t="s">
        <v>97</v>
      </c>
      <c r="D17" t="s">
        <v>21</v>
      </c>
      <c r="E17" t="s">
        <v>22</v>
      </c>
      <c r="F17" s="2" t="str">
        <f t="shared" si="0"/>
        <v>1000</v>
      </c>
      <c r="G17" s="6">
        <f t="shared" si="1"/>
        <v>15.714285714285715</v>
      </c>
      <c r="H17" t="s">
        <v>88</v>
      </c>
      <c r="I17" t="s">
        <v>89</v>
      </c>
      <c r="J17" t="s">
        <v>153</v>
      </c>
      <c r="K17" t="s">
        <v>154</v>
      </c>
      <c r="L17" t="s">
        <v>27</v>
      </c>
      <c r="M17" t="s">
        <v>28</v>
      </c>
      <c r="N17">
        <v>90</v>
      </c>
      <c r="O17" t="s">
        <v>155</v>
      </c>
      <c r="P17" t="s">
        <v>156</v>
      </c>
      <c r="Q17" t="s">
        <v>157</v>
      </c>
    </row>
    <row r="18" spans="1:17" x14ac:dyDescent="0.2">
      <c r="A18" t="s">
        <v>160</v>
      </c>
      <c r="B18" t="s">
        <v>20</v>
      </c>
      <c r="C18" t="s">
        <v>97</v>
      </c>
      <c r="D18" t="s">
        <v>21</v>
      </c>
      <c r="E18" t="s">
        <v>22</v>
      </c>
      <c r="F18" s="2" t="str">
        <f t="shared" si="0"/>
        <v>1000</v>
      </c>
      <c r="G18" s="6">
        <f t="shared" si="1"/>
        <v>15.714285714285715</v>
      </c>
      <c r="H18" t="s">
        <v>60</v>
      </c>
      <c r="I18" t="s">
        <v>68</v>
      </c>
      <c r="J18" t="s">
        <v>161</v>
      </c>
      <c r="K18" t="s">
        <v>162</v>
      </c>
      <c r="L18" t="s">
        <v>27</v>
      </c>
      <c r="M18" t="s">
        <v>28</v>
      </c>
      <c r="N18">
        <v>90</v>
      </c>
      <c r="O18" t="s">
        <v>163</v>
      </c>
      <c r="P18" t="s">
        <v>164</v>
      </c>
      <c r="Q18" t="s">
        <v>165</v>
      </c>
    </row>
    <row r="19" spans="1:17" x14ac:dyDescent="0.2">
      <c r="A19" t="s">
        <v>168</v>
      </c>
      <c r="B19" t="s">
        <v>97</v>
      </c>
      <c r="C19" t="s">
        <v>97</v>
      </c>
      <c r="D19" t="s">
        <v>112</v>
      </c>
      <c r="E19" t="s">
        <v>22</v>
      </c>
      <c r="F19" s="2" t="str">
        <f t="shared" si="0"/>
        <v>1000</v>
      </c>
      <c r="G19" s="6">
        <f t="shared" si="1"/>
        <v>15.714285714285715</v>
      </c>
      <c r="H19" t="s">
        <v>50</v>
      </c>
      <c r="I19" t="s">
        <v>51</v>
      </c>
      <c r="J19" t="s">
        <v>52</v>
      </c>
      <c r="K19" t="s">
        <v>53</v>
      </c>
      <c r="L19" t="s">
        <v>27</v>
      </c>
      <c r="M19" t="s">
        <v>28</v>
      </c>
      <c r="N19">
        <v>90</v>
      </c>
      <c r="O19" t="s">
        <v>169</v>
      </c>
      <c r="P19" t="s">
        <v>170</v>
      </c>
      <c r="Q19" t="s">
        <v>171</v>
      </c>
    </row>
    <row r="20" spans="1:17" x14ac:dyDescent="0.2">
      <c r="A20" t="s">
        <v>174</v>
      </c>
      <c r="B20" t="s">
        <v>97</v>
      </c>
      <c r="C20" t="s">
        <v>97</v>
      </c>
      <c r="D20" t="s">
        <v>21</v>
      </c>
      <c r="E20" t="s">
        <v>22</v>
      </c>
      <c r="F20" s="2" t="str">
        <f t="shared" si="0"/>
        <v>1000</v>
      </c>
      <c r="G20" s="6">
        <f t="shared" si="1"/>
        <v>15.714285714285715</v>
      </c>
      <c r="H20" t="s">
        <v>50</v>
      </c>
      <c r="I20" t="s">
        <v>51</v>
      </c>
      <c r="J20" t="s">
        <v>77</v>
      </c>
      <c r="K20" t="s">
        <v>175</v>
      </c>
      <c r="L20" t="s">
        <v>27</v>
      </c>
      <c r="M20" t="s">
        <v>28</v>
      </c>
      <c r="N20">
        <v>90</v>
      </c>
      <c r="O20" t="s">
        <v>176</v>
      </c>
      <c r="P20" t="s">
        <v>177</v>
      </c>
      <c r="Q20" t="s">
        <v>178</v>
      </c>
    </row>
    <row r="21" spans="1:17" x14ac:dyDescent="0.2">
      <c r="A21" t="s">
        <v>181</v>
      </c>
      <c r="B21" t="s">
        <v>97</v>
      </c>
      <c r="C21" t="s">
        <v>97</v>
      </c>
      <c r="D21" t="s">
        <v>112</v>
      </c>
      <c r="F21" s="2">
        <f t="shared" si="0"/>
        <v>0</v>
      </c>
      <c r="G21" s="7">
        <f t="shared" si="1"/>
        <v>0</v>
      </c>
      <c r="H21" t="s">
        <v>121</v>
      </c>
      <c r="I21" t="s">
        <v>145</v>
      </c>
      <c r="J21" t="s">
        <v>182</v>
      </c>
      <c r="K21" t="s">
        <v>183</v>
      </c>
      <c r="L21" t="s">
        <v>27</v>
      </c>
      <c r="M21" t="s">
        <v>28</v>
      </c>
      <c r="O21" t="s">
        <v>181</v>
      </c>
      <c r="P21" t="s">
        <v>184</v>
      </c>
      <c r="Q21" t="s">
        <v>185</v>
      </c>
    </row>
    <row r="22" spans="1:17" x14ac:dyDescent="0.2">
      <c r="A22" t="s">
        <v>188</v>
      </c>
      <c r="B22" t="s">
        <v>86</v>
      </c>
      <c r="C22" t="s">
        <v>86</v>
      </c>
      <c r="D22" t="s">
        <v>48</v>
      </c>
      <c r="E22" t="s">
        <v>36</v>
      </c>
      <c r="F22" s="2" t="str">
        <f t="shared" si="0"/>
        <v>1500</v>
      </c>
      <c r="G22" s="4">
        <f t="shared" si="1"/>
        <v>23.571428571428573</v>
      </c>
      <c r="H22" t="s">
        <v>23</v>
      </c>
      <c r="I22" t="s">
        <v>24</v>
      </c>
      <c r="J22" t="s">
        <v>189</v>
      </c>
      <c r="K22" t="s">
        <v>190</v>
      </c>
      <c r="L22" t="s">
        <v>27</v>
      </c>
      <c r="M22" t="s">
        <v>28</v>
      </c>
      <c r="N22">
        <v>135</v>
      </c>
      <c r="O22" t="s">
        <v>191</v>
      </c>
      <c r="P22" t="s">
        <v>192</v>
      </c>
      <c r="Q22" t="s">
        <v>193</v>
      </c>
    </row>
    <row r="23" spans="1:17" x14ac:dyDescent="0.2">
      <c r="A23" t="s">
        <v>196</v>
      </c>
      <c r="B23" t="s">
        <v>97</v>
      </c>
      <c r="C23" t="s">
        <v>97</v>
      </c>
      <c r="D23" t="s">
        <v>21</v>
      </c>
      <c r="E23" t="s">
        <v>197</v>
      </c>
      <c r="F23" s="2" t="str">
        <f t="shared" si="0"/>
        <v>3000</v>
      </c>
      <c r="G23" s="9">
        <f t="shared" si="1"/>
        <v>47.142857142857146</v>
      </c>
      <c r="H23" t="s">
        <v>50</v>
      </c>
      <c r="I23" t="s">
        <v>51</v>
      </c>
      <c r="J23" t="s">
        <v>77</v>
      </c>
      <c r="K23" t="s">
        <v>175</v>
      </c>
      <c r="L23" t="s">
        <v>27</v>
      </c>
      <c r="M23" t="s">
        <v>28</v>
      </c>
      <c r="N23">
        <v>270</v>
      </c>
      <c r="O23" t="s">
        <v>198</v>
      </c>
      <c r="P23" t="s">
        <v>199</v>
      </c>
      <c r="Q23" t="s">
        <v>200</v>
      </c>
    </row>
    <row r="24" spans="1:17" x14ac:dyDescent="0.2">
      <c r="A24" t="s">
        <v>203</v>
      </c>
      <c r="B24" t="s">
        <v>35</v>
      </c>
      <c r="C24" t="s">
        <v>35</v>
      </c>
      <c r="D24" t="s">
        <v>112</v>
      </c>
      <c r="E24" t="s">
        <v>36</v>
      </c>
      <c r="F24" s="2" t="str">
        <f t="shared" si="0"/>
        <v>1500</v>
      </c>
      <c r="G24" s="4">
        <f t="shared" si="1"/>
        <v>23.571428571428573</v>
      </c>
      <c r="H24" t="s">
        <v>77</v>
      </c>
      <c r="I24" s="8" t="s">
        <v>78</v>
      </c>
      <c r="J24" t="s">
        <v>79</v>
      </c>
      <c r="K24" t="s">
        <v>80</v>
      </c>
      <c r="L24" t="s">
        <v>27</v>
      </c>
      <c r="M24" t="s">
        <v>28</v>
      </c>
      <c r="N24">
        <v>135</v>
      </c>
      <c r="O24" t="s">
        <v>204</v>
      </c>
      <c r="P24" t="s">
        <v>205</v>
      </c>
      <c r="Q24" t="s">
        <v>206</v>
      </c>
    </row>
    <row r="25" spans="1:17" x14ac:dyDescent="0.2">
      <c r="A25" t="s">
        <v>209</v>
      </c>
      <c r="B25" t="s">
        <v>20</v>
      </c>
      <c r="C25" t="s">
        <v>20</v>
      </c>
      <c r="D25" t="s">
        <v>48</v>
      </c>
      <c r="E25" t="s">
        <v>36</v>
      </c>
      <c r="F25" s="2" t="str">
        <f t="shared" si="0"/>
        <v>1500</v>
      </c>
      <c r="G25" s="4">
        <f t="shared" si="1"/>
        <v>23.571428571428573</v>
      </c>
      <c r="H25" t="s">
        <v>210</v>
      </c>
      <c r="I25" t="s">
        <v>211</v>
      </c>
      <c r="J25" t="s">
        <v>212</v>
      </c>
      <c r="K25" t="s">
        <v>213</v>
      </c>
      <c r="L25" t="s">
        <v>27</v>
      </c>
      <c r="M25" t="s">
        <v>28</v>
      </c>
      <c r="N25">
        <v>135</v>
      </c>
      <c r="O25" t="s">
        <v>214</v>
      </c>
      <c r="P25" t="s">
        <v>215</v>
      </c>
      <c r="Q25" t="s">
        <v>216</v>
      </c>
    </row>
    <row r="26" spans="1:17" x14ac:dyDescent="0.2">
      <c r="A26" t="s">
        <v>219</v>
      </c>
      <c r="B26" t="s">
        <v>20</v>
      </c>
      <c r="C26" t="s">
        <v>20</v>
      </c>
      <c r="D26" t="s">
        <v>21</v>
      </c>
      <c r="E26" t="s">
        <v>197</v>
      </c>
      <c r="F26" s="2" t="str">
        <f t="shared" si="0"/>
        <v>3000</v>
      </c>
      <c r="G26" s="9">
        <f t="shared" si="1"/>
        <v>47.142857142857146</v>
      </c>
      <c r="H26" t="s">
        <v>220</v>
      </c>
      <c r="I26" t="s">
        <v>221</v>
      </c>
      <c r="J26" t="s">
        <v>222</v>
      </c>
      <c r="K26" t="s">
        <v>223</v>
      </c>
      <c r="L26" t="s">
        <v>27</v>
      </c>
      <c r="M26" t="s">
        <v>28</v>
      </c>
      <c r="N26">
        <v>270</v>
      </c>
      <c r="O26" t="s">
        <v>224</v>
      </c>
      <c r="P26" t="s">
        <v>225</v>
      </c>
      <c r="Q26" t="s">
        <v>226</v>
      </c>
    </row>
    <row r="27" spans="1:17" x14ac:dyDescent="0.2">
      <c r="A27" t="s">
        <v>229</v>
      </c>
      <c r="B27" t="s">
        <v>47</v>
      </c>
      <c r="C27" t="s">
        <v>47</v>
      </c>
      <c r="D27" t="s">
        <v>48</v>
      </c>
      <c r="E27" t="s">
        <v>230</v>
      </c>
      <c r="F27" s="2" t="str">
        <f t="shared" si="0"/>
        <v>2500</v>
      </c>
      <c r="G27" s="4">
        <f t="shared" si="1"/>
        <v>39.285714285714292</v>
      </c>
      <c r="H27" t="s">
        <v>88</v>
      </c>
      <c r="I27" t="s">
        <v>89</v>
      </c>
      <c r="J27" t="s">
        <v>90</v>
      </c>
      <c r="K27" t="s">
        <v>91</v>
      </c>
      <c r="L27" t="s">
        <v>27</v>
      </c>
      <c r="M27" t="s">
        <v>28</v>
      </c>
      <c r="N27">
        <v>225</v>
      </c>
      <c r="O27" t="s">
        <v>229</v>
      </c>
      <c r="P27" t="s">
        <v>231</v>
      </c>
      <c r="Q27" t="s">
        <v>232</v>
      </c>
    </row>
    <row r="28" spans="1:17" x14ac:dyDescent="0.2">
      <c r="A28" t="s">
        <v>235</v>
      </c>
      <c r="B28" t="s">
        <v>20</v>
      </c>
      <c r="C28" t="s">
        <v>20</v>
      </c>
      <c r="D28" t="s">
        <v>48</v>
      </c>
      <c r="E28" t="s">
        <v>22</v>
      </c>
      <c r="F28" s="2" t="str">
        <f t="shared" si="0"/>
        <v>1000</v>
      </c>
      <c r="G28" s="6">
        <f t="shared" si="1"/>
        <v>15.714285714285715</v>
      </c>
      <c r="H28" t="s">
        <v>50</v>
      </c>
      <c r="I28" t="s">
        <v>51</v>
      </c>
      <c r="J28" t="s">
        <v>77</v>
      </c>
      <c r="K28" t="s">
        <v>175</v>
      </c>
      <c r="L28" t="s">
        <v>27</v>
      </c>
      <c r="M28" t="s">
        <v>28</v>
      </c>
      <c r="N28">
        <v>90</v>
      </c>
      <c r="O28" t="s">
        <v>235</v>
      </c>
      <c r="P28" t="s">
        <v>236</v>
      </c>
      <c r="Q28" t="s">
        <v>237</v>
      </c>
    </row>
    <row r="29" spans="1:17" x14ac:dyDescent="0.2">
      <c r="A29" t="s">
        <v>240</v>
      </c>
      <c r="B29" t="s">
        <v>35</v>
      </c>
      <c r="C29" t="s">
        <v>35</v>
      </c>
      <c r="D29" t="s">
        <v>112</v>
      </c>
      <c r="E29" t="s">
        <v>22</v>
      </c>
      <c r="F29" s="2" t="str">
        <f t="shared" si="0"/>
        <v>1000</v>
      </c>
      <c r="G29" s="6">
        <f t="shared" si="1"/>
        <v>15.714285714285715</v>
      </c>
      <c r="H29" t="s">
        <v>25</v>
      </c>
      <c r="I29" t="s">
        <v>37</v>
      </c>
      <c r="J29" t="s">
        <v>241</v>
      </c>
      <c r="K29" t="s">
        <v>242</v>
      </c>
      <c r="L29" t="s">
        <v>27</v>
      </c>
      <c r="M29" t="s">
        <v>28</v>
      </c>
      <c r="N29">
        <v>90</v>
      </c>
      <c r="O29" t="s">
        <v>240</v>
      </c>
      <c r="P29" t="s">
        <v>243</v>
      </c>
      <c r="Q29" t="s">
        <v>244</v>
      </c>
    </row>
    <row r="30" spans="1:17" x14ac:dyDescent="0.2">
      <c r="A30" t="s">
        <v>247</v>
      </c>
      <c r="B30" t="s">
        <v>46</v>
      </c>
      <c r="C30" t="s">
        <v>47</v>
      </c>
      <c r="D30" t="s">
        <v>48</v>
      </c>
      <c r="E30" t="s">
        <v>248</v>
      </c>
      <c r="F30" s="2" t="str">
        <f t="shared" si="0"/>
        <v>900</v>
      </c>
      <c r="G30" s="6">
        <f t="shared" si="1"/>
        <v>14.142857142857144</v>
      </c>
      <c r="H30" t="s">
        <v>60</v>
      </c>
      <c r="I30" t="s">
        <v>68</v>
      </c>
      <c r="J30" t="s">
        <v>249</v>
      </c>
      <c r="K30" t="s">
        <v>250</v>
      </c>
      <c r="L30" t="s">
        <v>27</v>
      </c>
      <c r="M30" t="s">
        <v>28</v>
      </c>
      <c r="N30">
        <v>80</v>
      </c>
      <c r="O30" t="s">
        <v>247</v>
      </c>
      <c r="P30" t="s">
        <v>251</v>
      </c>
      <c r="Q30" t="s">
        <v>252</v>
      </c>
    </row>
    <row r="31" spans="1:17" x14ac:dyDescent="0.2">
      <c r="A31" t="s">
        <v>255</v>
      </c>
      <c r="B31" t="s">
        <v>59</v>
      </c>
      <c r="C31" t="s">
        <v>59</v>
      </c>
      <c r="D31" t="s">
        <v>48</v>
      </c>
      <c r="E31" t="s">
        <v>22</v>
      </c>
      <c r="F31" s="2" t="str">
        <f t="shared" si="0"/>
        <v>1000</v>
      </c>
      <c r="G31" s="6">
        <f t="shared" si="1"/>
        <v>15.714285714285715</v>
      </c>
      <c r="H31" t="s">
        <v>77</v>
      </c>
      <c r="I31" s="8" t="s">
        <v>78</v>
      </c>
      <c r="J31" t="s">
        <v>256</v>
      </c>
      <c r="K31" t="s">
        <v>257</v>
      </c>
      <c r="L31" t="s">
        <v>27</v>
      </c>
      <c r="M31" t="s">
        <v>28</v>
      </c>
      <c r="N31">
        <v>90</v>
      </c>
      <c r="O31" t="s">
        <v>258</v>
      </c>
      <c r="P31" t="s">
        <v>259</v>
      </c>
      <c r="Q31" t="s">
        <v>260</v>
      </c>
    </row>
    <row r="32" spans="1:17" x14ac:dyDescent="0.2">
      <c r="A32" t="s">
        <v>263</v>
      </c>
      <c r="B32" t="s">
        <v>59</v>
      </c>
      <c r="C32" t="s">
        <v>59</v>
      </c>
      <c r="D32" t="s">
        <v>48</v>
      </c>
      <c r="E32" t="s">
        <v>36</v>
      </c>
      <c r="F32" s="2" t="str">
        <f t="shared" si="0"/>
        <v>1500</v>
      </c>
      <c r="G32" s="4">
        <f t="shared" si="1"/>
        <v>23.571428571428573</v>
      </c>
      <c r="H32" t="s">
        <v>25</v>
      </c>
      <c r="I32" t="s">
        <v>37</v>
      </c>
      <c r="J32" t="s">
        <v>38</v>
      </c>
      <c r="K32" t="s">
        <v>39</v>
      </c>
      <c r="L32" t="s">
        <v>27</v>
      </c>
      <c r="M32" t="s">
        <v>28</v>
      </c>
      <c r="N32">
        <v>135</v>
      </c>
      <c r="O32" t="s">
        <v>263</v>
      </c>
      <c r="P32" t="s">
        <v>264</v>
      </c>
      <c r="Q32" t="s">
        <v>265</v>
      </c>
    </row>
    <row r="33" spans="1:17" x14ac:dyDescent="0.2">
      <c r="A33" t="s">
        <v>268</v>
      </c>
      <c r="B33" t="s">
        <v>20</v>
      </c>
      <c r="C33" t="s">
        <v>20</v>
      </c>
      <c r="D33" t="s">
        <v>48</v>
      </c>
      <c r="E33" t="s">
        <v>22</v>
      </c>
      <c r="F33" s="2" t="str">
        <f t="shared" si="0"/>
        <v>1000</v>
      </c>
      <c r="G33" s="6">
        <f t="shared" si="1"/>
        <v>15.714285714285715</v>
      </c>
      <c r="H33" t="s">
        <v>23</v>
      </c>
      <c r="I33" t="s">
        <v>24</v>
      </c>
      <c r="J33" t="s">
        <v>189</v>
      </c>
      <c r="K33" t="s">
        <v>190</v>
      </c>
      <c r="L33" t="s">
        <v>27</v>
      </c>
      <c r="M33" t="s">
        <v>28</v>
      </c>
      <c r="N33">
        <v>90</v>
      </c>
      <c r="O33" t="s">
        <v>269</v>
      </c>
      <c r="P33" t="s">
        <v>270</v>
      </c>
      <c r="Q33" t="s">
        <v>271</v>
      </c>
    </row>
    <row r="34" spans="1:17" x14ac:dyDescent="0.2">
      <c r="A34" t="s">
        <v>274</v>
      </c>
      <c r="B34" t="s">
        <v>35</v>
      </c>
      <c r="C34" t="s">
        <v>97</v>
      </c>
      <c r="D34" t="s">
        <v>112</v>
      </c>
      <c r="E34" t="s">
        <v>22</v>
      </c>
      <c r="F34" s="2" t="str">
        <f t="shared" si="0"/>
        <v>1000</v>
      </c>
      <c r="G34" s="6">
        <f t="shared" si="1"/>
        <v>15.714285714285715</v>
      </c>
      <c r="H34" t="s">
        <v>25</v>
      </c>
      <c r="I34" t="s">
        <v>37</v>
      </c>
      <c r="J34" t="s">
        <v>38</v>
      </c>
      <c r="K34" t="s">
        <v>39</v>
      </c>
      <c r="L34" t="s">
        <v>27</v>
      </c>
      <c r="M34" t="s">
        <v>28</v>
      </c>
      <c r="N34">
        <v>90</v>
      </c>
      <c r="O34" t="s">
        <v>275</v>
      </c>
      <c r="P34" t="s">
        <v>276</v>
      </c>
      <c r="Q34" t="s">
        <v>277</v>
      </c>
    </row>
    <row r="35" spans="1:17" x14ac:dyDescent="0.2">
      <c r="A35" t="s">
        <v>280</v>
      </c>
      <c r="B35" t="s">
        <v>35</v>
      </c>
      <c r="C35" t="s">
        <v>35</v>
      </c>
      <c r="D35" t="s">
        <v>112</v>
      </c>
      <c r="E35" t="s">
        <v>22</v>
      </c>
      <c r="F35" s="2" t="str">
        <f t="shared" si="0"/>
        <v>1000</v>
      </c>
      <c r="G35" s="6">
        <f t="shared" si="1"/>
        <v>15.714285714285715</v>
      </c>
      <c r="H35" t="s">
        <v>25</v>
      </c>
      <c r="I35" t="s">
        <v>37</v>
      </c>
      <c r="J35" t="s">
        <v>241</v>
      </c>
      <c r="K35" t="s">
        <v>242</v>
      </c>
      <c r="L35" t="s">
        <v>27</v>
      </c>
      <c r="M35" t="s">
        <v>28</v>
      </c>
      <c r="N35">
        <v>90</v>
      </c>
      <c r="O35" t="s">
        <v>280</v>
      </c>
      <c r="P35" t="s">
        <v>281</v>
      </c>
      <c r="Q35" t="s">
        <v>282</v>
      </c>
    </row>
    <row r="36" spans="1:17" x14ac:dyDescent="0.2">
      <c r="A36" t="s">
        <v>285</v>
      </c>
      <c r="B36" t="s">
        <v>20</v>
      </c>
      <c r="C36" t="s">
        <v>97</v>
      </c>
      <c r="D36" t="s">
        <v>48</v>
      </c>
      <c r="E36" t="s">
        <v>22</v>
      </c>
      <c r="F36" s="2" t="str">
        <f t="shared" si="0"/>
        <v>1000</v>
      </c>
      <c r="G36" s="6">
        <f t="shared" si="1"/>
        <v>15.714285714285715</v>
      </c>
      <c r="H36" t="s">
        <v>25</v>
      </c>
      <c r="I36" t="s">
        <v>37</v>
      </c>
      <c r="J36" t="s">
        <v>38</v>
      </c>
      <c r="K36" t="s">
        <v>39</v>
      </c>
      <c r="L36" t="s">
        <v>27</v>
      </c>
      <c r="M36" t="s">
        <v>28</v>
      </c>
      <c r="N36">
        <v>90</v>
      </c>
      <c r="O36" t="s">
        <v>286</v>
      </c>
      <c r="P36" t="s">
        <v>287</v>
      </c>
      <c r="Q36" t="s">
        <v>288</v>
      </c>
    </row>
    <row r="37" spans="1:17" x14ac:dyDescent="0.2">
      <c r="A37" t="s">
        <v>291</v>
      </c>
      <c r="B37" t="s">
        <v>35</v>
      </c>
      <c r="C37" t="s">
        <v>97</v>
      </c>
      <c r="D37" t="s">
        <v>112</v>
      </c>
      <c r="E37" t="s">
        <v>22</v>
      </c>
      <c r="F37" s="2" t="str">
        <f t="shared" si="0"/>
        <v>1000</v>
      </c>
      <c r="G37" s="6">
        <f t="shared" si="1"/>
        <v>15.714285714285715</v>
      </c>
      <c r="H37" t="s">
        <v>23</v>
      </c>
      <c r="I37" t="s">
        <v>24</v>
      </c>
      <c r="J37" t="s">
        <v>292</v>
      </c>
      <c r="K37" t="s">
        <v>293</v>
      </c>
      <c r="L37" t="s">
        <v>27</v>
      </c>
      <c r="M37" t="s">
        <v>28</v>
      </c>
      <c r="N37">
        <v>90</v>
      </c>
      <c r="O37" t="s">
        <v>294</v>
      </c>
      <c r="P37" t="s">
        <v>295</v>
      </c>
      <c r="Q37" t="s">
        <v>296</v>
      </c>
    </row>
    <row r="38" spans="1:17" x14ac:dyDescent="0.2">
      <c r="A38" t="s">
        <v>299</v>
      </c>
      <c r="B38" t="s">
        <v>59</v>
      </c>
      <c r="C38" t="s">
        <v>59</v>
      </c>
      <c r="D38" t="s">
        <v>48</v>
      </c>
      <c r="E38" t="s">
        <v>22</v>
      </c>
      <c r="F38" s="2" t="str">
        <f t="shared" si="0"/>
        <v>1000</v>
      </c>
      <c r="G38" s="6">
        <f t="shared" si="1"/>
        <v>15.714285714285715</v>
      </c>
      <c r="H38" t="s">
        <v>121</v>
      </c>
      <c r="I38" t="s">
        <v>145</v>
      </c>
      <c r="J38" t="s">
        <v>146</v>
      </c>
      <c r="K38" t="s">
        <v>147</v>
      </c>
      <c r="L38" t="s">
        <v>27</v>
      </c>
      <c r="M38" t="s">
        <v>28</v>
      </c>
      <c r="N38">
        <v>90</v>
      </c>
      <c r="O38" t="s">
        <v>300</v>
      </c>
      <c r="P38" t="s">
        <v>301</v>
      </c>
      <c r="Q38" t="s">
        <v>302</v>
      </c>
    </row>
    <row r="39" spans="1:17" x14ac:dyDescent="0.2">
      <c r="A39" t="s">
        <v>305</v>
      </c>
      <c r="B39" t="s">
        <v>97</v>
      </c>
      <c r="C39" t="s">
        <v>20</v>
      </c>
      <c r="D39" t="s">
        <v>21</v>
      </c>
      <c r="E39" t="s">
        <v>22</v>
      </c>
      <c r="F39" s="2" t="str">
        <f t="shared" si="0"/>
        <v>1000</v>
      </c>
      <c r="G39" s="6">
        <f t="shared" si="1"/>
        <v>15.714285714285715</v>
      </c>
      <c r="H39" t="s">
        <v>77</v>
      </c>
      <c r="I39" s="8" t="s">
        <v>78</v>
      </c>
      <c r="J39" t="s">
        <v>306</v>
      </c>
      <c r="K39" t="s">
        <v>307</v>
      </c>
      <c r="L39" t="s">
        <v>27</v>
      </c>
      <c r="M39" t="s">
        <v>28</v>
      </c>
      <c r="N39">
        <v>90</v>
      </c>
      <c r="O39" t="s">
        <v>308</v>
      </c>
      <c r="P39" t="s">
        <v>309</v>
      </c>
      <c r="Q39" t="s">
        <v>310</v>
      </c>
    </row>
    <row r="40" spans="1:17" x14ac:dyDescent="0.2">
      <c r="A40" t="s">
        <v>313</v>
      </c>
      <c r="B40" t="s">
        <v>97</v>
      </c>
      <c r="C40" t="s">
        <v>97</v>
      </c>
      <c r="D40" t="s">
        <v>21</v>
      </c>
      <c r="E40" t="s">
        <v>314</v>
      </c>
      <c r="F40" s="2" t="str">
        <f t="shared" si="0"/>
        <v>500</v>
      </c>
      <c r="G40" s="7">
        <f t="shared" si="1"/>
        <v>7.8571428571428577</v>
      </c>
      <c r="H40" t="s">
        <v>121</v>
      </c>
      <c r="I40" t="s">
        <v>145</v>
      </c>
      <c r="J40" t="s">
        <v>182</v>
      </c>
      <c r="K40" t="s">
        <v>183</v>
      </c>
      <c r="L40" t="s">
        <v>27</v>
      </c>
      <c r="M40" t="s">
        <v>28</v>
      </c>
      <c r="N40">
        <v>45</v>
      </c>
      <c r="O40" t="s">
        <v>315</v>
      </c>
      <c r="P40" t="s">
        <v>316</v>
      </c>
      <c r="Q40" t="s">
        <v>317</v>
      </c>
    </row>
    <row r="41" spans="1:17" x14ac:dyDescent="0.2">
      <c r="A41" t="s">
        <v>320</v>
      </c>
      <c r="B41" t="s">
        <v>97</v>
      </c>
      <c r="C41" t="s">
        <v>97</v>
      </c>
      <c r="D41" t="s">
        <v>21</v>
      </c>
      <c r="E41" t="s">
        <v>22</v>
      </c>
      <c r="F41" s="2" t="str">
        <f t="shared" si="0"/>
        <v>1000</v>
      </c>
      <c r="G41" s="6">
        <f t="shared" si="1"/>
        <v>15.714285714285715</v>
      </c>
      <c r="H41" t="s">
        <v>136</v>
      </c>
      <c r="I41" t="s">
        <v>137</v>
      </c>
      <c r="J41" t="s">
        <v>23</v>
      </c>
      <c r="K41" t="s">
        <v>321</v>
      </c>
      <c r="L41" t="s">
        <v>27</v>
      </c>
      <c r="M41" t="s">
        <v>28</v>
      </c>
      <c r="N41">
        <v>90</v>
      </c>
      <c r="O41" t="s">
        <v>322</v>
      </c>
      <c r="P41" t="s">
        <v>323</v>
      </c>
      <c r="Q41" t="s">
        <v>324</v>
      </c>
    </row>
    <row r="42" spans="1:17" x14ac:dyDescent="0.2">
      <c r="A42" t="s">
        <v>327</v>
      </c>
      <c r="B42" t="s">
        <v>97</v>
      </c>
      <c r="C42" t="s">
        <v>97</v>
      </c>
      <c r="D42" t="s">
        <v>21</v>
      </c>
      <c r="E42" t="s">
        <v>22</v>
      </c>
      <c r="F42" s="2" t="str">
        <f t="shared" si="0"/>
        <v>1000</v>
      </c>
      <c r="G42" s="6">
        <f t="shared" si="1"/>
        <v>15.714285714285715</v>
      </c>
      <c r="H42" t="s">
        <v>25</v>
      </c>
      <c r="I42" t="s">
        <v>37</v>
      </c>
      <c r="J42" t="s">
        <v>220</v>
      </c>
      <c r="K42" t="s">
        <v>328</v>
      </c>
      <c r="L42" t="s">
        <v>27</v>
      </c>
      <c r="M42" t="s">
        <v>28</v>
      </c>
      <c r="N42">
        <v>90</v>
      </c>
      <c r="O42" t="s">
        <v>329</v>
      </c>
      <c r="P42" t="s">
        <v>330</v>
      </c>
      <c r="Q42" t="s">
        <v>331</v>
      </c>
    </row>
    <row r="43" spans="1:17" x14ac:dyDescent="0.2">
      <c r="A43" t="s">
        <v>334</v>
      </c>
      <c r="B43" t="s">
        <v>97</v>
      </c>
      <c r="C43" t="s">
        <v>97</v>
      </c>
      <c r="D43" t="s">
        <v>21</v>
      </c>
      <c r="E43" t="s">
        <v>22</v>
      </c>
      <c r="F43" s="2" t="str">
        <f t="shared" si="0"/>
        <v>1000</v>
      </c>
      <c r="G43" s="6">
        <f t="shared" si="1"/>
        <v>15.714285714285715</v>
      </c>
      <c r="H43" t="s">
        <v>50</v>
      </c>
      <c r="I43" t="s">
        <v>51</v>
      </c>
      <c r="J43" t="s">
        <v>335</v>
      </c>
      <c r="K43" t="s">
        <v>336</v>
      </c>
      <c r="L43" t="s">
        <v>27</v>
      </c>
      <c r="M43" t="s">
        <v>28</v>
      </c>
      <c r="N43">
        <v>90</v>
      </c>
      <c r="O43" t="s">
        <v>337</v>
      </c>
      <c r="P43" t="s">
        <v>338</v>
      </c>
      <c r="Q43" t="s">
        <v>339</v>
      </c>
    </row>
    <row r="44" spans="1:17" x14ac:dyDescent="0.2">
      <c r="A44" t="s">
        <v>342</v>
      </c>
      <c r="B44" t="s">
        <v>35</v>
      </c>
      <c r="C44" t="s">
        <v>35</v>
      </c>
      <c r="D44" t="s">
        <v>112</v>
      </c>
      <c r="E44" t="s">
        <v>314</v>
      </c>
      <c r="F44" s="2" t="str">
        <f t="shared" si="0"/>
        <v>500</v>
      </c>
      <c r="G44" s="7">
        <f t="shared" si="1"/>
        <v>7.8571428571428577</v>
      </c>
      <c r="H44" t="s">
        <v>25</v>
      </c>
      <c r="I44" t="s">
        <v>37</v>
      </c>
      <c r="J44" t="s">
        <v>241</v>
      </c>
      <c r="K44" t="s">
        <v>242</v>
      </c>
      <c r="L44" t="s">
        <v>27</v>
      </c>
      <c r="M44" t="s">
        <v>28</v>
      </c>
      <c r="N44">
        <v>45</v>
      </c>
      <c r="O44" t="s">
        <v>342</v>
      </c>
      <c r="P44" t="s">
        <v>343</v>
      </c>
      <c r="Q44" t="s">
        <v>344</v>
      </c>
    </row>
    <row r="45" spans="1:17" x14ac:dyDescent="0.2">
      <c r="A45" t="s">
        <v>351</v>
      </c>
      <c r="B45" t="s">
        <v>35</v>
      </c>
      <c r="C45" t="s">
        <v>35</v>
      </c>
      <c r="D45" t="s">
        <v>112</v>
      </c>
      <c r="E45" t="s">
        <v>67</v>
      </c>
      <c r="F45" s="2" t="str">
        <f t="shared" si="0"/>
        <v>2000</v>
      </c>
      <c r="G45" s="4">
        <f t="shared" si="1"/>
        <v>31.428571428571431</v>
      </c>
      <c r="I45" s="8" t="s">
        <v>78</v>
      </c>
      <c r="L45" t="s">
        <v>27</v>
      </c>
      <c r="M45" t="s">
        <v>28</v>
      </c>
      <c r="N45">
        <v>180</v>
      </c>
    </row>
    <row r="47" spans="1:17" ht="16" thickBot="1" x14ac:dyDescent="0.25"/>
    <row r="48" spans="1:17" ht="16" thickBot="1" x14ac:dyDescent="0.25">
      <c r="G48" s="37" t="s">
        <v>352</v>
      </c>
      <c r="H48" s="31" t="s">
        <v>353</v>
      </c>
    </row>
    <row r="49" spans="6:8" x14ac:dyDescent="0.2">
      <c r="F49" s="42" t="s">
        <v>354</v>
      </c>
      <c r="G49" s="38">
        <f>COUNTIF(G3:G45,"&gt;60")</f>
        <v>1</v>
      </c>
      <c r="H49" s="30">
        <f>SUMIF(G3:G45,"&gt;60")</f>
        <v>94.285714285714292</v>
      </c>
    </row>
    <row r="50" spans="6:8" x14ac:dyDescent="0.2">
      <c r="F50" s="32" t="s">
        <v>355</v>
      </c>
      <c r="G50" s="39">
        <f>COUNTIF(G3:G45,"&gt;=40")-COUNTIF(G3:G45,"&gt;60")</f>
        <v>2</v>
      </c>
      <c r="H50" s="21">
        <f>SUMIF(G3:G45,"&gt;=40")-SUMIF(G3:G45,"&gt;60")</f>
        <v>94.285714285714292</v>
      </c>
    </row>
    <row r="51" spans="6:8" x14ac:dyDescent="0.2">
      <c r="F51" s="33" t="s">
        <v>356</v>
      </c>
      <c r="G51" s="39">
        <f>COUNTIF(G3:G45,"&gt;=20")-COUNTIF(G5:G47,"&gt;40")</f>
        <v>12</v>
      </c>
      <c r="H51" s="21">
        <f>SUMIF(G3:G45,"&gt;=20")-SUMIF(G3:G45,"&gt;40")</f>
        <v>322.14285714285711</v>
      </c>
    </row>
    <row r="52" spans="6:8" x14ac:dyDescent="0.2">
      <c r="F52" s="34" t="s">
        <v>357</v>
      </c>
      <c r="G52" s="39">
        <f>COUNTIF(G3:G45,"&gt;=10")-COUNTIF(G3:G45,"&gt;20")</f>
        <v>24</v>
      </c>
      <c r="H52" s="21">
        <f>SUMIF(G3:G45,"&gt;=10")-SUMIF(G3:G45,"&gt;20")</f>
        <v>372.42857142857082</v>
      </c>
    </row>
    <row r="53" spans="6:8" ht="16" thickBot="1" x14ac:dyDescent="0.25">
      <c r="F53" s="35" t="s">
        <v>358</v>
      </c>
      <c r="G53" s="40">
        <f>COUNTIF(G3:G45,"&lt;10")</f>
        <v>4</v>
      </c>
      <c r="H53" s="29">
        <f>SUMIF(G3:G45,"&lt;10")</f>
        <v>15.714285714285715</v>
      </c>
    </row>
    <row r="54" spans="6:8" ht="16" thickBot="1" x14ac:dyDescent="0.25">
      <c r="F54" s="36" t="s">
        <v>359</v>
      </c>
      <c r="G54" s="41">
        <f>SUM(G49:G53)</f>
        <v>43</v>
      </c>
      <c r="H54" s="28">
        <f>SUM(H49:H53)</f>
        <v>898.85714285714209</v>
      </c>
    </row>
    <row r="55" spans="6:8" x14ac:dyDescent="0.2">
      <c r="G55" s="3"/>
    </row>
  </sheetData>
  <mergeCells count="1">
    <mergeCell ref="F1:G1"/>
  </mergeCells>
  <pageMargins left="0.7" right="0.7" top="0.75" bottom="0.75" header="0.3" footer="0.3"/>
  <pageSetup paperSize="9" orientation="portrait" r:id="rId1"/>
  <headerFooter>
    <oddFooter>&amp;L_x000D_&amp;1#&amp;"Calibri"&amp;10&amp;K317100 Classification GRTgaz : Public [ ] Interne [X] Restreint [ ] Secret [ 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ED7C-6025-472A-8C5E-3F32B9D94D7C}">
  <dimension ref="A1:Y627"/>
  <sheetViews>
    <sheetView topLeftCell="I149" workbookViewId="0">
      <selection activeCell="O621" sqref="O621:Q627"/>
    </sheetView>
  </sheetViews>
  <sheetFormatPr baseColWidth="10" defaultColWidth="11.5" defaultRowHeight="15" x14ac:dyDescent="0.2"/>
  <cols>
    <col min="2" max="2" width="34.83203125" customWidth="1"/>
    <col min="3" max="3" width="19.1640625" customWidth="1"/>
    <col min="4" max="4" width="27.5" customWidth="1"/>
    <col min="5" max="5" width="31.33203125" bestFit="1" customWidth="1"/>
    <col min="6" max="6" width="10" bestFit="1" customWidth="1"/>
    <col min="7" max="7" width="34.83203125" customWidth="1"/>
    <col min="9" max="9" width="26.1640625" bestFit="1" customWidth="1"/>
    <col min="12" max="12" width="16.6640625" customWidth="1"/>
    <col min="13" max="13" width="33.33203125" bestFit="1" customWidth="1"/>
    <col min="14" max="16" width="33.33203125" customWidth="1"/>
    <col min="17" max="17" width="25.33203125" customWidth="1"/>
    <col min="21" max="21" width="42.6640625" bestFit="1" customWidth="1"/>
  </cols>
  <sheetData>
    <row r="1" spans="1:25" x14ac:dyDescent="0.2">
      <c r="A1" t="s">
        <v>360</v>
      </c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  <c r="N1" t="s">
        <v>373</v>
      </c>
      <c r="O1" t="s">
        <v>374</v>
      </c>
      <c r="P1" t="s">
        <v>375</v>
      </c>
      <c r="Q1" t="s">
        <v>376</v>
      </c>
      <c r="R1" t="s">
        <v>377</v>
      </c>
      <c r="S1" t="s">
        <v>378</v>
      </c>
      <c r="T1" t="s">
        <v>379</v>
      </c>
      <c r="U1" t="s">
        <v>380</v>
      </c>
      <c r="V1" t="s">
        <v>381</v>
      </c>
      <c r="W1" t="s">
        <v>382</v>
      </c>
      <c r="X1" t="s">
        <v>383</v>
      </c>
      <c r="Y1" t="s">
        <v>384</v>
      </c>
    </row>
    <row r="2" spans="1:25" x14ac:dyDescent="0.2">
      <c r="A2">
        <v>2023</v>
      </c>
      <c r="B2" t="s">
        <v>385</v>
      </c>
      <c r="C2" t="s">
        <v>386</v>
      </c>
      <c r="D2" t="s">
        <v>387</v>
      </c>
      <c r="E2" t="s">
        <v>388</v>
      </c>
      <c r="F2" t="s">
        <v>389</v>
      </c>
      <c r="G2" t="s">
        <v>390</v>
      </c>
      <c r="H2" t="s">
        <v>53</v>
      </c>
      <c r="I2" t="s">
        <v>51</v>
      </c>
      <c r="J2" t="s">
        <v>391</v>
      </c>
      <c r="K2" t="s">
        <v>392</v>
      </c>
      <c r="L2" t="s">
        <v>393</v>
      </c>
      <c r="M2">
        <v>15.641500000000001</v>
      </c>
      <c r="N2">
        <f t="shared" ref="N2:N24" si="0">M2*1000000/11.07/3600</f>
        <v>392.48971193415639</v>
      </c>
      <c r="O2">
        <f t="shared" ref="O2:O24" si="1">N2</f>
        <v>392.48971193415639</v>
      </c>
      <c r="P2" s="10">
        <f t="shared" ref="P2:P24" si="2">O2*8000*44/22.4/1000000</f>
        <v>6.1676954732510287</v>
      </c>
      <c r="Q2" t="s">
        <v>28</v>
      </c>
      <c r="R2" t="s">
        <v>394</v>
      </c>
      <c r="S2" t="s">
        <v>52</v>
      </c>
      <c r="T2" t="s">
        <v>50</v>
      </c>
      <c r="U2" t="s">
        <v>395</v>
      </c>
      <c r="V2" t="s">
        <v>396</v>
      </c>
      <c r="X2" t="s">
        <v>397</v>
      </c>
      <c r="Y2" t="s">
        <v>398</v>
      </c>
    </row>
    <row r="3" spans="1:25" x14ac:dyDescent="0.2">
      <c r="A3">
        <v>2023</v>
      </c>
      <c r="B3" t="s">
        <v>399</v>
      </c>
      <c r="C3" t="s">
        <v>400</v>
      </c>
      <c r="D3" t="s">
        <v>401</v>
      </c>
      <c r="E3" t="s">
        <v>402</v>
      </c>
      <c r="F3" t="s">
        <v>403</v>
      </c>
      <c r="G3" t="s">
        <v>404</v>
      </c>
      <c r="H3" t="s">
        <v>223</v>
      </c>
      <c r="I3" t="s">
        <v>221</v>
      </c>
      <c r="J3" t="s">
        <v>405</v>
      </c>
      <c r="K3" t="s">
        <v>28</v>
      </c>
      <c r="L3" t="s">
        <v>406</v>
      </c>
      <c r="M3">
        <v>40.220999999999997</v>
      </c>
      <c r="N3">
        <f t="shared" si="0"/>
        <v>1009.2592592592591</v>
      </c>
      <c r="O3">
        <f t="shared" si="1"/>
        <v>1009.2592592592591</v>
      </c>
      <c r="P3" s="10">
        <f t="shared" si="2"/>
        <v>15.859788359788361</v>
      </c>
      <c r="Q3" t="s">
        <v>28</v>
      </c>
      <c r="R3" t="s">
        <v>407</v>
      </c>
      <c r="S3" t="s">
        <v>222</v>
      </c>
      <c r="T3" t="s">
        <v>220</v>
      </c>
      <c r="U3" t="s">
        <v>408</v>
      </c>
      <c r="V3" t="s">
        <v>409</v>
      </c>
      <c r="X3" t="s">
        <v>397</v>
      </c>
      <c r="Y3" t="s">
        <v>410</v>
      </c>
    </row>
    <row r="4" spans="1:25" x14ac:dyDescent="0.2">
      <c r="A4">
        <v>2023</v>
      </c>
      <c r="B4" t="s">
        <v>411</v>
      </c>
      <c r="C4" t="s">
        <v>400</v>
      </c>
      <c r="D4" t="s">
        <v>412</v>
      </c>
      <c r="E4" t="s">
        <v>413</v>
      </c>
      <c r="F4" t="s">
        <v>414</v>
      </c>
      <c r="G4" t="s">
        <v>415</v>
      </c>
      <c r="H4" t="s">
        <v>416</v>
      </c>
      <c r="I4" t="s">
        <v>51</v>
      </c>
      <c r="J4" t="s">
        <v>417</v>
      </c>
      <c r="K4" t="s">
        <v>418</v>
      </c>
      <c r="L4" t="s">
        <v>393</v>
      </c>
      <c r="M4">
        <v>31.283000000000001</v>
      </c>
      <c r="N4">
        <f t="shared" si="0"/>
        <v>784.97942386831278</v>
      </c>
      <c r="O4">
        <f t="shared" si="1"/>
        <v>784.97942386831278</v>
      </c>
      <c r="P4" s="10">
        <f t="shared" si="2"/>
        <v>12.335390946502057</v>
      </c>
      <c r="Q4" t="s">
        <v>28</v>
      </c>
      <c r="R4" t="s">
        <v>419</v>
      </c>
      <c r="S4" t="s">
        <v>420</v>
      </c>
      <c r="T4" t="s">
        <v>50</v>
      </c>
      <c r="U4" t="s">
        <v>395</v>
      </c>
      <c r="V4" t="s">
        <v>421</v>
      </c>
      <c r="X4" t="s">
        <v>397</v>
      </c>
      <c r="Y4" t="s">
        <v>422</v>
      </c>
    </row>
    <row r="5" spans="1:25" x14ac:dyDescent="0.2">
      <c r="A5">
        <v>2023</v>
      </c>
      <c r="B5" t="s">
        <v>423</v>
      </c>
      <c r="C5" t="s">
        <v>400</v>
      </c>
      <c r="D5" t="s">
        <v>424</v>
      </c>
      <c r="E5" t="s">
        <v>425</v>
      </c>
      <c r="F5" t="s">
        <v>426</v>
      </c>
      <c r="G5" t="s">
        <v>427</v>
      </c>
      <c r="H5" t="s">
        <v>328</v>
      </c>
      <c r="I5" t="s">
        <v>37</v>
      </c>
      <c r="J5" t="s">
        <v>428</v>
      </c>
      <c r="K5" t="s">
        <v>392</v>
      </c>
      <c r="L5" t="s">
        <v>393</v>
      </c>
      <c r="M5">
        <v>20.557400000000001</v>
      </c>
      <c r="N5">
        <f t="shared" si="0"/>
        <v>515.84362139917698</v>
      </c>
      <c r="O5">
        <f t="shared" si="1"/>
        <v>515.84362139917698</v>
      </c>
      <c r="P5" s="10">
        <f t="shared" si="2"/>
        <v>8.1061140505584959</v>
      </c>
      <c r="Q5" t="s">
        <v>28</v>
      </c>
      <c r="R5" t="s">
        <v>429</v>
      </c>
      <c r="S5" t="s">
        <v>220</v>
      </c>
      <c r="T5" t="s">
        <v>25</v>
      </c>
      <c r="U5" t="s">
        <v>408</v>
      </c>
      <c r="V5" t="s">
        <v>430</v>
      </c>
      <c r="X5" t="s">
        <v>397</v>
      </c>
      <c r="Y5" t="s">
        <v>431</v>
      </c>
    </row>
    <row r="6" spans="1:25" x14ac:dyDescent="0.2">
      <c r="A6">
        <v>2023</v>
      </c>
      <c r="B6" t="s">
        <v>432</v>
      </c>
      <c r="C6" t="s">
        <v>400</v>
      </c>
      <c r="D6" t="s">
        <v>433</v>
      </c>
      <c r="E6" t="s">
        <v>434</v>
      </c>
      <c r="F6" t="s">
        <v>435</v>
      </c>
      <c r="G6" t="s">
        <v>436</v>
      </c>
      <c r="H6" t="s">
        <v>70</v>
      </c>
      <c r="I6" t="s">
        <v>68</v>
      </c>
      <c r="J6" t="s">
        <v>437</v>
      </c>
      <c r="K6" t="s">
        <v>392</v>
      </c>
      <c r="L6" t="s">
        <v>393</v>
      </c>
      <c r="M6">
        <v>10.278700000000001</v>
      </c>
      <c r="N6">
        <f t="shared" si="0"/>
        <v>257.92181069958849</v>
      </c>
      <c r="O6">
        <f t="shared" si="1"/>
        <v>257.92181069958849</v>
      </c>
      <c r="P6" s="10">
        <f t="shared" si="2"/>
        <v>4.0530570252792479</v>
      </c>
      <c r="Q6" t="s">
        <v>28</v>
      </c>
      <c r="R6" t="s">
        <v>438</v>
      </c>
      <c r="S6" t="s">
        <v>69</v>
      </c>
      <c r="T6" t="s">
        <v>60</v>
      </c>
      <c r="U6" t="s">
        <v>395</v>
      </c>
      <c r="V6" t="s">
        <v>439</v>
      </c>
      <c r="X6" t="s">
        <v>397</v>
      </c>
      <c r="Y6" t="s">
        <v>440</v>
      </c>
    </row>
    <row r="7" spans="1:25" x14ac:dyDescent="0.2">
      <c r="A7">
        <v>2023</v>
      </c>
      <c r="B7" t="s">
        <v>441</v>
      </c>
      <c r="C7" t="s">
        <v>400</v>
      </c>
      <c r="D7" t="s">
        <v>442</v>
      </c>
      <c r="E7" t="s">
        <v>443</v>
      </c>
      <c r="F7" t="s">
        <v>444</v>
      </c>
      <c r="G7" t="s">
        <v>445</v>
      </c>
      <c r="H7" t="s">
        <v>446</v>
      </c>
      <c r="I7" t="s">
        <v>24</v>
      </c>
      <c r="J7" t="s">
        <v>447</v>
      </c>
      <c r="K7" t="s">
        <v>28</v>
      </c>
      <c r="L7" t="s">
        <v>406</v>
      </c>
      <c r="M7">
        <v>19.663599999999999</v>
      </c>
      <c r="N7">
        <f t="shared" si="0"/>
        <v>493.41563786008226</v>
      </c>
      <c r="O7">
        <f t="shared" si="1"/>
        <v>493.41563786008226</v>
      </c>
      <c r="P7" s="10">
        <f t="shared" si="2"/>
        <v>7.753674309229865</v>
      </c>
      <c r="Q7" t="s">
        <v>28</v>
      </c>
      <c r="R7" t="s">
        <v>448</v>
      </c>
      <c r="S7" t="s">
        <v>449</v>
      </c>
      <c r="T7" t="s">
        <v>23</v>
      </c>
      <c r="U7" t="s">
        <v>408</v>
      </c>
      <c r="V7" t="s">
        <v>450</v>
      </c>
      <c r="X7" t="s">
        <v>397</v>
      </c>
      <c r="Y7" t="s">
        <v>451</v>
      </c>
    </row>
    <row r="8" spans="1:25" x14ac:dyDescent="0.2">
      <c r="A8">
        <v>2023</v>
      </c>
      <c r="B8" t="s">
        <v>452</v>
      </c>
      <c r="C8" t="s">
        <v>386</v>
      </c>
      <c r="D8" t="s">
        <v>453</v>
      </c>
      <c r="E8" t="s">
        <v>454</v>
      </c>
      <c r="F8" t="s">
        <v>455</v>
      </c>
      <c r="G8" t="s">
        <v>456</v>
      </c>
      <c r="H8" t="s">
        <v>457</v>
      </c>
      <c r="I8" t="s">
        <v>211</v>
      </c>
      <c r="J8" t="s">
        <v>458</v>
      </c>
      <c r="K8" t="s">
        <v>392</v>
      </c>
      <c r="L8" t="s">
        <v>393</v>
      </c>
      <c r="M8">
        <v>8.9380000000000006</v>
      </c>
      <c r="N8">
        <f t="shared" si="0"/>
        <v>224.27983539094652</v>
      </c>
      <c r="O8">
        <f t="shared" si="1"/>
        <v>224.27983539094652</v>
      </c>
      <c r="P8" s="10">
        <f t="shared" si="2"/>
        <v>3.5243974132863021</v>
      </c>
      <c r="Q8" t="s">
        <v>28</v>
      </c>
      <c r="R8" t="s">
        <v>459</v>
      </c>
      <c r="S8" t="s">
        <v>460</v>
      </c>
      <c r="T8" t="s">
        <v>210</v>
      </c>
      <c r="U8" t="s">
        <v>408</v>
      </c>
      <c r="V8" t="s">
        <v>461</v>
      </c>
      <c r="X8" t="s">
        <v>397</v>
      </c>
      <c r="Y8" t="s">
        <v>462</v>
      </c>
    </row>
    <row r="9" spans="1:25" x14ac:dyDescent="0.2">
      <c r="A9">
        <v>2023</v>
      </c>
      <c r="B9" t="s">
        <v>463</v>
      </c>
      <c r="C9" t="s">
        <v>400</v>
      </c>
      <c r="D9" t="s">
        <v>464</v>
      </c>
      <c r="E9" t="s">
        <v>465</v>
      </c>
      <c r="F9" t="s">
        <v>466</v>
      </c>
      <c r="G9" t="s">
        <v>467</v>
      </c>
      <c r="H9" t="s">
        <v>416</v>
      </c>
      <c r="I9" t="s">
        <v>51</v>
      </c>
      <c r="J9" t="s">
        <v>468</v>
      </c>
      <c r="K9" t="s">
        <v>392</v>
      </c>
      <c r="L9" t="s">
        <v>393</v>
      </c>
      <c r="M9">
        <v>9.8317999999999994</v>
      </c>
      <c r="N9">
        <f t="shared" si="0"/>
        <v>246.70781893004113</v>
      </c>
      <c r="O9">
        <f t="shared" si="1"/>
        <v>246.70781893004113</v>
      </c>
      <c r="P9" s="10">
        <f t="shared" si="2"/>
        <v>3.8768371546149325</v>
      </c>
      <c r="Q9" t="s">
        <v>28</v>
      </c>
      <c r="R9" t="s">
        <v>469</v>
      </c>
      <c r="S9" t="s">
        <v>420</v>
      </c>
      <c r="T9" t="s">
        <v>50</v>
      </c>
      <c r="U9" t="s">
        <v>395</v>
      </c>
      <c r="V9" t="s">
        <v>470</v>
      </c>
      <c r="X9" t="s">
        <v>397</v>
      </c>
      <c r="Y9" t="s">
        <v>471</v>
      </c>
    </row>
    <row r="10" spans="1:25" x14ac:dyDescent="0.2">
      <c r="A10">
        <v>2023</v>
      </c>
      <c r="B10" t="s">
        <v>472</v>
      </c>
      <c r="C10" t="s">
        <v>386</v>
      </c>
      <c r="D10" t="s">
        <v>473</v>
      </c>
      <c r="E10" t="s">
        <v>474</v>
      </c>
      <c r="F10" t="s">
        <v>475</v>
      </c>
      <c r="G10" t="s">
        <v>476</v>
      </c>
      <c r="H10" t="s">
        <v>250</v>
      </c>
      <c r="I10" t="s">
        <v>68</v>
      </c>
      <c r="J10" t="s">
        <v>477</v>
      </c>
      <c r="K10" t="s">
        <v>392</v>
      </c>
      <c r="L10" t="s">
        <v>393</v>
      </c>
      <c r="M10">
        <v>8.0442</v>
      </c>
      <c r="N10">
        <f t="shared" si="0"/>
        <v>201.85185185185185</v>
      </c>
      <c r="O10">
        <f t="shared" si="1"/>
        <v>201.85185185185185</v>
      </c>
      <c r="P10" s="10">
        <f t="shared" si="2"/>
        <v>3.1719576719576721</v>
      </c>
      <c r="Q10" t="s">
        <v>28</v>
      </c>
      <c r="R10" t="s">
        <v>478</v>
      </c>
      <c r="S10" t="s">
        <v>249</v>
      </c>
      <c r="T10" t="s">
        <v>60</v>
      </c>
      <c r="U10" t="s">
        <v>408</v>
      </c>
      <c r="V10" t="s">
        <v>479</v>
      </c>
      <c r="X10" t="s">
        <v>397</v>
      </c>
      <c r="Y10" t="s">
        <v>480</v>
      </c>
    </row>
    <row r="11" spans="1:25" x14ac:dyDescent="0.2">
      <c r="A11">
        <v>2023</v>
      </c>
      <c r="B11" t="s">
        <v>481</v>
      </c>
      <c r="C11" t="s">
        <v>400</v>
      </c>
      <c r="D11" t="s">
        <v>482</v>
      </c>
      <c r="E11" t="s">
        <v>483</v>
      </c>
      <c r="F11" t="s">
        <v>484</v>
      </c>
      <c r="G11" t="s">
        <v>485</v>
      </c>
      <c r="H11" t="s">
        <v>321</v>
      </c>
      <c r="I11" t="s">
        <v>137</v>
      </c>
      <c r="J11" t="s">
        <v>486</v>
      </c>
      <c r="K11" t="s">
        <v>392</v>
      </c>
      <c r="L11" t="s">
        <v>393</v>
      </c>
      <c r="M11">
        <v>13.675140000000001</v>
      </c>
      <c r="N11">
        <f t="shared" si="0"/>
        <v>343.14814814814815</v>
      </c>
      <c r="O11">
        <f t="shared" si="1"/>
        <v>343.14814814814815</v>
      </c>
      <c r="P11" s="10">
        <f t="shared" si="2"/>
        <v>5.3923280423280433</v>
      </c>
      <c r="Q11" t="s">
        <v>28</v>
      </c>
      <c r="R11" t="s">
        <v>487</v>
      </c>
      <c r="S11" t="s">
        <v>23</v>
      </c>
      <c r="T11" t="s">
        <v>136</v>
      </c>
      <c r="U11" t="s">
        <v>408</v>
      </c>
      <c r="V11" t="s">
        <v>488</v>
      </c>
      <c r="X11" t="s">
        <v>397</v>
      </c>
      <c r="Y11" t="s">
        <v>489</v>
      </c>
    </row>
    <row r="12" spans="1:25" x14ac:dyDescent="0.2">
      <c r="A12">
        <v>2023</v>
      </c>
      <c r="B12" t="s">
        <v>490</v>
      </c>
      <c r="C12" t="s">
        <v>400</v>
      </c>
      <c r="D12" t="s">
        <v>491</v>
      </c>
      <c r="E12" t="s">
        <v>492</v>
      </c>
      <c r="F12" t="s">
        <v>493</v>
      </c>
      <c r="G12" t="s">
        <v>494</v>
      </c>
      <c r="H12" t="s">
        <v>39</v>
      </c>
      <c r="I12" t="s">
        <v>37</v>
      </c>
      <c r="J12" t="s">
        <v>495</v>
      </c>
      <c r="K12" t="s">
        <v>392</v>
      </c>
      <c r="L12" t="s">
        <v>393</v>
      </c>
      <c r="M12">
        <v>10.7256</v>
      </c>
      <c r="N12">
        <f t="shared" si="0"/>
        <v>269.1358024691358</v>
      </c>
      <c r="O12">
        <f t="shared" si="1"/>
        <v>269.1358024691358</v>
      </c>
      <c r="P12" s="10">
        <f t="shared" si="2"/>
        <v>4.2292768959435625</v>
      </c>
      <c r="Q12" t="s">
        <v>28</v>
      </c>
      <c r="R12" t="s">
        <v>496</v>
      </c>
      <c r="S12" t="s">
        <v>38</v>
      </c>
      <c r="T12" t="s">
        <v>25</v>
      </c>
      <c r="U12" t="s">
        <v>408</v>
      </c>
      <c r="V12" t="s">
        <v>497</v>
      </c>
      <c r="X12" t="s">
        <v>397</v>
      </c>
      <c r="Y12" t="s">
        <v>498</v>
      </c>
    </row>
    <row r="13" spans="1:25" x14ac:dyDescent="0.2">
      <c r="A13">
        <v>2023</v>
      </c>
      <c r="B13" t="s">
        <v>499</v>
      </c>
      <c r="C13" t="s">
        <v>400</v>
      </c>
      <c r="D13" t="s">
        <v>500</v>
      </c>
      <c r="E13" t="s">
        <v>501</v>
      </c>
      <c r="F13" t="s">
        <v>502</v>
      </c>
      <c r="G13" t="s">
        <v>503</v>
      </c>
      <c r="H13" t="s">
        <v>39</v>
      </c>
      <c r="I13" t="s">
        <v>37</v>
      </c>
      <c r="J13" t="s">
        <v>495</v>
      </c>
      <c r="K13" t="s">
        <v>392</v>
      </c>
      <c r="L13" t="s">
        <v>393</v>
      </c>
      <c r="M13">
        <v>7.1504000000000003</v>
      </c>
      <c r="N13">
        <f t="shared" si="0"/>
        <v>179.42386831275721</v>
      </c>
      <c r="O13">
        <f t="shared" si="1"/>
        <v>179.42386831275721</v>
      </c>
      <c r="P13" s="10">
        <f t="shared" si="2"/>
        <v>2.8195179306290421</v>
      </c>
      <c r="Q13" t="s">
        <v>28</v>
      </c>
      <c r="R13" t="s">
        <v>496</v>
      </c>
      <c r="S13" t="s">
        <v>38</v>
      </c>
      <c r="T13" t="s">
        <v>77</v>
      </c>
      <c r="U13" t="s">
        <v>408</v>
      </c>
      <c r="V13" t="s">
        <v>504</v>
      </c>
      <c r="X13" t="s">
        <v>397</v>
      </c>
      <c r="Y13" t="s">
        <v>505</v>
      </c>
    </row>
    <row r="14" spans="1:25" x14ac:dyDescent="0.2">
      <c r="A14">
        <v>2023</v>
      </c>
      <c r="B14" t="s">
        <v>506</v>
      </c>
      <c r="C14" t="s">
        <v>386</v>
      </c>
      <c r="D14" t="s">
        <v>507</v>
      </c>
      <c r="E14" t="s">
        <v>508</v>
      </c>
      <c r="F14" t="s">
        <v>509</v>
      </c>
      <c r="G14" t="s">
        <v>510</v>
      </c>
      <c r="H14" t="s">
        <v>416</v>
      </c>
      <c r="I14" t="s">
        <v>51</v>
      </c>
      <c r="J14" t="s">
        <v>511</v>
      </c>
      <c r="K14" t="s">
        <v>392</v>
      </c>
      <c r="L14" t="s">
        <v>393</v>
      </c>
      <c r="M14">
        <v>19.663599999999999</v>
      </c>
      <c r="N14">
        <f t="shared" si="0"/>
        <v>493.41563786008226</v>
      </c>
      <c r="O14">
        <f t="shared" si="1"/>
        <v>493.41563786008226</v>
      </c>
      <c r="P14" s="10">
        <f t="shared" si="2"/>
        <v>7.753674309229865</v>
      </c>
      <c r="Q14" t="s">
        <v>28</v>
      </c>
      <c r="R14" t="s">
        <v>512</v>
      </c>
      <c r="S14" t="s">
        <v>420</v>
      </c>
      <c r="T14" t="s">
        <v>50</v>
      </c>
      <c r="U14" t="s">
        <v>395</v>
      </c>
      <c r="V14" t="s">
        <v>513</v>
      </c>
      <c r="X14" t="s">
        <v>397</v>
      </c>
      <c r="Y14" t="s">
        <v>514</v>
      </c>
    </row>
    <row r="15" spans="1:25" x14ac:dyDescent="0.2">
      <c r="A15">
        <v>2023</v>
      </c>
      <c r="B15" t="s">
        <v>515</v>
      </c>
      <c r="C15" t="s">
        <v>516</v>
      </c>
      <c r="D15" t="s">
        <v>517</v>
      </c>
      <c r="E15" t="s">
        <v>518</v>
      </c>
      <c r="F15" t="s">
        <v>519</v>
      </c>
      <c r="G15" t="s">
        <v>520</v>
      </c>
      <c r="H15" t="s">
        <v>521</v>
      </c>
      <c r="I15" t="s">
        <v>137</v>
      </c>
      <c r="J15" t="s">
        <v>511</v>
      </c>
      <c r="K15" t="s">
        <v>392</v>
      </c>
      <c r="L15" t="s">
        <v>393</v>
      </c>
      <c r="M15">
        <v>11.35126</v>
      </c>
      <c r="N15">
        <f t="shared" si="0"/>
        <v>284.83539094650206</v>
      </c>
      <c r="O15">
        <f t="shared" si="1"/>
        <v>284.83539094650206</v>
      </c>
      <c r="P15" s="10">
        <f t="shared" si="2"/>
        <v>4.4759847148736034</v>
      </c>
      <c r="Q15" t="s">
        <v>28</v>
      </c>
      <c r="R15" t="s">
        <v>522</v>
      </c>
      <c r="S15" t="s">
        <v>523</v>
      </c>
      <c r="T15" t="s">
        <v>136</v>
      </c>
      <c r="U15" t="s">
        <v>408</v>
      </c>
      <c r="V15" t="s">
        <v>524</v>
      </c>
      <c r="X15" t="s">
        <v>397</v>
      </c>
      <c r="Y15" t="s">
        <v>525</v>
      </c>
    </row>
    <row r="16" spans="1:25" x14ac:dyDescent="0.2">
      <c r="A16">
        <v>2023</v>
      </c>
      <c r="B16" t="s">
        <v>526</v>
      </c>
      <c r="C16" t="s">
        <v>400</v>
      </c>
      <c r="D16" t="s">
        <v>527</v>
      </c>
      <c r="E16" t="s">
        <v>528</v>
      </c>
      <c r="F16" t="s">
        <v>529</v>
      </c>
      <c r="G16" t="s">
        <v>530</v>
      </c>
      <c r="H16" t="s">
        <v>328</v>
      </c>
      <c r="I16" t="s">
        <v>37</v>
      </c>
      <c r="J16" t="s">
        <v>531</v>
      </c>
      <c r="K16" t="s">
        <v>392</v>
      </c>
      <c r="L16" t="s">
        <v>393</v>
      </c>
      <c r="M16">
        <v>18.7698</v>
      </c>
      <c r="N16">
        <f t="shared" si="0"/>
        <v>470.98765432098764</v>
      </c>
      <c r="O16">
        <f t="shared" si="1"/>
        <v>470.98765432098764</v>
      </c>
      <c r="P16" s="10">
        <f t="shared" si="2"/>
        <v>7.4012345679012341</v>
      </c>
      <c r="Q16" t="s">
        <v>28</v>
      </c>
      <c r="R16" t="s">
        <v>532</v>
      </c>
      <c r="S16" t="s">
        <v>220</v>
      </c>
      <c r="T16" t="s">
        <v>25</v>
      </c>
      <c r="U16" t="s">
        <v>408</v>
      </c>
      <c r="V16" t="s">
        <v>533</v>
      </c>
      <c r="X16" t="s">
        <v>397</v>
      </c>
      <c r="Y16" t="s">
        <v>534</v>
      </c>
    </row>
    <row r="17" spans="1:25" x14ac:dyDescent="0.2">
      <c r="A17">
        <v>2023</v>
      </c>
      <c r="B17" t="s">
        <v>535</v>
      </c>
      <c r="C17" t="s">
        <v>536</v>
      </c>
      <c r="D17" t="s">
        <v>537</v>
      </c>
      <c r="E17" t="s">
        <v>538</v>
      </c>
      <c r="F17" t="s">
        <v>539</v>
      </c>
      <c r="G17" t="s">
        <v>540</v>
      </c>
      <c r="H17" t="s">
        <v>541</v>
      </c>
      <c r="I17" t="s">
        <v>145</v>
      </c>
      <c r="J17" t="s">
        <v>542</v>
      </c>
      <c r="K17" t="s">
        <v>392</v>
      </c>
      <c r="L17" t="s">
        <v>393</v>
      </c>
      <c r="M17">
        <v>62.566000000000003</v>
      </c>
      <c r="N17">
        <f>M17*1000000/11.07/3600</f>
        <v>1569.9588477366256</v>
      </c>
      <c r="O17">
        <f>N17</f>
        <v>1569.9588477366256</v>
      </c>
      <c r="P17" s="10">
        <f>O17*8000*44/22.4/1000000</f>
        <v>24.670781893004115</v>
      </c>
      <c r="Q17" t="s">
        <v>28</v>
      </c>
      <c r="R17" t="s">
        <v>543</v>
      </c>
      <c r="S17" t="s">
        <v>544</v>
      </c>
      <c r="T17" t="s">
        <v>121</v>
      </c>
      <c r="U17" t="s">
        <v>395</v>
      </c>
      <c r="V17" t="s">
        <v>545</v>
      </c>
      <c r="X17" t="s">
        <v>397</v>
      </c>
      <c r="Y17" t="s">
        <v>546</v>
      </c>
    </row>
    <row r="18" spans="1:25" x14ac:dyDescent="0.2">
      <c r="A18">
        <v>2023</v>
      </c>
      <c r="B18" t="s">
        <v>547</v>
      </c>
      <c r="C18" t="s">
        <v>386</v>
      </c>
      <c r="D18" t="s">
        <v>548</v>
      </c>
      <c r="E18" t="s">
        <v>549</v>
      </c>
      <c r="F18" t="s">
        <v>550</v>
      </c>
      <c r="G18" t="s">
        <v>551</v>
      </c>
      <c r="H18" t="s">
        <v>80</v>
      </c>
      <c r="I18" t="s">
        <v>78</v>
      </c>
      <c r="J18" t="s">
        <v>552</v>
      </c>
      <c r="K18" t="s">
        <v>392</v>
      </c>
      <c r="L18" t="s">
        <v>393</v>
      </c>
      <c r="M18">
        <v>10.7256</v>
      </c>
      <c r="N18">
        <f t="shared" si="0"/>
        <v>269.1358024691358</v>
      </c>
      <c r="O18">
        <f t="shared" si="1"/>
        <v>269.1358024691358</v>
      </c>
      <c r="P18" s="10">
        <f t="shared" si="2"/>
        <v>4.2292768959435625</v>
      </c>
      <c r="Q18" t="s">
        <v>28</v>
      </c>
      <c r="R18" t="s">
        <v>553</v>
      </c>
      <c r="S18" t="s">
        <v>79</v>
      </c>
      <c r="T18" t="s">
        <v>77</v>
      </c>
      <c r="U18" t="s">
        <v>395</v>
      </c>
      <c r="V18" t="s">
        <v>554</v>
      </c>
      <c r="X18" t="s">
        <v>397</v>
      </c>
      <c r="Y18" t="s">
        <v>555</v>
      </c>
    </row>
    <row r="19" spans="1:25" x14ac:dyDescent="0.2">
      <c r="A19">
        <v>2023</v>
      </c>
      <c r="B19" t="s">
        <v>556</v>
      </c>
      <c r="C19" t="s">
        <v>386</v>
      </c>
      <c r="D19" t="s">
        <v>557</v>
      </c>
      <c r="E19" t="s">
        <v>558</v>
      </c>
      <c r="F19" t="s">
        <v>559</v>
      </c>
      <c r="G19" t="s">
        <v>560</v>
      </c>
      <c r="H19" t="s">
        <v>250</v>
      </c>
      <c r="I19" t="s">
        <v>68</v>
      </c>
      <c r="J19" t="s">
        <v>552</v>
      </c>
      <c r="K19" t="s">
        <v>392</v>
      </c>
      <c r="L19" t="s">
        <v>393</v>
      </c>
      <c r="M19">
        <v>20.557400000000001</v>
      </c>
      <c r="N19">
        <f t="shared" si="0"/>
        <v>515.84362139917698</v>
      </c>
      <c r="O19">
        <f t="shared" si="1"/>
        <v>515.84362139917698</v>
      </c>
      <c r="P19" s="10">
        <f t="shared" si="2"/>
        <v>8.1061140505584959</v>
      </c>
      <c r="Q19" t="s">
        <v>28</v>
      </c>
      <c r="R19" t="s">
        <v>561</v>
      </c>
      <c r="S19" t="s">
        <v>249</v>
      </c>
      <c r="T19" t="s">
        <v>60</v>
      </c>
      <c r="U19" t="s">
        <v>395</v>
      </c>
      <c r="V19" t="s">
        <v>562</v>
      </c>
      <c r="X19" t="s">
        <v>397</v>
      </c>
      <c r="Y19" t="s">
        <v>563</v>
      </c>
    </row>
    <row r="20" spans="1:25" x14ac:dyDescent="0.2">
      <c r="A20">
        <v>2023</v>
      </c>
      <c r="B20" t="s">
        <v>564</v>
      </c>
      <c r="C20" t="s">
        <v>386</v>
      </c>
      <c r="D20" t="s">
        <v>565</v>
      </c>
      <c r="E20" t="s">
        <v>566</v>
      </c>
      <c r="F20" t="s">
        <v>567</v>
      </c>
      <c r="G20" t="s">
        <v>568</v>
      </c>
      <c r="H20" t="s">
        <v>242</v>
      </c>
      <c r="I20" t="s">
        <v>37</v>
      </c>
      <c r="J20" t="s">
        <v>569</v>
      </c>
      <c r="K20" t="s">
        <v>392</v>
      </c>
      <c r="L20" t="s">
        <v>393</v>
      </c>
      <c r="M20">
        <v>8.9380000000000006</v>
      </c>
      <c r="N20">
        <f t="shared" si="0"/>
        <v>224.27983539094652</v>
      </c>
      <c r="O20">
        <f t="shared" si="1"/>
        <v>224.27983539094652</v>
      </c>
      <c r="P20" s="10">
        <f t="shared" si="2"/>
        <v>3.5243974132863021</v>
      </c>
      <c r="Q20" t="s">
        <v>28</v>
      </c>
      <c r="R20" t="s">
        <v>570</v>
      </c>
      <c r="S20" t="s">
        <v>241</v>
      </c>
      <c r="T20" t="s">
        <v>25</v>
      </c>
      <c r="U20" t="s">
        <v>395</v>
      </c>
      <c r="V20" t="s">
        <v>571</v>
      </c>
      <c r="X20" t="s">
        <v>397</v>
      </c>
      <c r="Y20" t="s">
        <v>572</v>
      </c>
    </row>
    <row r="21" spans="1:25" x14ac:dyDescent="0.2">
      <c r="A21">
        <v>2023</v>
      </c>
      <c r="B21" t="s">
        <v>573</v>
      </c>
      <c r="C21" t="s">
        <v>400</v>
      </c>
      <c r="D21" t="s">
        <v>574</v>
      </c>
      <c r="E21" t="s">
        <v>575</v>
      </c>
      <c r="F21" t="s">
        <v>576</v>
      </c>
      <c r="G21" t="s">
        <v>577</v>
      </c>
      <c r="H21" t="s">
        <v>175</v>
      </c>
      <c r="I21" t="s">
        <v>51</v>
      </c>
      <c r="J21" t="s">
        <v>578</v>
      </c>
      <c r="K21" t="s">
        <v>392</v>
      </c>
      <c r="L21" t="s">
        <v>393</v>
      </c>
      <c r="M21">
        <v>8.9380000000000006</v>
      </c>
      <c r="N21">
        <f t="shared" si="0"/>
        <v>224.27983539094652</v>
      </c>
      <c r="O21">
        <f t="shared" si="1"/>
        <v>224.27983539094652</v>
      </c>
      <c r="P21" s="10">
        <f t="shared" si="2"/>
        <v>3.5243974132863021</v>
      </c>
      <c r="Q21" t="s">
        <v>392</v>
      </c>
      <c r="R21" t="s">
        <v>579</v>
      </c>
      <c r="S21" t="s">
        <v>77</v>
      </c>
      <c r="T21" t="s">
        <v>580</v>
      </c>
      <c r="U21" t="s">
        <v>395</v>
      </c>
      <c r="V21" t="s">
        <v>581</v>
      </c>
      <c r="X21" t="s">
        <v>397</v>
      </c>
      <c r="Y21" t="s">
        <v>582</v>
      </c>
    </row>
    <row r="22" spans="1:25" x14ac:dyDescent="0.2">
      <c r="A22">
        <v>2023</v>
      </c>
      <c r="B22" t="s">
        <v>583</v>
      </c>
      <c r="C22" t="s">
        <v>386</v>
      </c>
      <c r="D22" t="s">
        <v>584</v>
      </c>
      <c r="E22" t="s">
        <v>585</v>
      </c>
      <c r="F22" t="s">
        <v>586</v>
      </c>
      <c r="G22" t="s">
        <v>587</v>
      </c>
      <c r="H22" t="s">
        <v>39</v>
      </c>
      <c r="I22" t="s">
        <v>37</v>
      </c>
      <c r="J22" t="s">
        <v>578</v>
      </c>
      <c r="K22" t="s">
        <v>392</v>
      </c>
      <c r="L22" t="s">
        <v>393</v>
      </c>
      <c r="M22">
        <v>26.814</v>
      </c>
      <c r="N22">
        <f t="shared" si="0"/>
        <v>672.83950617283949</v>
      </c>
      <c r="O22">
        <f t="shared" si="1"/>
        <v>672.83950617283949</v>
      </c>
      <c r="P22" s="10">
        <f t="shared" si="2"/>
        <v>10.573192239858907</v>
      </c>
      <c r="Q22" t="s">
        <v>392</v>
      </c>
      <c r="R22" t="s">
        <v>588</v>
      </c>
      <c r="S22" t="s">
        <v>38</v>
      </c>
      <c r="T22" t="s">
        <v>589</v>
      </c>
      <c r="U22" t="s">
        <v>395</v>
      </c>
      <c r="V22" t="s">
        <v>590</v>
      </c>
      <c r="X22" t="s">
        <v>397</v>
      </c>
      <c r="Y22" t="s">
        <v>591</v>
      </c>
    </row>
    <row r="23" spans="1:25" x14ac:dyDescent="0.2">
      <c r="A23">
        <v>2023</v>
      </c>
      <c r="B23" t="s">
        <v>592</v>
      </c>
      <c r="C23" t="s">
        <v>536</v>
      </c>
      <c r="D23" t="s">
        <v>593</v>
      </c>
      <c r="E23" t="s">
        <v>594</v>
      </c>
      <c r="F23" t="s">
        <v>595</v>
      </c>
      <c r="G23" t="s">
        <v>596</v>
      </c>
      <c r="H23" t="s">
        <v>139</v>
      </c>
      <c r="I23" t="s">
        <v>137</v>
      </c>
      <c r="J23" t="s">
        <v>597</v>
      </c>
      <c r="K23" t="s">
        <v>392</v>
      </c>
      <c r="L23" t="s">
        <v>393</v>
      </c>
      <c r="M23">
        <v>10.7256</v>
      </c>
      <c r="N23">
        <f t="shared" si="0"/>
        <v>269.1358024691358</v>
      </c>
      <c r="O23">
        <f t="shared" si="1"/>
        <v>269.1358024691358</v>
      </c>
      <c r="P23" s="10">
        <f t="shared" si="2"/>
        <v>4.2292768959435625</v>
      </c>
      <c r="Q23" t="s">
        <v>28</v>
      </c>
      <c r="R23" t="s">
        <v>598</v>
      </c>
      <c r="S23" t="s">
        <v>138</v>
      </c>
      <c r="T23" t="s">
        <v>69</v>
      </c>
      <c r="U23" t="s">
        <v>408</v>
      </c>
      <c r="V23" t="s">
        <v>599</v>
      </c>
      <c r="X23" t="s">
        <v>397</v>
      </c>
      <c r="Y23" t="s">
        <v>600</v>
      </c>
    </row>
    <row r="24" spans="1:25" x14ac:dyDescent="0.2">
      <c r="A24">
        <v>2023</v>
      </c>
      <c r="B24" t="s">
        <v>601</v>
      </c>
      <c r="C24" t="s">
        <v>400</v>
      </c>
      <c r="D24" t="s">
        <v>602</v>
      </c>
      <c r="E24" t="s">
        <v>603</v>
      </c>
      <c r="F24" t="s">
        <v>604</v>
      </c>
      <c r="G24" t="s">
        <v>605</v>
      </c>
      <c r="H24" t="s">
        <v>606</v>
      </c>
      <c r="I24" t="s">
        <v>24</v>
      </c>
      <c r="J24" t="s">
        <v>607</v>
      </c>
      <c r="K24" t="s">
        <v>392</v>
      </c>
      <c r="L24" t="s">
        <v>393</v>
      </c>
      <c r="M24">
        <v>12.0663</v>
      </c>
      <c r="N24">
        <f t="shared" si="0"/>
        <v>302.77777777777777</v>
      </c>
      <c r="O24">
        <f t="shared" si="1"/>
        <v>302.77777777777777</v>
      </c>
      <c r="P24" s="10">
        <f t="shared" si="2"/>
        <v>4.757936507936507</v>
      </c>
      <c r="Q24" t="s">
        <v>28</v>
      </c>
      <c r="R24" t="s">
        <v>608</v>
      </c>
      <c r="S24" t="s">
        <v>609</v>
      </c>
      <c r="T24" t="s">
        <v>610</v>
      </c>
      <c r="U24" t="s">
        <v>408</v>
      </c>
      <c r="V24" t="s">
        <v>52</v>
      </c>
      <c r="X24" t="s">
        <v>397</v>
      </c>
      <c r="Y24" t="s">
        <v>611</v>
      </c>
    </row>
    <row r="25" spans="1:25" x14ac:dyDescent="0.2">
      <c r="A25">
        <v>2023</v>
      </c>
      <c r="B25" t="s">
        <v>612</v>
      </c>
      <c r="C25" t="s">
        <v>400</v>
      </c>
      <c r="D25" t="s">
        <v>613</v>
      </c>
      <c r="E25" t="s">
        <v>614</v>
      </c>
      <c r="F25" t="s">
        <v>615</v>
      </c>
      <c r="G25" t="s">
        <v>616</v>
      </c>
      <c r="H25" t="s">
        <v>617</v>
      </c>
      <c r="I25" t="s">
        <v>145</v>
      </c>
      <c r="J25" t="s">
        <v>618</v>
      </c>
      <c r="K25" t="s">
        <v>392</v>
      </c>
      <c r="L25" t="s">
        <v>393</v>
      </c>
      <c r="M25">
        <v>22.344999999999999</v>
      </c>
      <c r="N25">
        <f t="shared" ref="N25:N29" si="3">M25*1000000/11.07/3600</f>
        <v>560.69958847736621</v>
      </c>
      <c r="O25">
        <f t="shared" ref="O25:O29" si="4">N25</f>
        <v>560.69958847736621</v>
      </c>
      <c r="P25" s="10">
        <f t="shared" ref="P25:P29" si="5">O25*8000*44/22.4/1000000</f>
        <v>8.8109935332157558</v>
      </c>
      <c r="Q25" t="s">
        <v>28</v>
      </c>
      <c r="R25" t="s">
        <v>619</v>
      </c>
      <c r="S25" t="s">
        <v>620</v>
      </c>
      <c r="T25" t="s">
        <v>621</v>
      </c>
      <c r="U25" t="s">
        <v>395</v>
      </c>
      <c r="V25" t="s">
        <v>622</v>
      </c>
      <c r="X25" t="s">
        <v>397</v>
      </c>
      <c r="Y25" t="s">
        <v>623</v>
      </c>
    </row>
    <row r="26" spans="1:25" x14ac:dyDescent="0.2">
      <c r="A26">
        <v>2023</v>
      </c>
      <c r="B26" t="s">
        <v>624</v>
      </c>
      <c r="C26" t="s">
        <v>386</v>
      </c>
      <c r="D26" t="s">
        <v>625</v>
      </c>
      <c r="E26" t="s">
        <v>626</v>
      </c>
      <c r="F26" t="s">
        <v>627</v>
      </c>
      <c r="G26" t="s">
        <v>628</v>
      </c>
      <c r="H26" t="s">
        <v>629</v>
      </c>
      <c r="I26" t="s">
        <v>145</v>
      </c>
      <c r="J26" t="s">
        <v>630</v>
      </c>
      <c r="K26" t="s">
        <v>392</v>
      </c>
      <c r="L26" t="s">
        <v>393</v>
      </c>
      <c r="M26">
        <v>26.814</v>
      </c>
      <c r="N26">
        <f t="shared" si="3"/>
        <v>672.83950617283949</v>
      </c>
      <c r="O26">
        <f t="shared" si="4"/>
        <v>672.83950617283949</v>
      </c>
      <c r="P26" s="10">
        <f t="shared" si="5"/>
        <v>10.573192239858907</v>
      </c>
      <c r="Q26" t="s">
        <v>28</v>
      </c>
      <c r="R26" t="s">
        <v>631</v>
      </c>
      <c r="S26" t="s">
        <v>632</v>
      </c>
      <c r="T26" t="s">
        <v>121</v>
      </c>
      <c r="U26" t="s">
        <v>395</v>
      </c>
      <c r="V26" t="s">
        <v>633</v>
      </c>
      <c r="X26" t="s">
        <v>397</v>
      </c>
      <c r="Y26" t="s">
        <v>634</v>
      </c>
    </row>
    <row r="27" spans="1:25" x14ac:dyDescent="0.2">
      <c r="A27">
        <v>2023</v>
      </c>
      <c r="B27" t="s">
        <v>635</v>
      </c>
      <c r="C27" t="s">
        <v>516</v>
      </c>
      <c r="D27" t="s">
        <v>636</v>
      </c>
      <c r="E27" t="s">
        <v>637</v>
      </c>
      <c r="F27" t="s">
        <v>638</v>
      </c>
      <c r="G27" t="s">
        <v>639</v>
      </c>
      <c r="H27" t="s">
        <v>640</v>
      </c>
      <c r="I27" t="s">
        <v>89</v>
      </c>
      <c r="J27" t="s">
        <v>641</v>
      </c>
      <c r="K27" t="s">
        <v>392</v>
      </c>
      <c r="L27" t="s">
        <v>393</v>
      </c>
      <c r="M27">
        <v>6.2565999999999997</v>
      </c>
      <c r="N27">
        <f t="shared" si="3"/>
        <v>156.99588477366254</v>
      </c>
      <c r="O27">
        <f t="shared" si="4"/>
        <v>156.99588477366254</v>
      </c>
      <c r="P27" s="10">
        <f t="shared" si="5"/>
        <v>2.4670781893004112</v>
      </c>
      <c r="Q27" t="s">
        <v>28</v>
      </c>
      <c r="R27" t="s">
        <v>642</v>
      </c>
      <c r="S27" t="s">
        <v>554</v>
      </c>
      <c r="T27" t="s">
        <v>88</v>
      </c>
      <c r="U27" t="s">
        <v>395</v>
      </c>
      <c r="V27" t="s">
        <v>643</v>
      </c>
      <c r="X27" t="s">
        <v>397</v>
      </c>
      <c r="Y27" t="s">
        <v>644</v>
      </c>
    </row>
    <row r="28" spans="1:25" x14ac:dyDescent="0.2">
      <c r="A28">
        <v>2023</v>
      </c>
      <c r="B28" t="s">
        <v>645</v>
      </c>
      <c r="C28" t="s">
        <v>400</v>
      </c>
      <c r="D28" t="s">
        <v>646</v>
      </c>
      <c r="E28" t="s">
        <v>647</v>
      </c>
      <c r="F28" t="s">
        <v>648</v>
      </c>
      <c r="G28" t="s">
        <v>649</v>
      </c>
      <c r="H28" t="s">
        <v>242</v>
      </c>
      <c r="I28" t="s">
        <v>37</v>
      </c>
      <c r="J28" t="s">
        <v>391</v>
      </c>
      <c r="K28" t="s">
        <v>392</v>
      </c>
      <c r="L28" t="s">
        <v>393</v>
      </c>
      <c r="M28">
        <v>10.7256</v>
      </c>
      <c r="N28">
        <f t="shared" si="3"/>
        <v>269.1358024691358</v>
      </c>
      <c r="O28">
        <f t="shared" si="4"/>
        <v>269.1358024691358</v>
      </c>
      <c r="P28" s="10">
        <f t="shared" si="5"/>
        <v>4.2292768959435625</v>
      </c>
      <c r="Q28" t="s">
        <v>28</v>
      </c>
      <c r="R28" t="s">
        <v>650</v>
      </c>
      <c r="S28" t="s">
        <v>241</v>
      </c>
      <c r="T28" t="s">
        <v>25</v>
      </c>
      <c r="U28" t="s">
        <v>395</v>
      </c>
      <c r="V28" t="s">
        <v>651</v>
      </c>
      <c r="X28" t="s">
        <v>397</v>
      </c>
      <c r="Y28" t="s">
        <v>652</v>
      </c>
    </row>
    <row r="29" spans="1:25" x14ac:dyDescent="0.2">
      <c r="A29">
        <v>2023</v>
      </c>
      <c r="B29" t="s">
        <v>653</v>
      </c>
      <c r="C29" t="s">
        <v>386</v>
      </c>
      <c r="D29" t="s">
        <v>654</v>
      </c>
      <c r="E29" t="s">
        <v>655</v>
      </c>
      <c r="F29" t="s">
        <v>656</v>
      </c>
      <c r="G29" t="s">
        <v>657</v>
      </c>
      <c r="H29" t="s">
        <v>658</v>
      </c>
      <c r="I29" t="s">
        <v>211</v>
      </c>
      <c r="J29" t="s">
        <v>659</v>
      </c>
      <c r="K29" t="s">
        <v>392</v>
      </c>
      <c r="L29" t="s">
        <v>393</v>
      </c>
      <c r="M29">
        <v>18.7698</v>
      </c>
      <c r="N29">
        <f t="shared" si="3"/>
        <v>470.98765432098764</v>
      </c>
      <c r="O29">
        <f t="shared" si="4"/>
        <v>470.98765432098764</v>
      </c>
      <c r="P29" s="10">
        <f t="shared" si="5"/>
        <v>7.4012345679012341</v>
      </c>
      <c r="Q29" t="s">
        <v>28</v>
      </c>
      <c r="R29" t="s">
        <v>660</v>
      </c>
      <c r="S29" t="s">
        <v>661</v>
      </c>
      <c r="T29" t="s">
        <v>210</v>
      </c>
      <c r="U29" t="s">
        <v>408</v>
      </c>
      <c r="V29" t="s">
        <v>662</v>
      </c>
      <c r="X29" t="s">
        <v>397</v>
      </c>
      <c r="Y29" t="s">
        <v>663</v>
      </c>
    </row>
    <row r="30" spans="1:25" x14ac:dyDescent="0.2">
      <c r="A30">
        <v>2023</v>
      </c>
      <c r="B30" t="s">
        <v>664</v>
      </c>
      <c r="C30" t="s">
        <v>386</v>
      </c>
      <c r="D30" t="s">
        <v>665</v>
      </c>
      <c r="E30" t="s">
        <v>666</v>
      </c>
      <c r="F30" t="s">
        <v>667</v>
      </c>
      <c r="G30" t="s">
        <v>668</v>
      </c>
      <c r="H30" t="s">
        <v>183</v>
      </c>
      <c r="I30" t="s">
        <v>145</v>
      </c>
      <c r="J30" t="s">
        <v>669</v>
      </c>
      <c r="K30" t="s">
        <v>28</v>
      </c>
      <c r="L30" t="s">
        <v>406</v>
      </c>
      <c r="M30">
        <v>28.601600000000001</v>
      </c>
      <c r="N30">
        <f>M30*1000000/11.07/3600</f>
        <v>717.69547325102883</v>
      </c>
      <c r="O30">
        <f>N30</f>
        <v>717.69547325102883</v>
      </c>
      <c r="P30" s="10">
        <f>O30*8000*44/22.4/1000000</f>
        <v>11.278071722516168</v>
      </c>
      <c r="Q30" t="s">
        <v>28</v>
      </c>
      <c r="R30" t="s">
        <v>670</v>
      </c>
      <c r="S30" t="s">
        <v>182</v>
      </c>
      <c r="T30" t="s">
        <v>121</v>
      </c>
      <c r="U30" t="s">
        <v>395</v>
      </c>
      <c r="V30" t="s">
        <v>671</v>
      </c>
      <c r="X30" t="s">
        <v>397</v>
      </c>
      <c r="Y30" t="s">
        <v>672</v>
      </c>
    </row>
    <row r="31" spans="1:25" x14ac:dyDescent="0.2">
      <c r="A31">
        <v>2023</v>
      </c>
      <c r="B31" t="s">
        <v>673</v>
      </c>
      <c r="C31" t="s">
        <v>386</v>
      </c>
      <c r="D31" t="s">
        <v>674</v>
      </c>
      <c r="E31" t="s">
        <v>675</v>
      </c>
      <c r="F31" t="s">
        <v>676</v>
      </c>
      <c r="G31" t="s">
        <v>677</v>
      </c>
      <c r="H31" t="s">
        <v>257</v>
      </c>
      <c r="I31" t="s">
        <v>78</v>
      </c>
      <c r="J31" t="s">
        <v>678</v>
      </c>
      <c r="K31" t="s">
        <v>28</v>
      </c>
      <c r="L31" t="s">
        <v>406</v>
      </c>
      <c r="M31">
        <v>31.283000000000001</v>
      </c>
      <c r="N31">
        <f t="shared" ref="N31:N34" si="6">M31*1000000/11.07/3600</f>
        <v>784.97942386831278</v>
      </c>
      <c r="O31">
        <f t="shared" ref="O31:O34" si="7">N31</f>
        <v>784.97942386831278</v>
      </c>
      <c r="P31" s="10">
        <f t="shared" ref="P31:P34" si="8">O31*8000*44/22.4/1000000</f>
        <v>12.335390946502057</v>
      </c>
      <c r="Q31" t="s">
        <v>28</v>
      </c>
      <c r="R31" t="s">
        <v>679</v>
      </c>
      <c r="S31" t="s">
        <v>256</v>
      </c>
      <c r="T31" t="s">
        <v>77</v>
      </c>
      <c r="U31" t="s">
        <v>408</v>
      </c>
      <c r="V31" t="s">
        <v>680</v>
      </c>
      <c r="X31" t="s">
        <v>397</v>
      </c>
      <c r="Y31" t="s">
        <v>681</v>
      </c>
    </row>
    <row r="32" spans="1:25" x14ac:dyDescent="0.2">
      <c r="A32">
        <v>2023</v>
      </c>
      <c r="B32" t="s">
        <v>682</v>
      </c>
      <c r="C32" t="s">
        <v>400</v>
      </c>
      <c r="D32" t="s">
        <v>683</v>
      </c>
      <c r="E32" t="s">
        <v>684</v>
      </c>
      <c r="F32" t="s">
        <v>685</v>
      </c>
      <c r="G32" t="s">
        <v>686</v>
      </c>
      <c r="H32" t="s">
        <v>687</v>
      </c>
      <c r="I32" t="s">
        <v>137</v>
      </c>
      <c r="J32" t="s">
        <v>688</v>
      </c>
      <c r="K32" t="s">
        <v>418</v>
      </c>
      <c r="L32" t="s">
        <v>393</v>
      </c>
      <c r="M32">
        <v>11.172499999999999</v>
      </c>
      <c r="N32">
        <f t="shared" si="6"/>
        <v>280.3497942386831</v>
      </c>
      <c r="O32">
        <f t="shared" si="7"/>
        <v>280.3497942386831</v>
      </c>
      <c r="P32" s="10">
        <f t="shared" si="8"/>
        <v>4.4054967666078779</v>
      </c>
      <c r="Q32" t="s">
        <v>28</v>
      </c>
      <c r="R32" t="s">
        <v>689</v>
      </c>
      <c r="S32" t="s">
        <v>690</v>
      </c>
      <c r="T32" t="s">
        <v>50</v>
      </c>
      <c r="U32" t="s">
        <v>395</v>
      </c>
      <c r="V32" t="s">
        <v>691</v>
      </c>
      <c r="X32" t="s">
        <v>397</v>
      </c>
      <c r="Y32" t="s">
        <v>692</v>
      </c>
    </row>
    <row r="33" spans="1:25" x14ac:dyDescent="0.2">
      <c r="A33">
        <v>2023</v>
      </c>
      <c r="B33" t="s">
        <v>693</v>
      </c>
      <c r="C33" t="s">
        <v>400</v>
      </c>
      <c r="D33" t="s">
        <v>694</v>
      </c>
      <c r="E33" t="s">
        <v>695</v>
      </c>
      <c r="F33" t="s">
        <v>696</v>
      </c>
      <c r="G33" t="s">
        <v>697</v>
      </c>
      <c r="H33" t="s">
        <v>698</v>
      </c>
      <c r="I33" t="s">
        <v>120</v>
      </c>
      <c r="J33" t="s">
        <v>699</v>
      </c>
      <c r="K33" t="s">
        <v>392</v>
      </c>
      <c r="L33" t="s">
        <v>393</v>
      </c>
      <c r="M33">
        <v>6.2565999999999997</v>
      </c>
      <c r="N33">
        <f t="shared" si="6"/>
        <v>156.99588477366254</v>
      </c>
      <c r="O33">
        <f t="shared" si="7"/>
        <v>156.99588477366254</v>
      </c>
      <c r="P33" s="10">
        <f t="shared" si="8"/>
        <v>2.4670781893004112</v>
      </c>
      <c r="Q33" t="s">
        <v>28</v>
      </c>
      <c r="R33" t="s">
        <v>700</v>
      </c>
      <c r="S33" t="s">
        <v>701</v>
      </c>
      <c r="T33" t="s">
        <v>119</v>
      </c>
      <c r="U33" t="s">
        <v>408</v>
      </c>
      <c r="V33" t="s">
        <v>702</v>
      </c>
      <c r="X33" t="s">
        <v>397</v>
      </c>
      <c r="Y33" t="s">
        <v>703</v>
      </c>
    </row>
    <row r="34" spans="1:25" x14ac:dyDescent="0.2">
      <c r="A34">
        <v>2023</v>
      </c>
      <c r="B34" t="s">
        <v>704</v>
      </c>
      <c r="C34" t="s">
        <v>516</v>
      </c>
      <c r="D34" t="s">
        <v>705</v>
      </c>
      <c r="E34" t="s">
        <v>706</v>
      </c>
      <c r="F34" t="s">
        <v>707</v>
      </c>
      <c r="G34" t="s">
        <v>708</v>
      </c>
      <c r="H34" t="s">
        <v>709</v>
      </c>
      <c r="I34" t="s">
        <v>137</v>
      </c>
      <c r="J34" t="s">
        <v>710</v>
      </c>
      <c r="K34" t="s">
        <v>711</v>
      </c>
      <c r="L34" t="s">
        <v>393</v>
      </c>
      <c r="M34">
        <v>22.344999999999999</v>
      </c>
      <c r="N34">
        <f t="shared" si="6"/>
        <v>560.69958847736621</v>
      </c>
      <c r="O34">
        <f t="shared" si="7"/>
        <v>560.69958847736621</v>
      </c>
      <c r="P34" s="10">
        <f t="shared" si="8"/>
        <v>8.8109935332157558</v>
      </c>
      <c r="Q34" t="s">
        <v>712</v>
      </c>
      <c r="R34" t="s">
        <v>713</v>
      </c>
      <c r="S34" t="s">
        <v>589</v>
      </c>
      <c r="T34" t="s">
        <v>136</v>
      </c>
      <c r="U34" t="s">
        <v>395</v>
      </c>
      <c r="V34" t="s">
        <v>714</v>
      </c>
      <c r="X34" t="s">
        <v>397</v>
      </c>
      <c r="Y34" t="s">
        <v>715</v>
      </c>
    </row>
    <row r="35" spans="1:25" x14ac:dyDescent="0.2">
      <c r="A35">
        <v>2023</v>
      </c>
      <c r="B35" t="s">
        <v>716</v>
      </c>
      <c r="C35" t="s">
        <v>400</v>
      </c>
      <c r="D35" t="s">
        <v>717</v>
      </c>
      <c r="E35" t="s">
        <v>718</v>
      </c>
      <c r="F35" t="s">
        <v>719</v>
      </c>
      <c r="G35" t="s">
        <v>720</v>
      </c>
      <c r="H35" t="s">
        <v>629</v>
      </c>
      <c r="I35" t="s">
        <v>145</v>
      </c>
      <c r="J35" t="s">
        <v>428</v>
      </c>
      <c r="K35" t="s">
        <v>392</v>
      </c>
      <c r="L35" t="s">
        <v>393</v>
      </c>
      <c r="M35">
        <v>16.0884</v>
      </c>
      <c r="N35">
        <f>M35*1000000/11.07/3600</f>
        <v>403.7037037037037</v>
      </c>
      <c r="O35">
        <f>N35</f>
        <v>403.7037037037037</v>
      </c>
      <c r="P35" s="10">
        <f>O35*8000*44/22.4/1000000</f>
        <v>6.3439153439153442</v>
      </c>
      <c r="Q35" t="s">
        <v>28</v>
      </c>
      <c r="R35" t="s">
        <v>721</v>
      </c>
      <c r="S35" t="s">
        <v>632</v>
      </c>
      <c r="T35" t="s">
        <v>121</v>
      </c>
      <c r="U35" t="s">
        <v>395</v>
      </c>
      <c r="V35" t="s">
        <v>722</v>
      </c>
      <c r="X35" t="s">
        <v>397</v>
      </c>
      <c r="Y35" t="s">
        <v>723</v>
      </c>
    </row>
    <row r="36" spans="1:25" x14ac:dyDescent="0.2">
      <c r="A36">
        <v>2023</v>
      </c>
      <c r="B36" t="s">
        <v>724</v>
      </c>
      <c r="C36" t="s">
        <v>400</v>
      </c>
      <c r="D36" t="s">
        <v>725</v>
      </c>
      <c r="E36" t="s">
        <v>726</v>
      </c>
      <c r="F36" t="s">
        <v>727</v>
      </c>
      <c r="G36" t="s">
        <v>728</v>
      </c>
      <c r="H36" t="s">
        <v>336</v>
      </c>
      <c r="I36" t="s">
        <v>51</v>
      </c>
      <c r="J36" t="s">
        <v>729</v>
      </c>
      <c r="K36" t="s">
        <v>392</v>
      </c>
      <c r="L36" t="s">
        <v>393</v>
      </c>
      <c r="M36">
        <v>8.9380000000000006</v>
      </c>
      <c r="N36">
        <f t="shared" ref="N36:N53" si="9">M36*1000000/11.07/3600</f>
        <v>224.27983539094652</v>
      </c>
      <c r="O36">
        <f t="shared" ref="O36:O53" si="10">N36</f>
        <v>224.27983539094652</v>
      </c>
      <c r="P36" s="10">
        <f t="shared" ref="P36:P53" si="11">O36*8000*44/22.4/1000000</f>
        <v>3.5243974132863021</v>
      </c>
      <c r="Q36" t="s">
        <v>28</v>
      </c>
      <c r="R36" t="s">
        <v>730</v>
      </c>
      <c r="S36" t="s">
        <v>335</v>
      </c>
      <c r="T36" t="s">
        <v>50</v>
      </c>
      <c r="U36" t="s">
        <v>395</v>
      </c>
      <c r="V36" t="s">
        <v>731</v>
      </c>
      <c r="X36" t="s">
        <v>397</v>
      </c>
      <c r="Y36" t="s">
        <v>732</v>
      </c>
    </row>
    <row r="37" spans="1:25" x14ac:dyDescent="0.2">
      <c r="A37">
        <v>2023</v>
      </c>
      <c r="B37" t="s">
        <v>733</v>
      </c>
      <c r="C37" t="s">
        <v>400</v>
      </c>
      <c r="D37" t="s">
        <v>734</v>
      </c>
      <c r="E37" t="s">
        <v>735</v>
      </c>
      <c r="F37" t="s">
        <v>736</v>
      </c>
      <c r="G37" t="s">
        <v>737</v>
      </c>
      <c r="H37" t="s">
        <v>307</v>
      </c>
      <c r="I37" t="s">
        <v>78</v>
      </c>
      <c r="J37" t="s">
        <v>738</v>
      </c>
      <c r="K37" t="s">
        <v>392</v>
      </c>
      <c r="L37" t="s">
        <v>393</v>
      </c>
      <c r="M37">
        <v>13.407</v>
      </c>
      <c r="N37">
        <f t="shared" si="9"/>
        <v>336.41975308641975</v>
      </c>
      <c r="O37">
        <f t="shared" si="10"/>
        <v>336.41975308641975</v>
      </c>
      <c r="P37" s="10">
        <f t="shared" si="11"/>
        <v>5.2865961199294533</v>
      </c>
      <c r="Q37" t="s">
        <v>28</v>
      </c>
      <c r="R37" t="s">
        <v>739</v>
      </c>
      <c r="S37" t="s">
        <v>306</v>
      </c>
      <c r="T37" t="s">
        <v>121</v>
      </c>
      <c r="U37" t="s">
        <v>408</v>
      </c>
      <c r="V37" t="s">
        <v>740</v>
      </c>
      <c r="X37" t="s">
        <v>397</v>
      </c>
      <c r="Y37" t="s">
        <v>741</v>
      </c>
    </row>
    <row r="38" spans="1:25" x14ac:dyDescent="0.2">
      <c r="A38">
        <v>2023</v>
      </c>
      <c r="B38" t="s">
        <v>742</v>
      </c>
      <c r="C38" t="s">
        <v>386</v>
      </c>
      <c r="J38" t="s">
        <v>738</v>
      </c>
      <c r="K38" t="s">
        <v>392</v>
      </c>
      <c r="L38" t="s">
        <v>393</v>
      </c>
      <c r="M38">
        <v>22.344999999999999</v>
      </c>
      <c r="N38">
        <f t="shared" si="9"/>
        <v>560.69958847736621</v>
      </c>
      <c r="O38">
        <f t="shared" si="10"/>
        <v>560.69958847736621</v>
      </c>
      <c r="P38" s="10">
        <f t="shared" si="11"/>
        <v>8.8109935332157558</v>
      </c>
      <c r="Q38" t="s">
        <v>28</v>
      </c>
      <c r="R38" t="s">
        <v>743</v>
      </c>
      <c r="T38" t="s">
        <v>50</v>
      </c>
      <c r="U38" t="s">
        <v>395</v>
      </c>
      <c r="V38" t="s">
        <v>744</v>
      </c>
      <c r="X38" t="s">
        <v>397</v>
      </c>
    </row>
    <row r="39" spans="1:25" x14ac:dyDescent="0.2">
      <c r="A39">
        <v>2023</v>
      </c>
      <c r="B39" t="s">
        <v>745</v>
      </c>
      <c r="C39" t="s">
        <v>400</v>
      </c>
      <c r="D39" t="s">
        <v>746</v>
      </c>
      <c r="E39" t="s">
        <v>747</v>
      </c>
      <c r="F39" t="s">
        <v>748</v>
      </c>
      <c r="G39" t="s">
        <v>749</v>
      </c>
      <c r="H39" t="s">
        <v>257</v>
      </c>
      <c r="I39" t="s">
        <v>78</v>
      </c>
      <c r="J39" t="s">
        <v>750</v>
      </c>
      <c r="K39" t="s">
        <v>392</v>
      </c>
      <c r="L39" t="s">
        <v>393</v>
      </c>
      <c r="M39">
        <v>11.172499999999999</v>
      </c>
      <c r="N39">
        <f t="shared" si="9"/>
        <v>280.3497942386831</v>
      </c>
      <c r="O39">
        <f t="shared" si="10"/>
        <v>280.3497942386831</v>
      </c>
      <c r="P39" s="10">
        <f t="shared" si="11"/>
        <v>4.4054967666078779</v>
      </c>
      <c r="Q39" t="s">
        <v>28</v>
      </c>
      <c r="R39" t="s">
        <v>751</v>
      </c>
      <c r="S39" t="s">
        <v>256</v>
      </c>
      <c r="T39" t="s">
        <v>50</v>
      </c>
      <c r="U39" t="s">
        <v>408</v>
      </c>
      <c r="V39" t="s">
        <v>752</v>
      </c>
      <c r="X39" t="s">
        <v>397</v>
      </c>
      <c r="Y39" t="s">
        <v>753</v>
      </c>
    </row>
    <row r="40" spans="1:25" x14ac:dyDescent="0.2">
      <c r="A40">
        <v>2023</v>
      </c>
      <c r="B40" t="s">
        <v>754</v>
      </c>
      <c r="C40" t="s">
        <v>400</v>
      </c>
      <c r="D40" t="s">
        <v>755</v>
      </c>
      <c r="E40" t="s">
        <v>756</v>
      </c>
      <c r="F40" t="s">
        <v>757</v>
      </c>
      <c r="G40" t="s">
        <v>758</v>
      </c>
      <c r="H40" t="s">
        <v>307</v>
      </c>
      <c r="I40" t="s">
        <v>78</v>
      </c>
      <c r="J40" t="s">
        <v>759</v>
      </c>
      <c r="K40" t="s">
        <v>392</v>
      </c>
      <c r="L40" t="s">
        <v>393</v>
      </c>
      <c r="M40">
        <v>13.407</v>
      </c>
      <c r="N40">
        <f t="shared" si="9"/>
        <v>336.41975308641975</v>
      </c>
      <c r="O40">
        <f t="shared" si="10"/>
        <v>336.41975308641975</v>
      </c>
      <c r="P40" s="10">
        <f t="shared" si="11"/>
        <v>5.2865961199294533</v>
      </c>
      <c r="Q40" t="s">
        <v>28</v>
      </c>
      <c r="R40" t="s">
        <v>739</v>
      </c>
      <c r="S40" t="s">
        <v>306</v>
      </c>
      <c r="T40" t="s">
        <v>77</v>
      </c>
      <c r="U40" t="s">
        <v>408</v>
      </c>
      <c r="V40" t="s">
        <v>760</v>
      </c>
      <c r="X40" t="s">
        <v>397</v>
      </c>
      <c r="Y40" t="s">
        <v>761</v>
      </c>
    </row>
    <row r="41" spans="1:25" x14ac:dyDescent="0.2">
      <c r="A41">
        <v>2023</v>
      </c>
      <c r="B41" t="s">
        <v>762</v>
      </c>
      <c r="C41" t="s">
        <v>400</v>
      </c>
      <c r="D41" t="s">
        <v>763</v>
      </c>
      <c r="E41" t="s">
        <v>764</v>
      </c>
      <c r="F41" t="s">
        <v>765</v>
      </c>
      <c r="G41" t="s">
        <v>766</v>
      </c>
      <c r="H41" t="s">
        <v>767</v>
      </c>
      <c r="I41" t="s">
        <v>37</v>
      </c>
      <c r="J41" t="s">
        <v>511</v>
      </c>
      <c r="K41" t="s">
        <v>392</v>
      </c>
      <c r="L41" t="s">
        <v>393</v>
      </c>
      <c r="M41">
        <v>13.407</v>
      </c>
      <c r="N41">
        <f t="shared" si="9"/>
        <v>336.41975308641975</v>
      </c>
      <c r="O41">
        <f t="shared" si="10"/>
        <v>336.41975308641975</v>
      </c>
      <c r="P41" s="10">
        <f t="shared" si="11"/>
        <v>5.2865961199294533</v>
      </c>
      <c r="Q41" t="s">
        <v>28</v>
      </c>
      <c r="R41" t="s">
        <v>768</v>
      </c>
      <c r="S41" t="s">
        <v>769</v>
      </c>
      <c r="T41" t="s">
        <v>25</v>
      </c>
      <c r="U41" t="s">
        <v>408</v>
      </c>
      <c r="V41" t="s">
        <v>770</v>
      </c>
      <c r="X41" t="s">
        <v>397</v>
      </c>
      <c r="Y41" t="s">
        <v>771</v>
      </c>
    </row>
    <row r="42" spans="1:25" x14ac:dyDescent="0.2">
      <c r="A42">
        <v>2023</v>
      </c>
      <c r="B42" t="s">
        <v>772</v>
      </c>
      <c r="C42" t="s">
        <v>516</v>
      </c>
      <c r="D42" t="s">
        <v>773</v>
      </c>
      <c r="E42" t="s">
        <v>774</v>
      </c>
      <c r="F42" t="s">
        <v>775</v>
      </c>
      <c r="G42" t="s">
        <v>776</v>
      </c>
      <c r="H42" t="s">
        <v>777</v>
      </c>
      <c r="I42" t="s">
        <v>211</v>
      </c>
      <c r="J42" t="s">
        <v>778</v>
      </c>
      <c r="K42" t="s">
        <v>392</v>
      </c>
      <c r="L42" t="s">
        <v>393</v>
      </c>
      <c r="M42">
        <v>8.9380000000000006</v>
      </c>
      <c r="N42">
        <f t="shared" si="9"/>
        <v>224.27983539094652</v>
      </c>
      <c r="O42">
        <f t="shared" si="10"/>
        <v>224.27983539094652</v>
      </c>
      <c r="P42" s="10">
        <f t="shared" si="11"/>
        <v>3.5243974132863021</v>
      </c>
      <c r="Q42" t="s">
        <v>392</v>
      </c>
      <c r="R42" t="s">
        <v>779</v>
      </c>
      <c r="S42" t="s">
        <v>780</v>
      </c>
      <c r="T42" t="s">
        <v>121</v>
      </c>
      <c r="U42" t="s">
        <v>395</v>
      </c>
      <c r="V42" t="s">
        <v>781</v>
      </c>
      <c r="X42" t="s">
        <v>397</v>
      </c>
      <c r="Y42" t="s">
        <v>782</v>
      </c>
    </row>
    <row r="43" spans="1:25" x14ac:dyDescent="0.2">
      <c r="A43">
        <v>2023</v>
      </c>
      <c r="B43" t="s">
        <v>783</v>
      </c>
      <c r="C43" t="s">
        <v>400</v>
      </c>
      <c r="D43" t="s">
        <v>784</v>
      </c>
      <c r="E43" t="s">
        <v>785</v>
      </c>
      <c r="F43" t="s">
        <v>786</v>
      </c>
      <c r="G43" t="s">
        <v>787</v>
      </c>
      <c r="H43" t="s">
        <v>139</v>
      </c>
      <c r="I43" t="s">
        <v>137</v>
      </c>
      <c r="J43" t="s">
        <v>788</v>
      </c>
      <c r="K43" t="s">
        <v>392</v>
      </c>
      <c r="L43" t="s">
        <v>393</v>
      </c>
      <c r="M43">
        <v>8.9380000000000006</v>
      </c>
      <c r="N43">
        <f t="shared" si="9"/>
        <v>224.27983539094652</v>
      </c>
      <c r="O43">
        <f t="shared" si="10"/>
        <v>224.27983539094652</v>
      </c>
      <c r="P43" s="10">
        <f t="shared" si="11"/>
        <v>3.5243974132863021</v>
      </c>
      <c r="Q43" t="s">
        <v>28</v>
      </c>
      <c r="R43" t="s">
        <v>789</v>
      </c>
      <c r="S43" t="s">
        <v>138</v>
      </c>
      <c r="T43" t="s">
        <v>661</v>
      </c>
      <c r="U43" t="s">
        <v>408</v>
      </c>
      <c r="V43" t="s">
        <v>790</v>
      </c>
      <c r="X43" t="s">
        <v>397</v>
      </c>
      <c r="Y43" t="s">
        <v>791</v>
      </c>
    </row>
    <row r="44" spans="1:25" x14ac:dyDescent="0.2">
      <c r="A44">
        <v>2023</v>
      </c>
      <c r="B44" t="s">
        <v>792</v>
      </c>
      <c r="C44" t="s">
        <v>400</v>
      </c>
      <c r="D44" t="s">
        <v>793</v>
      </c>
      <c r="E44" t="s">
        <v>794</v>
      </c>
      <c r="F44" t="s">
        <v>795</v>
      </c>
      <c r="G44" t="s">
        <v>796</v>
      </c>
      <c r="H44" t="s">
        <v>797</v>
      </c>
      <c r="I44" t="s">
        <v>137</v>
      </c>
      <c r="J44" t="s">
        <v>798</v>
      </c>
      <c r="K44" t="s">
        <v>392</v>
      </c>
      <c r="L44" t="s">
        <v>393</v>
      </c>
      <c r="M44">
        <v>8.9380000000000006</v>
      </c>
      <c r="N44">
        <f t="shared" si="9"/>
        <v>224.27983539094652</v>
      </c>
      <c r="O44">
        <f t="shared" si="10"/>
        <v>224.27983539094652</v>
      </c>
      <c r="P44" s="10">
        <f t="shared" si="11"/>
        <v>3.5243974132863021</v>
      </c>
      <c r="Q44" t="s">
        <v>28</v>
      </c>
      <c r="R44" t="s">
        <v>799</v>
      </c>
      <c r="S44" t="s">
        <v>800</v>
      </c>
      <c r="T44" t="s">
        <v>136</v>
      </c>
      <c r="U44" t="s">
        <v>408</v>
      </c>
      <c r="V44" t="s">
        <v>801</v>
      </c>
      <c r="X44" t="s">
        <v>397</v>
      </c>
      <c r="Y44" t="s">
        <v>802</v>
      </c>
    </row>
    <row r="45" spans="1:25" x14ac:dyDescent="0.2">
      <c r="A45">
        <v>2023</v>
      </c>
      <c r="B45" t="s">
        <v>803</v>
      </c>
      <c r="C45" t="s">
        <v>386</v>
      </c>
      <c r="D45" t="s">
        <v>247</v>
      </c>
      <c r="E45" t="s">
        <v>804</v>
      </c>
      <c r="F45" t="s">
        <v>805</v>
      </c>
      <c r="G45" t="s">
        <v>806</v>
      </c>
      <c r="H45" t="s">
        <v>250</v>
      </c>
      <c r="I45" t="s">
        <v>68</v>
      </c>
      <c r="J45" t="s">
        <v>807</v>
      </c>
      <c r="K45" t="s">
        <v>392</v>
      </c>
      <c r="L45" t="s">
        <v>393</v>
      </c>
      <c r="M45">
        <v>22.344999999999999</v>
      </c>
      <c r="N45">
        <f t="shared" si="9"/>
        <v>560.69958847736621</v>
      </c>
      <c r="O45">
        <f t="shared" si="10"/>
        <v>560.69958847736621</v>
      </c>
      <c r="P45" s="10">
        <f t="shared" si="11"/>
        <v>8.8109935332157558</v>
      </c>
      <c r="Q45" t="s">
        <v>28</v>
      </c>
      <c r="R45" t="s">
        <v>808</v>
      </c>
      <c r="S45" t="s">
        <v>249</v>
      </c>
      <c r="T45" t="s">
        <v>60</v>
      </c>
      <c r="U45" t="s">
        <v>395</v>
      </c>
      <c r="V45" t="s">
        <v>809</v>
      </c>
      <c r="X45" t="s">
        <v>397</v>
      </c>
      <c r="Y45" t="s">
        <v>251</v>
      </c>
    </row>
    <row r="46" spans="1:25" x14ac:dyDescent="0.2">
      <c r="A46">
        <v>2023</v>
      </c>
      <c r="B46" t="s">
        <v>810</v>
      </c>
      <c r="C46" t="s">
        <v>536</v>
      </c>
      <c r="D46" t="s">
        <v>811</v>
      </c>
      <c r="E46" t="s">
        <v>812</v>
      </c>
      <c r="F46" t="s">
        <v>813</v>
      </c>
      <c r="G46" t="s">
        <v>814</v>
      </c>
      <c r="H46" t="s">
        <v>815</v>
      </c>
      <c r="I46" t="s">
        <v>221</v>
      </c>
      <c r="J46" t="s">
        <v>807</v>
      </c>
      <c r="K46" t="s">
        <v>392</v>
      </c>
      <c r="L46" t="s">
        <v>393</v>
      </c>
      <c r="M46">
        <v>22.344999999999999</v>
      </c>
      <c r="N46">
        <f t="shared" si="9"/>
        <v>560.69958847736621</v>
      </c>
      <c r="O46">
        <f t="shared" si="10"/>
        <v>560.69958847736621</v>
      </c>
      <c r="P46" s="10">
        <f t="shared" si="11"/>
        <v>8.8109935332157558</v>
      </c>
      <c r="Q46" t="s">
        <v>28</v>
      </c>
      <c r="R46" t="s">
        <v>816</v>
      </c>
      <c r="S46" t="s">
        <v>817</v>
      </c>
      <c r="T46" t="s">
        <v>220</v>
      </c>
      <c r="U46" t="s">
        <v>395</v>
      </c>
      <c r="V46" t="s">
        <v>818</v>
      </c>
      <c r="X46" t="s">
        <v>397</v>
      </c>
      <c r="Y46" t="s">
        <v>819</v>
      </c>
    </row>
    <row r="47" spans="1:25" x14ac:dyDescent="0.2">
      <c r="A47">
        <v>2023</v>
      </c>
      <c r="B47" t="s">
        <v>820</v>
      </c>
      <c r="C47" t="s">
        <v>516</v>
      </c>
      <c r="D47" t="s">
        <v>821</v>
      </c>
      <c r="E47" t="s">
        <v>822</v>
      </c>
      <c r="F47" t="s">
        <v>823</v>
      </c>
      <c r="G47" t="s">
        <v>824</v>
      </c>
      <c r="H47" t="s">
        <v>825</v>
      </c>
      <c r="I47" t="s">
        <v>211</v>
      </c>
      <c r="J47" t="s">
        <v>807</v>
      </c>
      <c r="K47" t="s">
        <v>392</v>
      </c>
      <c r="L47" t="s">
        <v>393</v>
      </c>
      <c r="M47">
        <v>8.9380000000000006</v>
      </c>
      <c r="N47">
        <f t="shared" si="9"/>
        <v>224.27983539094652</v>
      </c>
      <c r="O47">
        <f t="shared" si="10"/>
        <v>224.27983539094652</v>
      </c>
      <c r="P47" s="10">
        <f t="shared" si="11"/>
        <v>3.5243974132863021</v>
      </c>
      <c r="Q47" t="s">
        <v>28</v>
      </c>
      <c r="R47" t="s">
        <v>826</v>
      </c>
      <c r="S47" t="s">
        <v>827</v>
      </c>
      <c r="T47" t="s">
        <v>210</v>
      </c>
      <c r="U47" t="s">
        <v>395</v>
      </c>
      <c r="V47" t="s">
        <v>828</v>
      </c>
      <c r="X47" t="s">
        <v>397</v>
      </c>
      <c r="Y47" t="s">
        <v>829</v>
      </c>
    </row>
    <row r="48" spans="1:25" x14ac:dyDescent="0.2">
      <c r="A48">
        <v>2023</v>
      </c>
      <c r="B48" t="s">
        <v>830</v>
      </c>
      <c r="C48" t="s">
        <v>831</v>
      </c>
      <c r="D48" t="s">
        <v>832</v>
      </c>
      <c r="E48" t="s">
        <v>833</v>
      </c>
      <c r="F48" t="s">
        <v>834</v>
      </c>
      <c r="G48" t="s">
        <v>835</v>
      </c>
      <c r="H48" t="s">
        <v>836</v>
      </c>
      <c r="I48" t="s">
        <v>78</v>
      </c>
      <c r="J48" t="s">
        <v>837</v>
      </c>
      <c r="K48" t="s">
        <v>392</v>
      </c>
      <c r="L48" t="s">
        <v>393</v>
      </c>
      <c r="M48">
        <v>14.300800000000001</v>
      </c>
      <c r="N48">
        <f t="shared" si="9"/>
        <v>358.84773662551441</v>
      </c>
      <c r="O48">
        <f t="shared" si="10"/>
        <v>358.84773662551441</v>
      </c>
      <c r="P48" s="10">
        <f t="shared" si="11"/>
        <v>5.6390358612580842</v>
      </c>
      <c r="Q48" t="s">
        <v>28</v>
      </c>
      <c r="R48" t="s">
        <v>838</v>
      </c>
      <c r="S48" t="s">
        <v>839</v>
      </c>
      <c r="T48" t="s">
        <v>77</v>
      </c>
      <c r="U48" t="s">
        <v>408</v>
      </c>
      <c r="V48" t="s">
        <v>840</v>
      </c>
      <c r="X48" t="s">
        <v>397</v>
      </c>
      <c r="Y48" t="s">
        <v>841</v>
      </c>
    </row>
    <row r="49" spans="1:25" x14ac:dyDescent="0.2">
      <c r="A49">
        <v>2023</v>
      </c>
      <c r="B49" t="s">
        <v>842</v>
      </c>
      <c r="C49" t="s">
        <v>400</v>
      </c>
      <c r="D49" t="s">
        <v>843</v>
      </c>
      <c r="E49" t="s">
        <v>844</v>
      </c>
      <c r="F49" t="s">
        <v>845</v>
      </c>
      <c r="G49" t="s">
        <v>846</v>
      </c>
      <c r="H49" t="s">
        <v>847</v>
      </c>
      <c r="I49" t="s">
        <v>137</v>
      </c>
      <c r="J49" t="s">
        <v>848</v>
      </c>
      <c r="K49" t="s">
        <v>392</v>
      </c>
      <c r="L49" t="s">
        <v>393</v>
      </c>
      <c r="M49">
        <v>8.3123400000000007</v>
      </c>
      <c r="N49">
        <f t="shared" si="9"/>
        <v>208.58024691358028</v>
      </c>
      <c r="O49">
        <f t="shared" si="10"/>
        <v>208.58024691358028</v>
      </c>
      <c r="P49" s="10">
        <f t="shared" si="11"/>
        <v>3.2776895943562616</v>
      </c>
      <c r="Q49" t="s">
        <v>28</v>
      </c>
      <c r="R49" t="s">
        <v>849</v>
      </c>
      <c r="S49" t="s">
        <v>850</v>
      </c>
      <c r="T49" t="s">
        <v>136</v>
      </c>
      <c r="U49" t="s">
        <v>408</v>
      </c>
      <c r="V49" t="s">
        <v>851</v>
      </c>
      <c r="X49" t="s">
        <v>397</v>
      </c>
      <c r="Y49" t="s">
        <v>852</v>
      </c>
    </row>
    <row r="50" spans="1:25" x14ac:dyDescent="0.2">
      <c r="A50">
        <v>2023</v>
      </c>
      <c r="B50" t="s">
        <v>853</v>
      </c>
      <c r="C50" t="s">
        <v>386</v>
      </c>
      <c r="D50" t="s">
        <v>854</v>
      </c>
      <c r="E50" t="s">
        <v>855</v>
      </c>
      <c r="F50" t="s">
        <v>856</v>
      </c>
      <c r="G50" t="s">
        <v>857</v>
      </c>
      <c r="H50" t="s">
        <v>70</v>
      </c>
      <c r="I50" t="s">
        <v>68</v>
      </c>
      <c r="J50" t="s">
        <v>858</v>
      </c>
      <c r="K50" t="s">
        <v>392</v>
      </c>
      <c r="L50" t="s">
        <v>393</v>
      </c>
      <c r="M50">
        <v>39.327199999999998</v>
      </c>
      <c r="N50">
        <f t="shared" si="9"/>
        <v>986.83127572016451</v>
      </c>
      <c r="O50">
        <f t="shared" si="10"/>
        <v>986.83127572016451</v>
      </c>
      <c r="P50" s="10">
        <f t="shared" si="11"/>
        <v>15.50734861845973</v>
      </c>
      <c r="Q50" t="s">
        <v>28</v>
      </c>
      <c r="R50" t="s">
        <v>859</v>
      </c>
      <c r="S50" t="s">
        <v>69</v>
      </c>
      <c r="T50" t="s">
        <v>60</v>
      </c>
      <c r="U50" t="s">
        <v>395</v>
      </c>
      <c r="V50" t="s">
        <v>860</v>
      </c>
      <c r="X50" t="s">
        <v>397</v>
      </c>
      <c r="Y50" t="s">
        <v>861</v>
      </c>
    </row>
    <row r="51" spans="1:25" x14ac:dyDescent="0.2">
      <c r="A51">
        <v>2023</v>
      </c>
      <c r="B51" t="s">
        <v>862</v>
      </c>
      <c r="C51" t="s">
        <v>400</v>
      </c>
      <c r="D51" t="s">
        <v>863</v>
      </c>
      <c r="E51" t="s">
        <v>864</v>
      </c>
      <c r="F51" t="s">
        <v>865</v>
      </c>
      <c r="G51" t="s">
        <v>866</v>
      </c>
      <c r="H51" t="s">
        <v>70</v>
      </c>
      <c r="I51" t="s">
        <v>68</v>
      </c>
      <c r="J51" t="s">
        <v>867</v>
      </c>
      <c r="K51" t="s">
        <v>392</v>
      </c>
      <c r="L51" t="s">
        <v>393</v>
      </c>
      <c r="M51">
        <v>6.2565999999999997</v>
      </c>
      <c r="N51">
        <f t="shared" si="9"/>
        <v>156.99588477366254</v>
      </c>
      <c r="O51">
        <f t="shared" si="10"/>
        <v>156.99588477366254</v>
      </c>
      <c r="P51" s="10">
        <f t="shared" si="11"/>
        <v>2.4670781893004112</v>
      </c>
      <c r="Q51" t="s">
        <v>28</v>
      </c>
      <c r="R51" t="s">
        <v>868</v>
      </c>
      <c r="S51" t="s">
        <v>69</v>
      </c>
      <c r="T51" t="s">
        <v>60</v>
      </c>
      <c r="U51" t="s">
        <v>395</v>
      </c>
      <c r="V51" t="s">
        <v>869</v>
      </c>
      <c r="X51" t="s">
        <v>397</v>
      </c>
      <c r="Y51" t="s">
        <v>870</v>
      </c>
    </row>
    <row r="52" spans="1:25" x14ac:dyDescent="0.2">
      <c r="A52">
        <v>2023</v>
      </c>
      <c r="B52" t="s">
        <v>871</v>
      </c>
      <c r="C52" t="s">
        <v>400</v>
      </c>
      <c r="D52" t="s">
        <v>872</v>
      </c>
      <c r="E52" t="s">
        <v>873</v>
      </c>
      <c r="F52" t="s">
        <v>874</v>
      </c>
      <c r="G52" t="s">
        <v>875</v>
      </c>
      <c r="H52" t="s">
        <v>70</v>
      </c>
      <c r="I52" t="s">
        <v>68</v>
      </c>
      <c r="J52" t="s">
        <v>876</v>
      </c>
      <c r="K52" t="s">
        <v>392</v>
      </c>
      <c r="L52" t="s">
        <v>393</v>
      </c>
      <c r="M52">
        <v>4.4690000000000003</v>
      </c>
      <c r="N52">
        <f t="shared" si="9"/>
        <v>112.13991769547326</v>
      </c>
      <c r="O52">
        <f t="shared" si="10"/>
        <v>112.13991769547326</v>
      </c>
      <c r="P52" s="10">
        <f t="shared" si="11"/>
        <v>1.762198706643151</v>
      </c>
      <c r="Q52" t="s">
        <v>28</v>
      </c>
      <c r="R52" t="s">
        <v>877</v>
      </c>
      <c r="S52" t="s">
        <v>69</v>
      </c>
      <c r="T52" t="s">
        <v>60</v>
      </c>
      <c r="U52" t="s">
        <v>395</v>
      </c>
      <c r="V52" t="s">
        <v>878</v>
      </c>
      <c r="X52" t="s">
        <v>397</v>
      </c>
      <c r="Y52" t="s">
        <v>879</v>
      </c>
    </row>
    <row r="53" spans="1:25" x14ac:dyDescent="0.2">
      <c r="A53">
        <v>2023</v>
      </c>
      <c r="B53" t="s">
        <v>880</v>
      </c>
      <c r="C53" t="s">
        <v>400</v>
      </c>
      <c r="D53" t="s">
        <v>881</v>
      </c>
      <c r="E53" t="s">
        <v>882</v>
      </c>
      <c r="F53" t="s">
        <v>883</v>
      </c>
      <c r="G53" t="s">
        <v>884</v>
      </c>
      <c r="H53" t="s">
        <v>80</v>
      </c>
      <c r="I53" t="s">
        <v>78</v>
      </c>
      <c r="J53" t="s">
        <v>468</v>
      </c>
      <c r="K53" t="s">
        <v>392</v>
      </c>
      <c r="L53" t="s">
        <v>393</v>
      </c>
      <c r="M53">
        <v>13.407</v>
      </c>
      <c r="N53">
        <f t="shared" si="9"/>
        <v>336.41975308641975</v>
      </c>
      <c r="O53">
        <f t="shared" si="10"/>
        <v>336.41975308641975</v>
      </c>
      <c r="P53" s="10">
        <f t="shared" si="11"/>
        <v>5.2865961199294533</v>
      </c>
      <c r="Q53" t="s">
        <v>28</v>
      </c>
      <c r="R53" t="s">
        <v>885</v>
      </c>
      <c r="S53" t="s">
        <v>79</v>
      </c>
      <c r="T53" t="s">
        <v>77</v>
      </c>
      <c r="U53" t="s">
        <v>408</v>
      </c>
      <c r="V53" t="s">
        <v>886</v>
      </c>
      <c r="X53" t="s">
        <v>397</v>
      </c>
      <c r="Y53" t="s">
        <v>887</v>
      </c>
    </row>
    <row r="54" spans="1:25" x14ac:dyDescent="0.2">
      <c r="A54">
        <v>2023</v>
      </c>
      <c r="B54" t="s">
        <v>888</v>
      </c>
      <c r="C54" t="s">
        <v>400</v>
      </c>
      <c r="D54" t="s">
        <v>889</v>
      </c>
      <c r="E54" t="s">
        <v>890</v>
      </c>
      <c r="F54" t="s">
        <v>891</v>
      </c>
      <c r="G54" t="s">
        <v>892</v>
      </c>
      <c r="H54" t="s">
        <v>541</v>
      </c>
      <c r="I54" t="s">
        <v>145</v>
      </c>
      <c r="J54" t="s">
        <v>468</v>
      </c>
      <c r="K54" t="s">
        <v>392</v>
      </c>
      <c r="L54" t="s">
        <v>393</v>
      </c>
      <c r="M54">
        <v>13.407</v>
      </c>
      <c r="N54">
        <f>M54*1000000/11.07/3600</f>
        <v>336.41975308641975</v>
      </c>
      <c r="O54">
        <f>N54</f>
        <v>336.41975308641975</v>
      </c>
      <c r="P54" s="10">
        <f>O54*8000*44/22.4/1000000</f>
        <v>5.2865961199294533</v>
      </c>
      <c r="Q54" t="s">
        <v>28</v>
      </c>
      <c r="R54" t="s">
        <v>893</v>
      </c>
      <c r="S54" t="s">
        <v>544</v>
      </c>
      <c r="T54" t="s">
        <v>121</v>
      </c>
      <c r="U54" t="s">
        <v>395</v>
      </c>
      <c r="V54" t="s">
        <v>314</v>
      </c>
      <c r="X54" t="s">
        <v>397</v>
      </c>
      <c r="Y54" t="s">
        <v>894</v>
      </c>
    </row>
    <row r="55" spans="1:25" x14ac:dyDescent="0.2">
      <c r="A55">
        <v>2023</v>
      </c>
      <c r="B55" t="s">
        <v>895</v>
      </c>
      <c r="C55" t="s">
        <v>386</v>
      </c>
      <c r="D55" t="s">
        <v>896</v>
      </c>
      <c r="E55" t="s">
        <v>897</v>
      </c>
      <c r="F55" t="s">
        <v>898</v>
      </c>
      <c r="G55" t="s">
        <v>899</v>
      </c>
      <c r="H55" t="s">
        <v>257</v>
      </c>
      <c r="I55" t="s">
        <v>78</v>
      </c>
      <c r="J55" t="s">
        <v>900</v>
      </c>
      <c r="K55" t="s">
        <v>28</v>
      </c>
      <c r="L55" t="s">
        <v>406</v>
      </c>
      <c r="M55">
        <v>17.876000000000001</v>
      </c>
      <c r="N55">
        <f t="shared" ref="N55:N60" si="12">M55*1000000/11.07/3600</f>
        <v>448.55967078189303</v>
      </c>
      <c r="O55">
        <f t="shared" ref="O55:O60" si="13">N55</f>
        <v>448.55967078189303</v>
      </c>
      <c r="P55" s="10">
        <f t="shared" ref="P55:P60" si="14">O55*8000*44/22.4/1000000</f>
        <v>7.0487948265726041</v>
      </c>
      <c r="Q55" t="s">
        <v>28</v>
      </c>
      <c r="R55" t="s">
        <v>901</v>
      </c>
      <c r="S55" t="s">
        <v>256</v>
      </c>
      <c r="T55" t="s">
        <v>77</v>
      </c>
      <c r="U55" t="s">
        <v>408</v>
      </c>
      <c r="V55" t="s">
        <v>902</v>
      </c>
      <c r="X55" t="s">
        <v>397</v>
      </c>
      <c r="Y55" t="s">
        <v>903</v>
      </c>
    </row>
    <row r="56" spans="1:25" x14ac:dyDescent="0.2">
      <c r="A56">
        <v>2023</v>
      </c>
      <c r="B56" t="s">
        <v>904</v>
      </c>
      <c r="C56" t="s">
        <v>400</v>
      </c>
      <c r="D56" t="s">
        <v>905</v>
      </c>
      <c r="E56" t="s">
        <v>906</v>
      </c>
      <c r="F56" t="s">
        <v>907</v>
      </c>
      <c r="G56" t="s">
        <v>908</v>
      </c>
      <c r="H56" t="s">
        <v>909</v>
      </c>
      <c r="I56" t="s">
        <v>221</v>
      </c>
      <c r="J56" t="s">
        <v>910</v>
      </c>
      <c r="K56" t="s">
        <v>392</v>
      </c>
      <c r="L56" t="s">
        <v>393</v>
      </c>
      <c r="M56">
        <v>13.407</v>
      </c>
      <c r="N56">
        <f t="shared" si="12"/>
        <v>336.41975308641975</v>
      </c>
      <c r="O56">
        <f t="shared" si="13"/>
        <v>336.41975308641975</v>
      </c>
      <c r="P56" s="10">
        <f t="shared" si="14"/>
        <v>5.2865961199294533</v>
      </c>
      <c r="Q56" t="s">
        <v>28</v>
      </c>
      <c r="R56" t="s">
        <v>911</v>
      </c>
      <c r="S56" t="s">
        <v>912</v>
      </c>
      <c r="T56" t="s">
        <v>220</v>
      </c>
      <c r="U56" t="s">
        <v>408</v>
      </c>
      <c r="V56" t="s">
        <v>913</v>
      </c>
      <c r="X56" t="s">
        <v>397</v>
      </c>
      <c r="Y56" t="s">
        <v>914</v>
      </c>
    </row>
    <row r="57" spans="1:25" x14ac:dyDescent="0.2">
      <c r="A57">
        <v>2023</v>
      </c>
      <c r="B57" t="s">
        <v>915</v>
      </c>
      <c r="C57" t="s">
        <v>400</v>
      </c>
      <c r="D57" t="s">
        <v>916</v>
      </c>
      <c r="E57" t="s">
        <v>917</v>
      </c>
      <c r="F57" t="s">
        <v>757</v>
      </c>
      <c r="G57" t="s">
        <v>758</v>
      </c>
      <c r="H57" t="s">
        <v>307</v>
      </c>
      <c r="I57" t="s">
        <v>78</v>
      </c>
      <c r="J57" t="s">
        <v>918</v>
      </c>
      <c r="K57" t="s">
        <v>392</v>
      </c>
      <c r="L57" t="s">
        <v>393</v>
      </c>
      <c r="M57">
        <v>14.300800000000001</v>
      </c>
      <c r="N57">
        <f t="shared" si="12"/>
        <v>358.84773662551441</v>
      </c>
      <c r="O57">
        <f t="shared" si="13"/>
        <v>358.84773662551441</v>
      </c>
      <c r="P57" s="10">
        <f t="shared" si="14"/>
        <v>5.6390358612580842</v>
      </c>
      <c r="Q57" t="s">
        <v>28</v>
      </c>
      <c r="R57" t="s">
        <v>739</v>
      </c>
      <c r="S57" t="s">
        <v>306</v>
      </c>
      <c r="T57" t="s">
        <v>77</v>
      </c>
      <c r="U57" t="s">
        <v>395</v>
      </c>
      <c r="V57" t="s">
        <v>919</v>
      </c>
      <c r="X57" t="s">
        <v>397</v>
      </c>
      <c r="Y57" t="s">
        <v>920</v>
      </c>
    </row>
    <row r="58" spans="1:25" x14ac:dyDescent="0.2">
      <c r="A58">
        <v>2023</v>
      </c>
      <c r="B58" t="s">
        <v>921</v>
      </c>
      <c r="C58" t="s">
        <v>386</v>
      </c>
      <c r="D58" t="s">
        <v>922</v>
      </c>
      <c r="E58" t="s">
        <v>923</v>
      </c>
      <c r="F58" t="s">
        <v>924</v>
      </c>
      <c r="G58" t="s">
        <v>925</v>
      </c>
      <c r="H58" t="s">
        <v>70</v>
      </c>
      <c r="I58" t="s">
        <v>68</v>
      </c>
      <c r="J58" t="s">
        <v>926</v>
      </c>
      <c r="K58" t="s">
        <v>392</v>
      </c>
      <c r="L58" t="s">
        <v>393</v>
      </c>
      <c r="M58">
        <v>10.7256</v>
      </c>
      <c r="N58">
        <f t="shared" si="12"/>
        <v>269.1358024691358</v>
      </c>
      <c r="O58">
        <f t="shared" si="13"/>
        <v>269.1358024691358</v>
      </c>
      <c r="P58" s="10">
        <f t="shared" si="14"/>
        <v>4.2292768959435625</v>
      </c>
      <c r="Q58" t="s">
        <v>28</v>
      </c>
      <c r="R58" t="s">
        <v>927</v>
      </c>
      <c r="S58" t="s">
        <v>69</v>
      </c>
      <c r="T58" t="s">
        <v>60</v>
      </c>
      <c r="U58" t="s">
        <v>395</v>
      </c>
      <c r="V58" t="s">
        <v>928</v>
      </c>
      <c r="X58" t="s">
        <v>397</v>
      </c>
      <c r="Y58" t="s">
        <v>929</v>
      </c>
    </row>
    <row r="59" spans="1:25" x14ac:dyDescent="0.2">
      <c r="A59">
        <v>2023</v>
      </c>
      <c r="B59" t="s">
        <v>930</v>
      </c>
      <c r="C59" t="s">
        <v>516</v>
      </c>
      <c r="D59" t="s">
        <v>931</v>
      </c>
      <c r="E59" t="s">
        <v>932</v>
      </c>
      <c r="F59" t="s">
        <v>933</v>
      </c>
      <c r="G59" t="s">
        <v>934</v>
      </c>
      <c r="H59" t="s">
        <v>154</v>
      </c>
      <c r="I59" t="s">
        <v>89</v>
      </c>
      <c r="J59" t="s">
        <v>935</v>
      </c>
      <c r="K59" t="s">
        <v>392</v>
      </c>
      <c r="L59" t="s">
        <v>393</v>
      </c>
      <c r="M59">
        <v>14.479559999999999</v>
      </c>
      <c r="N59">
        <f t="shared" si="12"/>
        <v>363.33333333333331</v>
      </c>
      <c r="O59">
        <f t="shared" si="13"/>
        <v>363.33333333333331</v>
      </c>
      <c r="P59" s="10">
        <f t="shared" si="14"/>
        <v>5.7095238095238097</v>
      </c>
      <c r="Q59" t="s">
        <v>28</v>
      </c>
      <c r="R59" t="s">
        <v>642</v>
      </c>
      <c r="S59" t="s">
        <v>153</v>
      </c>
      <c r="T59" t="s">
        <v>88</v>
      </c>
      <c r="U59" t="s">
        <v>408</v>
      </c>
      <c r="V59" t="s">
        <v>936</v>
      </c>
      <c r="X59" t="s">
        <v>397</v>
      </c>
      <c r="Y59" t="s">
        <v>937</v>
      </c>
    </row>
    <row r="60" spans="1:25" x14ac:dyDescent="0.2">
      <c r="A60">
        <v>2023</v>
      </c>
      <c r="B60" t="s">
        <v>938</v>
      </c>
      <c r="C60" t="s">
        <v>386</v>
      </c>
      <c r="D60" t="s">
        <v>784</v>
      </c>
      <c r="E60" t="s">
        <v>785</v>
      </c>
      <c r="F60" t="s">
        <v>786</v>
      </c>
      <c r="G60" t="s">
        <v>787</v>
      </c>
      <c r="H60" t="s">
        <v>139</v>
      </c>
      <c r="I60" t="s">
        <v>137</v>
      </c>
      <c r="J60" t="s">
        <v>939</v>
      </c>
      <c r="K60" t="s">
        <v>392</v>
      </c>
      <c r="L60" t="s">
        <v>393</v>
      </c>
      <c r="M60">
        <v>9.8317999999999994</v>
      </c>
      <c r="N60">
        <f t="shared" si="12"/>
        <v>246.70781893004113</v>
      </c>
      <c r="O60">
        <f t="shared" si="13"/>
        <v>246.70781893004113</v>
      </c>
      <c r="P60" s="10">
        <f t="shared" si="14"/>
        <v>3.8768371546149325</v>
      </c>
      <c r="Q60" t="s">
        <v>28</v>
      </c>
      <c r="R60" t="s">
        <v>789</v>
      </c>
      <c r="S60" t="s">
        <v>138</v>
      </c>
      <c r="T60" t="s">
        <v>136</v>
      </c>
      <c r="U60" t="s">
        <v>408</v>
      </c>
      <c r="V60" t="s">
        <v>940</v>
      </c>
      <c r="X60" t="s">
        <v>397</v>
      </c>
      <c r="Y60" t="s">
        <v>791</v>
      </c>
    </row>
    <row r="61" spans="1:25" x14ac:dyDescent="0.2">
      <c r="A61">
        <v>2023</v>
      </c>
      <c r="B61" t="s">
        <v>941</v>
      </c>
      <c r="C61" t="s">
        <v>400</v>
      </c>
      <c r="D61" t="s">
        <v>942</v>
      </c>
      <c r="E61" t="s">
        <v>943</v>
      </c>
      <c r="F61" t="s">
        <v>944</v>
      </c>
      <c r="G61" t="s">
        <v>945</v>
      </c>
      <c r="H61" t="s">
        <v>147</v>
      </c>
      <c r="I61" t="s">
        <v>145</v>
      </c>
      <c r="J61" t="s">
        <v>946</v>
      </c>
      <c r="K61" t="s">
        <v>28</v>
      </c>
      <c r="L61" t="s">
        <v>406</v>
      </c>
      <c r="M61">
        <v>35.752000000000002</v>
      </c>
      <c r="N61">
        <f>M61*1000000/11.07/3600</f>
        <v>897.11934156378607</v>
      </c>
      <c r="O61">
        <f>N61</f>
        <v>897.11934156378607</v>
      </c>
      <c r="P61" s="10">
        <f>O61*8000*44/22.4/1000000</f>
        <v>14.097589653145208</v>
      </c>
      <c r="Q61" t="s">
        <v>28</v>
      </c>
      <c r="R61" t="s">
        <v>947</v>
      </c>
      <c r="S61" t="s">
        <v>146</v>
      </c>
      <c r="T61" t="s">
        <v>121</v>
      </c>
      <c r="U61" t="s">
        <v>395</v>
      </c>
      <c r="V61" t="s">
        <v>948</v>
      </c>
      <c r="X61" t="s">
        <v>397</v>
      </c>
      <c r="Y61" t="s">
        <v>949</v>
      </c>
    </row>
    <row r="62" spans="1:25" x14ac:dyDescent="0.2">
      <c r="A62">
        <v>2023</v>
      </c>
      <c r="B62" t="s">
        <v>950</v>
      </c>
      <c r="C62" t="s">
        <v>400</v>
      </c>
      <c r="D62" t="s">
        <v>951</v>
      </c>
      <c r="E62" t="s">
        <v>952</v>
      </c>
      <c r="F62" t="s">
        <v>648</v>
      </c>
      <c r="G62" t="s">
        <v>649</v>
      </c>
      <c r="H62" t="s">
        <v>242</v>
      </c>
      <c r="I62" t="s">
        <v>37</v>
      </c>
      <c r="J62" t="s">
        <v>953</v>
      </c>
      <c r="K62" t="s">
        <v>392</v>
      </c>
      <c r="L62" t="s">
        <v>393</v>
      </c>
      <c r="M62">
        <v>8.9380000000000006</v>
      </c>
      <c r="N62">
        <f t="shared" ref="N62:N125" si="15">M62*1000000/11.07/3600</f>
        <v>224.27983539094652</v>
      </c>
      <c r="O62">
        <f t="shared" ref="O62:O125" si="16">N62</f>
        <v>224.27983539094652</v>
      </c>
      <c r="P62" s="10">
        <f t="shared" ref="P62:P125" si="17">O62*8000*44/22.4/1000000</f>
        <v>3.5243974132863021</v>
      </c>
      <c r="Q62" t="s">
        <v>28</v>
      </c>
      <c r="R62" t="s">
        <v>650</v>
      </c>
      <c r="S62" t="s">
        <v>241</v>
      </c>
      <c r="T62" t="s">
        <v>954</v>
      </c>
      <c r="U62" t="s">
        <v>395</v>
      </c>
      <c r="V62" t="s">
        <v>955</v>
      </c>
      <c r="X62" t="s">
        <v>397</v>
      </c>
      <c r="Y62" t="s">
        <v>956</v>
      </c>
    </row>
    <row r="63" spans="1:25" x14ac:dyDescent="0.2">
      <c r="A63">
        <v>2023</v>
      </c>
      <c r="B63" t="s">
        <v>957</v>
      </c>
      <c r="C63" t="s">
        <v>400</v>
      </c>
      <c r="D63" t="s">
        <v>958</v>
      </c>
      <c r="E63" t="s">
        <v>959</v>
      </c>
      <c r="F63" t="s">
        <v>960</v>
      </c>
      <c r="G63" t="s">
        <v>961</v>
      </c>
      <c r="H63" t="s">
        <v>321</v>
      </c>
      <c r="I63" t="s">
        <v>137</v>
      </c>
      <c r="J63" t="s">
        <v>962</v>
      </c>
      <c r="K63" t="s">
        <v>392</v>
      </c>
      <c r="L63" t="s">
        <v>393</v>
      </c>
      <c r="M63">
        <v>8.4910999999999994</v>
      </c>
      <c r="N63">
        <f t="shared" si="15"/>
        <v>213.06584362139915</v>
      </c>
      <c r="O63">
        <f t="shared" si="16"/>
        <v>213.06584362139915</v>
      </c>
      <c r="P63" s="10">
        <f t="shared" si="17"/>
        <v>3.3481775426219871</v>
      </c>
      <c r="Q63" t="s">
        <v>28</v>
      </c>
      <c r="R63" t="s">
        <v>963</v>
      </c>
      <c r="S63" t="s">
        <v>23</v>
      </c>
      <c r="T63" t="s">
        <v>964</v>
      </c>
      <c r="U63" t="s">
        <v>395</v>
      </c>
      <c r="V63" t="s">
        <v>965</v>
      </c>
      <c r="X63" t="s">
        <v>397</v>
      </c>
      <c r="Y63" t="s">
        <v>966</v>
      </c>
    </row>
    <row r="64" spans="1:25" x14ac:dyDescent="0.2">
      <c r="A64">
        <v>2023</v>
      </c>
      <c r="B64" t="s">
        <v>967</v>
      </c>
      <c r="C64" t="s">
        <v>400</v>
      </c>
      <c r="D64" t="s">
        <v>968</v>
      </c>
      <c r="E64" t="s">
        <v>969</v>
      </c>
      <c r="F64" t="s">
        <v>970</v>
      </c>
      <c r="G64" t="s">
        <v>971</v>
      </c>
      <c r="H64" t="s">
        <v>836</v>
      </c>
      <c r="I64" t="s">
        <v>78</v>
      </c>
      <c r="J64" t="s">
        <v>848</v>
      </c>
      <c r="K64" t="s">
        <v>392</v>
      </c>
      <c r="L64" t="s">
        <v>393</v>
      </c>
      <c r="M64">
        <v>10.7256</v>
      </c>
      <c r="N64">
        <f t="shared" si="15"/>
        <v>269.1358024691358</v>
      </c>
      <c r="O64">
        <f t="shared" si="16"/>
        <v>269.1358024691358</v>
      </c>
      <c r="P64" s="10">
        <f t="shared" si="17"/>
        <v>4.2292768959435625</v>
      </c>
      <c r="Q64" t="s">
        <v>28</v>
      </c>
      <c r="R64" t="s">
        <v>972</v>
      </c>
      <c r="S64" t="s">
        <v>839</v>
      </c>
      <c r="T64" t="s">
        <v>77</v>
      </c>
      <c r="U64" t="s">
        <v>395</v>
      </c>
      <c r="V64" t="s">
        <v>973</v>
      </c>
      <c r="X64" t="s">
        <v>397</v>
      </c>
      <c r="Y64" t="s">
        <v>974</v>
      </c>
    </row>
    <row r="65" spans="1:25" x14ac:dyDescent="0.2">
      <c r="A65">
        <v>2023</v>
      </c>
      <c r="B65" t="s">
        <v>975</v>
      </c>
      <c r="C65" t="s">
        <v>386</v>
      </c>
      <c r="D65" t="s">
        <v>976</v>
      </c>
      <c r="E65" t="s">
        <v>977</v>
      </c>
      <c r="F65" t="s">
        <v>978</v>
      </c>
      <c r="G65" t="s">
        <v>979</v>
      </c>
      <c r="H65" t="s">
        <v>980</v>
      </c>
      <c r="I65" t="s">
        <v>78</v>
      </c>
      <c r="J65" t="s">
        <v>981</v>
      </c>
      <c r="K65" t="s">
        <v>28</v>
      </c>
      <c r="L65" t="s">
        <v>406</v>
      </c>
      <c r="M65">
        <v>24.579499999999999</v>
      </c>
      <c r="N65">
        <f t="shared" si="15"/>
        <v>616.76954732510285</v>
      </c>
      <c r="O65">
        <f t="shared" si="16"/>
        <v>616.76954732510285</v>
      </c>
      <c r="P65" s="10">
        <f t="shared" si="17"/>
        <v>9.6920928865373313</v>
      </c>
      <c r="Q65" t="s">
        <v>28</v>
      </c>
      <c r="R65" t="s">
        <v>982</v>
      </c>
      <c r="S65" t="s">
        <v>983</v>
      </c>
      <c r="T65" t="s">
        <v>77</v>
      </c>
      <c r="U65" t="s">
        <v>395</v>
      </c>
      <c r="V65" t="s">
        <v>984</v>
      </c>
      <c r="X65" t="s">
        <v>397</v>
      </c>
      <c r="Y65" t="s">
        <v>985</v>
      </c>
    </row>
    <row r="66" spans="1:25" x14ac:dyDescent="0.2">
      <c r="A66">
        <v>2023</v>
      </c>
      <c r="B66" t="s">
        <v>986</v>
      </c>
      <c r="C66" t="s">
        <v>386</v>
      </c>
      <c r="D66" t="s">
        <v>987</v>
      </c>
      <c r="E66" t="s">
        <v>988</v>
      </c>
      <c r="F66" t="s">
        <v>989</v>
      </c>
      <c r="G66" t="s">
        <v>990</v>
      </c>
      <c r="H66" t="s">
        <v>61</v>
      </c>
      <c r="I66" t="s">
        <v>51</v>
      </c>
      <c r="J66" t="s">
        <v>991</v>
      </c>
      <c r="K66" t="s">
        <v>392</v>
      </c>
      <c r="L66" t="s">
        <v>393</v>
      </c>
      <c r="M66">
        <v>12.0663</v>
      </c>
      <c r="N66">
        <f t="shared" si="15"/>
        <v>302.77777777777777</v>
      </c>
      <c r="O66">
        <f t="shared" si="16"/>
        <v>302.77777777777777</v>
      </c>
      <c r="P66" s="10">
        <f t="shared" si="17"/>
        <v>4.757936507936507</v>
      </c>
      <c r="Q66" t="s">
        <v>28</v>
      </c>
      <c r="R66" t="s">
        <v>992</v>
      </c>
      <c r="S66" t="s">
        <v>60</v>
      </c>
      <c r="T66" t="s">
        <v>50</v>
      </c>
      <c r="U66" t="s">
        <v>395</v>
      </c>
      <c r="V66" t="s">
        <v>993</v>
      </c>
      <c r="X66" t="s">
        <v>397</v>
      </c>
      <c r="Y66" t="s">
        <v>994</v>
      </c>
    </row>
    <row r="67" spans="1:25" x14ac:dyDescent="0.2">
      <c r="A67">
        <v>2023</v>
      </c>
      <c r="B67" t="s">
        <v>995</v>
      </c>
      <c r="C67" t="s">
        <v>516</v>
      </c>
      <c r="D67" t="s">
        <v>996</v>
      </c>
      <c r="E67" t="s">
        <v>997</v>
      </c>
      <c r="F67" t="s">
        <v>998</v>
      </c>
      <c r="G67" t="s">
        <v>999</v>
      </c>
      <c r="H67" t="s">
        <v>1000</v>
      </c>
      <c r="I67" t="s">
        <v>78</v>
      </c>
      <c r="J67" t="s">
        <v>991</v>
      </c>
      <c r="K67" t="s">
        <v>392</v>
      </c>
      <c r="L67" t="s">
        <v>393</v>
      </c>
      <c r="M67">
        <v>12.960100000000001</v>
      </c>
      <c r="N67">
        <f t="shared" si="15"/>
        <v>325.20576131687238</v>
      </c>
      <c r="O67">
        <f t="shared" si="16"/>
        <v>325.20576131687238</v>
      </c>
      <c r="P67" s="10">
        <f t="shared" si="17"/>
        <v>5.110376249265137</v>
      </c>
      <c r="Q67" t="s">
        <v>28</v>
      </c>
      <c r="R67" t="s">
        <v>1001</v>
      </c>
      <c r="S67" t="s">
        <v>1002</v>
      </c>
      <c r="T67" t="s">
        <v>77</v>
      </c>
      <c r="U67" t="s">
        <v>395</v>
      </c>
      <c r="V67" t="s">
        <v>1003</v>
      </c>
      <c r="X67" t="s">
        <v>397</v>
      </c>
      <c r="Y67" t="s">
        <v>1004</v>
      </c>
    </row>
    <row r="68" spans="1:25" x14ac:dyDescent="0.2">
      <c r="A68">
        <v>2023</v>
      </c>
      <c r="B68" t="s">
        <v>1005</v>
      </c>
      <c r="C68" t="s">
        <v>386</v>
      </c>
      <c r="D68" t="s">
        <v>1006</v>
      </c>
      <c r="E68" t="s">
        <v>1007</v>
      </c>
      <c r="F68" t="s">
        <v>1008</v>
      </c>
      <c r="G68" t="s">
        <v>1009</v>
      </c>
      <c r="H68" t="s">
        <v>1010</v>
      </c>
      <c r="I68" t="s">
        <v>37</v>
      </c>
      <c r="J68" t="s">
        <v>1011</v>
      </c>
      <c r="K68" t="s">
        <v>392</v>
      </c>
      <c r="L68" t="s">
        <v>393</v>
      </c>
      <c r="M68">
        <v>19.484839999999998</v>
      </c>
      <c r="N68">
        <f t="shared" si="15"/>
        <v>488.93004115226336</v>
      </c>
      <c r="O68">
        <f t="shared" si="16"/>
        <v>488.93004115226336</v>
      </c>
      <c r="P68" s="10">
        <f t="shared" si="17"/>
        <v>7.6831863609641378</v>
      </c>
      <c r="Q68" t="s">
        <v>28</v>
      </c>
      <c r="R68" t="s">
        <v>1012</v>
      </c>
      <c r="S68" t="s">
        <v>119</v>
      </c>
      <c r="T68" t="s">
        <v>25</v>
      </c>
      <c r="U68" t="s">
        <v>395</v>
      </c>
      <c r="V68" t="s">
        <v>1013</v>
      </c>
      <c r="X68" t="s">
        <v>397</v>
      </c>
      <c r="Y68" t="s">
        <v>1014</v>
      </c>
    </row>
    <row r="69" spans="1:25" x14ac:dyDescent="0.2">
      <c r="A69">
        <v>2023</v>
      </c>
      <c r="B69" t="s">
        <v>1015</v>
      </c>
      <c r="C69" t="s">
        <v>400</v>
      </c>
      <c r="D69" t="s">
        <v>1016</v>
      </c>
      <c r="E69" t="s">
        <v>1017</v>
      </c>
      <c r="F69" t="s">
        <v>1018</v>
      </c>
      <c r="G69" t="s">
        <v>1019</v>
      </c>
      <c r="H69" t="s">
        <v>541</v>
      </c>
      <c r="I69" t="s">
        <v>145</v>
      </c>
      <c r="J69" t="s">
        <v>1020</v>
      </c>
      <c r="K69" t="s">
        <v>392</v>
      </c>
      <c r="L69" t="s">
        <v>393</v>
      </c>
      <c r="M69">
        <v>17.876000000000001</v>
      </c>
      <c r="N69">
        <f t="shared" si="15"/>
        <v>448.55967078189303</v>
      </c>
      <c r="O69">
        <f t="shared" si="16"/>
        <v>448.55967078189303</v>
      </c>
      <c r="P69" s="10">
        <f t="shared" si="17"/>
        <v>7.0487948265726041</v>
      </c>
      <c r="Q69" t="s">
        <v>28</v>
      </c>
      <c r="R69" t="s">
        <v>1021</v>
      </c>
      <c r="S69" t="s">
        <v>544</v>
      </c>
      <c r="T69" t="s">
        <v>121</v>
      </c>
      <c r="U69" t="s">
        <v>395</v>
      </c>
      <c r="V69" t="s">
        <v>1022</v>
      </c>
      <c r="X69" t="s">
        <v>397</v>
      </c>
      <c r="Y69" t="s">
        <v>1023</v>
      </c>
    </row>
    <row r="70" spans="1:25" x14ac:dyDescent="0.2">
      <c r="A70">
        <v>2023</v>
      </c>
      <c r="B70" t="s">
        <v>1024</v>
      </c>
      <c r="C70" t="s">
        <v>400</v>
      </c>
      <c r="D70" t="s">
        <v>1025</v>
      </c>
      <c r="E70" t="s">
        <v>1026</v>
      </c>
      <c r="F70" t="s">
        <v>550</v>
      </c>
      <c r="G70" t="s">
        <v>551</v>
      </c>
      <c r="H70" t="s">
        <v>80</v>
      </c>
      <c r="I70" t="s">
        <v>78</v>
      </c>
      <c r="J70" t="s">
        <v>867</v>
      </c>
      <c r="K70" t="s">
        <v>392</v>
      </c>
      <c r="L70" t="s">
        <v>393</v>
      </c>
      <c r="M70">
        <v>8.9380000000000006</v>
      </c>
      <c r="N70">
        <f t="shared" si="15"/>
        <v>224.27983539094652</v>
      </c>
      <c r="O70">
        <f t="shared" si="16"/>
        <v>224.27983539094652</v>
      </c>
      <c r="P70" s="10">
        <f t="shared" si="17"/>
        <v>3.5243974132863021</v>
      </c>
      <c r="Q70" t="s">
        <v>28</v>
      </c>
      <c r="R70" t="s">
        <v>553</v>
      </c>
      <c r="S70" t="s">
        <v>79</v>
      </c>
      <c r="T70" t="s">
        <v>77</v>
      </c>
      <c r="U70" t="s">
        <v>408</v>
      </c>
      <c r="V70" t="s">
        <v>1027</v>
      </c>
      <c r="X70" t="s">
        <v>397</v>
      </c>
      <c r="Y70" t="s">
        <v>1028</v>
      </c>
    </row>
    <row r="71" spans="1:25" x14ac:dyDescent="0.2">
      <c r="A71">
        <v>2023</v>
      </c>
      <c r="B71" t="s">
        <v>1029</v>
      </c>
      <c r="C71" t="s">
        <v>400</v>
      </c>
      <c r="D71" t="s">
        <v>1030</v>
      </c>
      <c r="E71" t="s">
        <v>1031</v>
      </c>
      <c r="F71" t="s">
        <v>1032</v>
      </c>
      <c r="G71" t="s">
        <v>1033</v>
      </c>
      <c r="H71" t="s">
        <v>39</v>
      </c>
      <c r="I71" t="s">
        <v>37</v>
      </c>
      <c r="J71" t="s">
        <v>437</v>
      </c>
      <c r="K71" t="s">
        <v>392</v>
      </c>
      <c r="L71" t="s">
        <v>393</v>
      </c>
      <c r="M71">
        <v>14.300800000000001</v>
      </c>
      <c r="N71">
        <f t="shared" si="15"/>
        <v>358.84773662551441</v>
      </c>
      <c r="O71">
        <f t="shared" si="16"/>
        <v>358.84773662551441</v>
      </c>
      <c r="P71" s="10">
        <f t="shared" si="17"/>
        <v>5.6390358612580842</v>
      </c>
      <c r="Q71" t="s">
        <v>28</v>
      </c>
      <c r="R71" t="s">
        <v>588</v>
      </c>
      <c r="S71" t="s">
        <v>38</v>
      </c>
      <c r="T71" t="s">
        <v>25</v>
      </c>
      <c r="U71" t="s">
        <v>408</v>
      </c>
      <c r="V71" t="s">
        <v>1034</v>
      </c>
      <c r="X71" t="s">
        <v>397</v>
      </c>
      <c r="Y71" t="s">
        <v>1035</v>
      </c>
    </row>
    <row r="72" spans="1:25" x14ac:dyDescent="0.2">
      <c r="A72">
        <v>2023</v>
      </c>
      <c r="B72" t="s">
        <v>1036</v>
      </c>
      <c r="C72" t="s">
        <v>400</v>
      </c>
      <c r="D72" t="s">
        <v>1037</v>
      </c>
      <c r="E72" t="s">
        <v>1038</v>
      </c>
      <c r="F72" t="s">
        <v>1039</v>
      </c>
      <c r="G72" t="s">
        <v>1040</v>
      </c>
      <c r="H72" t="s">
        <v>1041</v>
      </c>
      <c r="I72" t="s">
        <v>221</v>
      </c>
      <c r="J72" t="s">
        <v>437</v>
      </c>
      <c r="K72" t="s">
        <v>392</v>
      </c>
      <c r="L72" t="s">
        <v>393</v>
      </c>
      <c r="M72">
        <v>16.0884</v>
      </c>
      <c r="N72">
        <f t="shared" si="15"/>
        <v>403.7037037037037</v>
      </c>
      <c r="O72">
        <f t="shared" si="16"/>
        <v>403.7037037037037</v>
      </c>
      <c r="P72" s="10">
        <f t="shared" si="17"/>
        <v>6.3439153439153442</v>
      </c>
      <c r="Q72" t="s">
        <v>28</v>
      </c>
      <c r="R72" t="s">
        <v>1042</v>
      </c>
      <c r="S72" t="s">
        <v>1003</v>
      </c>
      <c r="T72" t="s">
        <v>220</v>
      </c>
      <c r="U72" t="s">
        <v>395</v>
      </c>
      <c r="V72" t="s">
        <v>1043</v>
      </c>
      <c r="X72" t="s">
        <v>397</v>
      </c>
      <c r="Y72" t="s">
        <v>1044</v>
      </c>
    </row>
    <row r="73" spans="1:25" x14ac:dyDescent="0.2">
      <c r="A73">
        <v>2023</v>
      </c>
      <c r="B73" t="s">
        <v>1045</v>
      </c>
      <c r="C73" t="s">
        <v>400</v>
      </c>
      <c r="D73" t="s">
        <v>204</v>
      </c>
      <c r="E73" t="s">
        <v>1046</v>
      </c>
      <c r="F73" t="s">
        <v>1047</v>
      </c>
      <c r="G73" t="s">
        <v>1048</v>
      </c>
      <c r="H73" t="s">
        <v>80</v>
      </c>
      <c r="I73" t="s">
        <v>78</v>
      </c>
      <c r="J73" t="s">
        <v>876</v>
      </c>
      <c r="K73" t="s">
        <v>392</v>
      </c>
      <c r="L73" t="s">
        <v>393</v>
      </c>
      <c r="M73">
        <v>17.876000000000001</v>
      </c>
      <c r="N73">
        <f t="shared" si="15"/>
        <v>448.55967078189303</v>
      </c>
      <c r="O73">
        <f t="shared" si="16"/>
        <v>448.55967078189303</v>
      </c>
      <c r="P73" s="10">
        <f t="shared" si="17"/>
        <v>7.0487948265726041</v>
      </c>
      <c r="Q73" t="s">
        <v>28</v>
      </c>
      <c r="R73" t="s">
        <v>1049</v>
      </c>
      <c r="S73" t="s">
        <v>79</v>
      </c>
      <c r="T73" t="s">
        <v>77</v>
      </c>
      <c r="U73" t="s">
        <v>395</v>
      </c>
      <c r="V73" t="s">
        <v>1050</v>
      </c>
      <c r="X73" t="s">
        <v>397</v>
      </c>
      <c r="Y73" t="s">
        <v>205</v>
      </c>
    </row>
    <row r="74" spans="1:25" x14ac:dyDescent="0.2">
      <c r="A74">
        <v>2023</v>
      </c>
      <c r="B74" t="s">
        <v>1051</v>
      </c>
      <c r="C74" t="s">
        <v>400</v>
      </c>
      <c r="D74" t="s">
        <v>1052</v>
      </c>
      <c r="E74" t="s">
        <v>1053</v>
      </c>
      <c r="F74" t="s">
        <v>1054</v>
      </c>
      <c r="G74" t="s">
        <v>1055</v>
      </c>
      <c r="H74" t="s">
        <v>1056</v>
      </c>
      <c r="I74" t="s">
        <v>211</v>
      </c>
      <c r="J74" t="s">
        <v>1057</v>
      </c>
      <c r="K74" t="s">
        <v>392</v>
      </c>
      <c r="L74" t="s">
        <v>393</v>
      </c>
      <c r="M74">
        <v>9.8317999999999994</v>
      </c>
      <c r="N74">
        <f t="shared" si="15"/>
        <v>246.70781893004113</v>
      </c>
      <c r="O74">
        <f t="shared" si="16"/>
        <v>246.70781893004113</v>
      </c>
      <c r="P74" s="10">
        <f t="shared" si="17"/>
        <v>3.8768371546149325</v>
      </c>
      <c r="Q74" t="s">
        <v>28</v>
      </c>
      <c r="R74" t="s">
        <v>1058</v>
      </c>
      <c r="S74" t="s">
        <v>1059</v>
      </c>
      <c r="T74" t="s">
        <v>210</v>
      </c>
      <c r="U74" t="s">
        <v>395</v>
      </c>
      <c r="V74" t="s">
        <v>1060</v>
      </c>
      <c r="X74" t="s">
        <v>397</v>
      </c>
      <c r="Y74" t="s">
        <v>1061</v>
      </c>
    </row>
    <row r="75" spans="1:25" x14ac:dyDescent="0.2">
      <c r="A75">
        <v>2023</v>
      </c>
      <c r="B75" t="s">
        <v>1062</v>
      </c>
      <c r="C75" t="s">
        <v>386</v>
      </c>
      <c r="D75" t="s">
        <v>1063</v>
      </c>
      <c r="E75" t="s">
        <v>1064</v>
      </c>
      <c r="F75" t="s">
        <v>1065</v>
      </c>
      <c r="G75" t="s">
        <v>1066</v>
      </c>
      <c r="H75" t="s">
        <v>242</v>
      </c>
      <c r="I75" t="s">
        <v>37</v>
      </c>
      <c r="J75" t="s">
        <v>1067</v>
      </c>
      <c r="K75" t="s">
        <v>392</v>
      </c>
      <c r="L75" t="s">
        <v>393</v>
      </c>
      <c r="M75">
        <v>22.344999999999999</v>
      </c>
      <c r="N75">
        <f t="shared" si="15"/>
        <v>560.69958847736621</v>
      </c>
      <c r="O75">
        <f t="shared" si="16"/>
        <v>560.69958847736621</v>
      </c>
      <c r="P75" s="10">
        <f t="shared" si="17"/>
        <v>8.8109935332157558</v>
      </c>
      <c r="Q75" t="s">
        <v>28</v>
      </c>
      <c r="R75" t="s">
        <v>1068</v>
      </c>
      <c r="S75" t="s">
        <v>241</v>
      </c>
      <c r="T75" t="s">
        <v>25</v>
      </c>
      <c r="U75" t="s">
        <v>395</v>
      </c>
      <c r="V75" t="s">
        <v>1069</v>
      </c>
      <c r="X75" t="s">
        <v>397</v>
      </c>
      <c r="Y75" t="s">
        <v>1070</v>
      </c>
    </row>
    <row r="76" spans="1:25" x14ac:dyDescent="0.2">
      <c r="A76">
        <v>2023</v>
      </c>
      <c r="B76" t="s">
        <v>1071</v>
      </c>
      <c r="C76" t="s">
        <v>400</v>
      </c>
      <c r="D76" t="s">
        <v>1072</v>
      </c>
      <c r="E76" t="s">
        <v>1073</v>
      </c>
      <c r="F76" t="s">
        <v>1074</v>
      </c>
      <c r="G76" t="s">
        <v>1075</v>
      </c>
      <c r="H76" t="s">
        <v>836</v>
      </c>
      <c r="I76" t="s">
        <v>78</v>
      </c>
      <c r="J76" t="s">
        <v>1067</v>
      </c>
      <c r="K76" t="s">
        <v>392</v>
      </c>
      <c r="L76" t="s">
        <v>393</v>
      </c>
      <c r="M76">
        <v>18.322900000000001</v>
      </c>
      <c r="N76">
        <f t="shared" si="15"/>
        <v>459.77366255144034</v>
      </c>
      <c r="O76">
        <f t="shared" si="16"/>
        <v>459.77366255144034</v>
      </c>
      <c r="P76" s="10">
        <f t="shared" si="17"/>
        <v>7.2250146972369205</v>
      </c>
      <c r="Q76" t="s">
        <v>28</v>
      </c>
      <c r="R76" t="s">
        <v>1076</v>
      </c>
      <c r="S76" t="s">
        <v>839</v>
      </c>
      <c r="T76" t="s">
        <v>77</v>
      </c>
      <c r="U76" t="s">
        <v>408</v>
      </c>
      <c r="V76" t="s">
        <v>1077</v>
      </c>
      <c r="X76" t="s">
        <v>397</v>
      </c>
      <c r="Y76" t="s">
        <v>1078</v>
      </c>
    </row>
    <row r="77" spans="1:25" x14ac:dyDescent="0.2">
      <c r="A77">
        <v>2023</v>
      </c>
      <c r="B77" t="s">
        <v>1079</v>
      </c>
      <c r="C77" t="s">
        <v>400</v>
      </c>
      <c r="D77" t="s">
        <v>1080</v>
      </c>
      <c r="E77" t="s">
        <v>1081</v>
      </c>
      <c r="F77" t="s">
        <v>1082</v>
      </c>
      <c r="G77" t="s">
        <v>1083</v>
      </c>
      <c r="H77" t="s">
        <v>1010</v>
      </c>
      <c r="I77" t="s">
        <v>37</v>
      </c>
      <c r="J77" t="s">
        <v>477</v>
      </c>
      <c r="K77" t="s">
        <v>392</v>
      </c>
      <c r="L77" t="s">
        <v>393</v>
      </c>
      <c r="M77">
        <v>8.0442</v>
      </c>
      <c r="N77">
        <f t="shared" si="15"/>
        <v>201.85185185185185</v>
      </c>
      <c r="O77">
        <f t="shared" si="16"/>
        <v>201.85185185185185</v>
      </c>
      <c r="P77" s="10">
        <f t="shared" si="17"/>
        <v>3.1719576719576721</v>
      </c>
      <c r="Q77" t="s">
        <v>28</v>
      </c>
      <c r="R77" t="s">
        <v>1084</v>
      </c>
      <c r="S77" t="s">
        <v>119</v>
      </c>
      <c r="T77" t="s">
        <v>25</v>
      </c>
      <c r="U77" t="s">
        <v>408</v>
      </c>
      <c r="V77" t="s">
        <v>1085</v>
      </c>
      <c r="X77" t="s">
        <v>397</v>
      </c>
      <c r="Y77" t="s">
        <v>1086</v>
      </c>
    </row>
    <row r="78" spans="1:25" x14ac:dyDescent="0.2">
      <c r="A78">
        <v>2023</v>
      </c>
      <c r="B78" t="s">
        <v>1087</v>
      </c>
      <c r="C78" t="s">
        <v>400</v>
      </c>
      <c r="D78" t="s">
        <v>1088</v>
      </c>
      <c r="E78" t="s">
        <v>1089</v>
      </c>
      <c r="F78" t="s">
        <v>1090</v>
      </c>
      <c r="G78" t="s">
        <v>1091</v>
      </c>
      <c r="H78" t="s">
        <v>154</v>
      </c>
      <c r="I78" t="s">
        <v>89</v>
      </c>
      <c r="J78" t="s">
        <v>1092</v>
      </c>
      <c r="K78" t="s">
        <v>392</v>
      </c>
      <c r="L78" t="s">
        <v>393</v>
      </c>
      <c r="M78">
        <v>16.982199999999999</v>
      </c>
      <c r="N78">
        <f t="shared" si="15"/>
        <v>426.13168724279831</v>
      </c>
      <c r="O78">
        <f t="shared" si="16"/>
        <v>426.13168724279831</v>
      </c>
      <c r="P78" s="10">
        <f t="shared" si="17"/>
        <v>6.6963550852439742</v>
      </c>
      <c r="Q78" t="s">
        <v>28</v>
      </c>
      <c r="R78" t="s">
        <v>642</v>
      </c>
      <c r="S78" t="s">
        <v>153</v>
      </c>
      <c r="T78" t="s">
        <v>88</v>
      </c>
      <c r="U78" t="s">
        <v>408</v>
      </c>
      <c r="V78" t="s">
        <v>1093</v>
      </c>
      <c r="X78" t="s">
        <v>397</v>
      </c>
      <c r="Y78" t="s">
        <v>1094</v>
      </c>
    </row>
    <row r="79" spans="1:25" x14ac:dyDescent="0.2">
      <c r="A79">
        <v>2023</v>
      </c>
      <c r="B79" t="s">
        <v>1095</v>
      </c>
      <c r="C79" t="s">
        <v>400</v>
      </c>
      <c r="D79" t="s">
        <v>1096</v>
      </c>
      <c r="E79" t="s">
        <v>1097</v>
      </c>
      <c r="F79" t="s">
        <v>1098</v>
      </c>
      <c r="G79" t="s">
        <v>1099</v>
      </c>
      <c r="H79" t="s">
        <v>606</v>
      </c>
      <c r="I79" t="s">
        <v>24</v>
      </c>
      <c r="J79" t="s">
        <v>1100</v>
      </c>
      <c r="K79" t="s">
        <v>392</v>
      </c>
      <c r="L79" t="s">
        <v>393</v>
      </c>
      <c r="M79">
        <v>4.0221</v>
      </c>
      <c r="N79">
        <f t="shared" si="15"/>
        <v>100.92592592592592</v>
      </c>
      <c r="O79">
        <f t="shared" si="16"/>
        <v>100.92592592592592</v>
      </c>
      <c r="P79" s="10">
        <f t="shared" si="17"/>
        <v>1.585978835978836</v>
      </c>
      <c r="Q79" t="s">
        <v>28</v>
      </c>
      <c r="R79" t="s">
        <v>1101</v>
      </c>
      <c r="S79" t="s">
        <v>609</v>
      </c>
      <c r="T79" t="s">
        <v>23</v>
      </c>
      <c r="U79" t="s">
        <v>408</v>
      </c>
      <c r="V79" t="s">
        <v>1102</v>
      </c>
      <c r="X79" t="s">
        <v>397</v>
      </c>
      <c r="Y79" t="s">
        <v>1103</v>
      </c>
    </row>
    <row r="80" spans="1:25" x14ac:dyDescent="0.2">
      <c r="A80">
        <v>2023</v>
      </c>
      <c r="B80" t="s">
        <v>1104</v>
      </c>
      <c r="C80" t="s">
        <v>400</v>
      </c>
      <c r="D80" t="s">
        <v>1105</v>
      </c>
      <c r="E80" t="s">
        <v>1106</v>
      </c>
      <c r="F80" t="s">
        <v>1107</v>
      </c>
      <c r="G80" t="s">
        <v>1108</v>
      </c>
      <c r="H80" t="s">
        <v>336</v>
      </c>
      <c r="I80" t="s">
        <v>51</v>
      </c>
      <c r="J80" t="s">
        <v>495</v>
      </c>
      <c r="K80" t="s">
        <v>392</v>
      </c>
      <c r="L80" t="s">
        <v>393</v>
      </c>
      <c r="M80">
        <v>12.513199999999999</v>
      </c>
      <c r="N80">
        <f t="shared" si="15"/>
        <v>313.99176954732508</v>
      </c>
      <c r="O80">
        <f t="shared" si="16"/>
        <v>313.99176954732508</v>
      </c>
      <c r="P80" s="10">
        <f t="shared" si="17"/>
        <v>4.9341563786008225</v>
      </c>
      <c r="Q80" t="s">
        <v>28</v>
      </c>
      <c r="R80" t="s">
        <v>1109</v>
      </c>
      <c r="S80" t="s">
        <v>335</v>
      </c>
      <c r="T80" t="s">
        <v>25</v>
      </c>
      <c r="U80" t="s">
        <v>395</v>
      </c>
      <c r="V80" t="s">
        <v>1110</v>
      </c>
      <c r="X80" t="s">
        <v>397</v>
      </c>
      <c r="Y80" t="s">
        <v>1111</v>
      </c>
    </row>
    <row r="81" spans="1:25" x14ac:dyDescent="0.2">
      <c r="A81">
        <v>2023</v>
      </c>
      <c r="B81" t="s">
        <v>1112</v>
      </c>
      <c r="C81" t="s">
        <v>400</v>
      </c>
      <c r="D81" t="s">
        <v>327</v>
      </c>
      <c r="E81" t="s">
        <v>1113</v>
      </c>
      <c r="F81" t="s">
        <v>1114</v>
      </c>
      <c r="G81" t="s">
        <v>1115</v>
      </c>
      <c r="H81" t="s">
        <v>328</v>
      </c>
      <c r="I81" t="s">
        <v>37</v>
      </c>
      <c r="J81" t="s">
        <v>1116</v>
      </c>
      <c r="K81" t="s">
        <v>392</v>
      </c>
      <c r="L81" t="s">
        <v>393</v>
      </c>
      <c r="M81">
        <v>26.814</v>
      </c>
      <c r="N81">
        <f t="shared" si="15"/>
        <v>672.83950617283949</v>
      </c>
      <c r="O81">
        <f t="shared" si="16"/>
        <v>672.83950617283949</v>
      </c>
      <c r="P81" s="10">
        <f t="shared" si="17"/>
        <v>10.573192239858907</v>
      </c>
      <c r="Q81" t="s">
        <v>28</v>
      </c>
      <c r="R81" t="s">
        <v>1117</v>
      </c>
      <c r="S81" t="s">
        <v>220</v>
      </c>
      <c r="T81" t="s">
        <v>25</v>
      </c>
      <c r="U81" t="s">
        <v>1118</v>
      </c>
      <c r="V81" t="s">
        <v>1119</v>
      </c>
      <c r="X81" t="s">
        <v>397</v>
      </c>
      <c r="Y81" t="s">
        <v>1120</v>
      </c>
    </row>
    <row r="82" spans="1:25" x14ac:dyDescent="0.2">
      <c r="A82">
        <v>2023</v>
      </c>
      <c r="B82" t="s">
        <v>1121</v>
      </c>
      <c r="C82" t="s">
        <v>400</v>
      </c>
      <c r="D82" t="s">
        <v>1122</v>
      </c>
      <c r="E82" t="s">
        <v>1123</v>
      </c>
      <c r="F82" t="s">
        <v>1124</v>
      </c>
      <c r="G82" t="s">
        <v>1125</v>
      </c>
      <c r="H82" t="s">
        <v>1126</v>
      </c>
      <c r="I82" t="s">
        <v>211</v>
      </c>
      <c r="J82" t="s">
        <v>1127</v>
      </c>
      <c r="K82" t="s">
        <v>392</v>
      </c>
      <c r="L82" t="s">
        <v>393</v>
      </c>
      <c r="M82">
        <v>6.2565999999999997</v>
      </c>
      <c r="N82">
        <f t="shared" si="15"/>
        <v>156.99588477366254</v>
      </c>
      <c r="O82">
        <f t="shared" si="16"/>
        <v>156.99588477366254</v>
      </c>
      <c r="P82" s="10">
        <f t="shared" si="17"/>
        <v>2.4670781893004112</v>
      </c>
      <c r="Q82" t="s">
        <v>392</v>
      </c>
      <c r="R82" t="s">
        <v>1128</v>
      </c>
      <c r="S82" t="s">
        <v>1129</v>
      </c>
      <c r="T82" t="s">
        <v>129</v>
      </c>
      <c r="U82" t="s">
        <v>1118</v>
      </c>
      <c r="V82" t="s">
        <v>1130</v>
      </c>
      <c r="X82" t="s">
        <v>397</v>
      </c>
      <c r="Y82" t="s">
        <v>1131</v>
      </c>
    </row>
    <row r="83" spans="1:25" x14ac:dyDescent="0.2">
      <c r="A83">
        <v>2023</v>
      </c>
      <c r="B83" t="s">
        <v>1132</v>
      </c>
      <c r="C83" t="s">
        <v>386</v>
      </c>
      <c r="D83" t="s">
        <v>1133</v>
      </c>
      <c r="E83" t="s">
        <v>1134</v>
      </c>
      <c r="F83" t="s">
        <v>989</v>
      </c>
      <c r="G83" t="s">
        <v>990</v>
      </c>
      <c r="H83" t="s">
        <v>61</v>
      </c>
      <c r="I83" t="s">
        <v>51</v>
      </c>
      <c r="J83" t="s">
        <v>1127</v>
      </c>
      <c r="K83" t="s">
        <v>392</v>
      </c>
      <c r="L83" t="s">
        <v>393</v>
      </c>
      <c r="M83">
        <v>53.628</v>
      </c>
      <c r="N83">
        <f t="shared" si="15"/>
        <v>1345.679012345679</v>
      </c>
      <c r="O83">
        <f t="shared" si="16"/>
        <v>1345.679012345679</v>
      </c>
      <c r="P83" s="10">
        <f t="shared" si="17"/>
        <v>21.146384479717813</v>
      </c>
      <c r="Q83" t="s">
        <v>392</v>
      </c>
      <c r="R83" t="s">
        <v>469</v>
      </c>
      <c r="S83" t="s">
        <v>60</v>
      </c>
      <c r="T83" t="s">
        <v>1135</v>
      </c>
      <c r="U83" t="s">
        <v>395</v>
      </c>
      <c r="V83" t="s">
        <v>1136</v>
      </c>
      <c r="X83" t="s">
        <v>397</v>
      </c>
      <c r="Y83" t="s">
        <v>1137</v>
      </c>
    </row>
    <row r="84" spans="1:25" x14ac:dyDescent="0.2">
      <c r="A84">
        <v>2023</v>
      </c>
      <c r="B84" t="s">
        <v>1138</v>
      </c>
      <c r="C84" t="s">
        <v>400</v>
      </c>
      <c r="D84" t="s">
        <v>1139</v>
      </c>
      <c r="E84" t="s">
        <v>1140</v>
      </c>
      <c r="F84" t="s">
        <v>1141</v>
      </c>
      <c r="G84" t="s">
        <v>1142</v>
      </c>
      <c r="H84" t="s">
        <v>617</v>
      </c>
      <c r="I84" t="s">
        <v>145</v>
      </c>
      <c r="J84" t="s">
        <v>1127</v>
      </c>
      <c r="K84" t="s">
        <v>392</v>
      </c>
      <c r="L84" t="s">
        <v>393</v>
      </c>
      <c r="M84">
        <v>20.110499999999998</v>
      </c>
      <c r="N84">
        <f t="shared" si="15"/>
        <v>504.62962962962956</v>
      </c>
      <c r="O84">
        <f t="shared" si="16"/>
        <v>504.62962962962956</v>
      </c>
      <c r="P84" s="10">
        <f t="shared" si="17"/>
        <v>7.9298941798941804</v>
      </c>
      <c r="Q84" t="s">
        <v>392</v>
      </c>
      <c r="R84" t="s">
        <v>1143</v>
      </c>
      <c r="S84" t="s">
        <v>620</v>
      </c>
      <c r="T84" t="s">
        <v>1144</v>
      </c>
      <c r="U84" t="s">
        <v>1118</v>
      </c>
      <c r="V84" t="s">
        <v>1145</v>
      </c>
      <c r="X84" t="s">
        <v>397</v>
      </c>
      <c r="Y84" t="s">
        <v>1146</v>
      </c>
    </row>
    <row r="85" spans="1:25" x14ac:dyDescent="0.2">
      <c r="A85">
        <v>2023</v>
      </c>
      <c r="B85" t="s">
        <v>1147</v>
      </c>
      <c r="C85" t="s">
        <v>400</v>
      </c>
      <c r="D85" t="s">
        <v>1148</v>
      </c>
      <c r="E85" t="s">
        <v>1149</v>
      </c>
      <c r="F85" t="s">
        <v>1150</v>
      </c>
      <c r="G85" t="s">
        <v>1151</v>
      </c>
      <c r="H85" t="s">
        <v>328</v>
      </c>
      <c r="I85" t="s">
        <v>37</v>
      </c>
      <c r="J85" t="s">
        <v>607</v>
      </c>
      <c r="K85" t="s">
        <v>392</v>
      </c>
      <c r="L85" t="s">
        <v>393</v>
      </c>
      <c r="M85">
        <v>13.407</v>
      </c>
      <c r="N85">
        <f t="shared" si="15"/>
        <v>336.41975308641975</v>
      </c>
      <c r="O85">
        <f t="shared" si="16"/>
        <v>336.41975308641975</v>
      </c>
      <c r="P85" s="10">
        <f t="shared" si="17"/>
        <v>5.2865961199294533</v>
      </c>
      <c r="Q85" t="s">
        <v>28</v>
      </c>
      <c r="R85" t="s">
        <v>1152</v>
      </c>
      <c r="S85" t="s">
        <v>220</v>
      </c>
      <c r="T85" t="s">
        <v>98</v>
      </c>
      <c r="U85" t="s">
        <v>408</v>
      </c>
      <c r="V85" t="s">
        <v>1153</v>
      </c>
      <c r="X85" t="s">
        <v>397</v>
      </c>
      <c r="Y85" t="s">
        <v>1154</v>
      </c>
    </row>
    <row r="86" spans="1:25" x14ac:dyDescent="0.2">
      <c r="A86">
        <v>2023</v>
      </c>
      <c r="B86" t="s">
        <v>1155</v>
      </c>
      <c r="C86" t="s">
        <v>400</v>
      </c>
      <c r="D86" t="s">
        <v>1156</v>
      </c>
      <c r="E86" t="s">
        <v>1157</v>
      </c>
      <c r="F86" t="s">
        <v>1158</v>
      </c>
      <c r="G86" t="s">
        <v>1159</v>
      </c>
      <c r="H86" t="s">
        <v>70</v>
      </c>
      <c r="I86" t="s">
        <v>68</v>
      </c>
      <c r="J86" t="s">
        <v>1160</v>
      </c>
      <c r="K86" t="s">
        <v>392</v>
      </c>
      <c r="L86" t="s">
        <v>393</v>
      </c>
      <c r="M86">
        <v>15.641500000000001</v>
      </c>
      <c r="N86">
        <f t="shared" si="15"/>
        <v>392.48971193415639</v>
      </c>
      <c r="O86">
        <f t="shared" si="16"/>
        <v>392.48971193415639</v>
      </c>
      <c r="P86" s="10">
        <f t="shared" si="17"/>
        <v>6.1676954732510287</v>
      </c>
      <c r="Q86" t="s">
        <v>28</v>
      </c>
      <c r="R86" t="s">
        <v>1161</v>
      </c>
      <c r="S86" t="s">
        <v>69</v>
      </c>
      <c r="T86" t="s">
        <v>609</v>
      </c>
      <c r="U86" t="s">
        <v>408</v>
      </c>
      <c r="V86" t="s">
        <v>1162</v>
      </c>
      <c r="X86" t="s">
        <v>397</v>
      </c>
      <c r="Y86" t="s">
        <v>1163</v>
      </c>
    </row>
    <row r="87" spans="1:25" x14ac:dyDescent="0.2">
      <c r="A87">
        <v>2023</v>
      </c>
      <c r="B87" t="s">
        <v>1164</v>
      </c>
      <c r="C87" t="s">
        <v>1165</v>
      </c>
      <c r="D87" t="s">
        <v>1166</v>
      </c>
      <c r="E87" t="s">
        <v>1167</v>
      </c>
      <c r="F87" t="s">
        <v>1168</v>
      </c>
      <c r="G87" t="s">
        <v>1169</v>
      </c>
      <c r="H87" t="s">
        <v>1170</v>
      </c>
      <c r="I87" t="s">
        <v>120</v>
      </c>
      <c r="J87" t="s">
        <v>1171</v>
      </c>
      <c r="K87" t="s">
        <v>123</v>
      </c>
      <c r="L87" t="s">
        <v>406</v>
      </c>
      <c r="M87">
        <v>94.742800000000003</v>
      </c>
      <c r="N87">
        <f t="shared" si="15"/>
        <v>2377.3662551440329</v>
      </c>
      <c r="O87">
        <f t="shared" si="16"/>
        <v>2377.3662551440329</v>
      </c>
      <c r="P87" s="10">
        <f t="shared" si="17"/>
        <v>37.358612580834816</v>
      </c>
      <c r="Q87" t="s">
        <v>123</v>
      </c>
      <c r="R87" t="s">
        <v>1172</v>
      </c>
      <c r="S87" t="s">
        <v>1173</v>
      </c>
      <c r="U87" t="s">
        <v>395</v>
      </c>
      <c r="V87" t="s">
        <v>1174</v>
      </c>
      <c r="X87" t="s">
        <v>397</v>
      </c>
      <c r="Y87" t="s">
        <v>1175</v>
      </c>
    </row>
    <row r="88" spans="1:25" x14ac:dyDescent="0.2">
      <c r="A88">
        <v>2023</v>
      </c>
      <c r="B88" t="s">
        <v>1176</v>
      </c>
      <c r="C88" t="s">
        <v>400</v>
      </c>
      <c r="J88" t="s">
        <v>1177</v>
      </c>
      <c r="K88" t="s">
        <v>28</v>
      </c>
      <c r="L88" t="s">
        <v>406</v>
      </c>
      <c r="M88">
        <v>35.752000000000002</v>
      </c>
      <c r="N88">
        <f t="shared" si="15"/>
        <v>897.11934156378607</v>
      </c>
      <c r="O88">
        <f t="shared" si="16"/>
        <v>897.11934156378607</v>
      </c>
      <c r="P88" s="10">
        <f t="shared" si="17"/>
        <v>14.097589653145208</v>
      </c>
      <c r="Q88" t="s">
        <v>28</v>
      </c>
      <c r="R88" t="s">
        <v>1178</v>
      </c>
      <c r="T88" t="s">
        <v>77</v>
      </c>
      <c r="U88" t="s">
        <v>395</v>
      </c>
      <c r="V88" t="s">
        <v>1179</v>
      </c>
      <c r="X88" t="s">
        <v>397</v>
      </c>
    </row>
    <row r="89" spans="1:25" x14ac:dyDescent="0.2">
      <c r="A89">
        <v>2023</v>
      </c>
      <c r="B89" t="s">
        <v>1180</v>
      </c>
      <c r="C89" t="s">
        <v>400</v>
      </c>
      <c r="D89" t="s">
        <v>1181</v>
      </c>
      <c r="E89" t="s">
        <v>1182</v>
      </c>
      <c r="F89" t="s">
        <v>1183</v>
      </c>
      <c r="G89" t="s">
        <v>1184</v>
      </c>
      <c r="H89" t="s">
        <v>1185</v>
      </c>
      <c r="I89" t="s">
        <v>137</v>
      </c>
      <c r="J89" t="s">
        <v>807</v>
      </c>
      <c r="K89" t="s">
        <v>392</v>
      </c>
      <c r="L89" t="s">
        <v>393</v>
      </c>
      <c r="M89">
        <v>13.853899999999999</v>
      </c>
      <c r="N89">
        <f t="shared" si="15"/>
        <v>347.63374485596705</v>
      </c>
      <c r="O89">
        <f t="shared" si="16"/>
        <v>347.63374485596705</v>
      </c>
      <c r="P89" s="10">
        <f t="shared" si="17"/>
        <v>5.4628159905937688</v>
      </c>
      <c r="Q89" t="s">
        <v>28</v>
      </c>
      <c r="R89" t="s">
        <v>1186</v>
      </c>
      <c r="S89" t="s">
        <v>964</v>
      </c>
      <c r="T89" t="s">
        <v>136</v>
      </c>
      <c r="U89" t="s">
        <v>395</v>
      </c>
      <c r="V89" t="s">
        <v>1187</v>
      </c>
      <c r="X89" t="s">
        <v>397</v>
      </c>
      <c r="Y89" t="s">
        <v>1188</v>
      </c>
    </row>
    <row r="90" spans="1:25" x14ac:dyDescent="0.2">
      <c r="A90">
        <v>2023</v>
      </c>
      <c r="B90" t="s">
        <v>1189</v>
      </c>
      <c r="C90" t="s">
        <v>400</v>
      </c>
      <c r="D90" t="s">
        <v>1190</v>
      </c>
      <c r="E90" t="s">
        <v>1191</v>
      </c>
      <c r="F90" t="s">
        <v>805</v>
      </c>
      <c r="G90" t="s">
        <v>806</v>
      </c>
      <c r="H90" t="s">
        <v>250</v>
      </c>
      <c r="I90" t="s">
        <v>68</v>
      </c>
      <c r="J90" t="s">
        <v>391</v>
      </c>
      <c r="K90" t="s">
        <v>392</v>
      </c>
      <c r="L90" t="s">
        <v>393</v>
      </c>
      <c r="M90">
        <v>5.8097000000000003</v>
      </c>
      <c r="N90">
        <f t="shared" si="15"/>
        <v>145.78189300411523</v>
      </c>
      <c r="O90">
        <f t="shared" si="16"/>
        <v>145.78189300411523</v>
      </c>
      <c r="P90" s="10">
        <f t="shared" si="17"/>
        <v>2.2908583186360967</v>
      </c>
      <c r="Q90" t="s">
        <v>28</v>
      </c>
      <c r="R90" t="s">
        <v>1192</v>
      </c>
      <c r="S90" t="s">
        <v>249</v>
      </c>
      <c r="T90" t="s">
        <v>60</v>
      </c>
      <c r="U90" t="s">
        <v>408</v>
      </c>
      <c r="V90" t="s">
        <v>1193</v>
      </c>
      <c r="X90" t="s">
        <v>397</v>
      </c>
      <c r="Y90" t="s">
        <v>1194</v>
      </c>
    </row>
    <row r="91" spans="1:25" x14ac:dyDescent="0.2">
      <c r="A91">
        <v>2023</v>
      </c>
      <c r="B91" t="s">
        <v>1195</v>
      </c>
      <c r="C91" t="s">
        <v>516</v>
      </c>
      <c r="D91" t="s">
        <v>1196</v>
      </c>
      <c r="E91" t="s">
        <v>1197</v>
      </c>
      <c r="F91" t="s">
        <v>1198</v>
      </c>
      <c r="G91" t="s">
        <v>1199</v>
      </c>
      <c r="H91" t="s">
        <v>257</v>
      </c>
      <c r="I91" t="s">
        <v>78</v>
      </c>
      <c r="J91" t="s">
        <v>837</v>
      </c>
      <c r="K91" t="s">
        <v>392</v>
      </c>
      <c r="L91" t="s">
        <v>393</v>
      </c>
      <c r="M91">
        <v>7.1504000000000003</v>
      </c>
      <c r="N91">
        <f t="shared" si="15"/>
        <v>179.42386831275721</v>
      </c>
      <c r="O91">
        <f t="shared" si="16"/>
        <v>179.42386831275721</v>
      </c>
      <c r="P91" s="10">
        <f t="shared" si="17"/>
        <v>2.8195179306290421</v>
      </c>
      <c r="Q91" t="s">
        <v>28</v>
      </c>
      <c r="R91" t="s">
        <v>751</v>
      </c>
      <c r="S91" t="s">
        <v>256</v>
      </c>
      <c r="T91" t="s">
        <v>77</v>
      </c>
      <c r="U91" t="s">
        <v>395</v>
      </c>
      <c r="V91" t="s">
        <v>1200</v>
      </c>
      <c r="X91" t="s">
        <v>397</v>
      </c>
      <c r="Y91" t="s">
        <v>1201</v>
      </c>
    </row>
    <row r="92" spans="1:25" x14ac:dyDescent="0.2">
      <c r="A92">
        <v>2023</v>
      </c>
      <c r="B92" t="s">
        <v>1202</v>
      </c>
      <c r="C92" t="s">
        <v>386</v>
      </c>
      <c r="D92" t="s">
        <v>1203</v>
      </c>
      <c r="E92" t="s">
        <v>1204</v>
      </c>
      <c r="F92" t="s">
        <v>1205</v>
      </c>
      <c r="G92" t="s">
        <v>1206</v>
      </c>
      <c r="H92" t="s">
        <v>80</v>
      </c>
      <c r="I92" t="s">
        <v>78</v>
      </c>
      <c r="J92" t="s">
        <v>1207</v>
      </c>
      <c r="K92" t="s">
        <v>28</v>
      </c>
      <c r="L92" t="s">
        <v>406</v>
      </c>
      <c r="M92">
        <v>22.344999999999999</v>
      </c>
      <c r="N92">
        <f t="shared" si="15"/>
        <v>560.69958847736621</v>
      </c>
      <c r="O92">
        <f t="shared" si="16"/>
        <v>560.69958847736621</v>
      </c>
      <c r="P92" s="10">
        <f t="shared" si="17"/>
        <v>8.8109935332157558</v>
      </c>
      <c r="Q92" t="s">
        <v>28</v>
      </c>
      <c r="R92" t="s">
        <v>1208</v>
      </c>
      <c r="S92" t="s">
        <v>79</v>
      </c>
      <c r="T92" t="s">
        <v>77</v>
      </c>
      <c r="U92" t="s">
        <v>395</v>
      </c>
      <c r="V92" t="s">
        <v>1209</v>
      </c>
      <c r="X92" t="s">
        <v>397</v>
      </c>
      <c r="Y92" t="s">
        <v>1210</v>
      </c>
    </row>
    <row r="93" spans="1:25" x14ac:dyDescent="0.2">
      <c r="A93">
        <v>2023</v>
      </c>
      <c r="B93" t="s">
        <v>1211</v>
      </c>
      <c r="C93" t="s">
        <v>400</v>
      </c>
      <c r="D93" t="s">
        <v>1212</v>
      </c>
      <c r="E93" t="s">
        <v>1213</v>
      </c>
      <c r="F93" t="s">
        <v>1214</v>
      </c>
      <c r="G93" t="s">
        <v>1215</v>
      </c>
      <c r="H93" t="s">
        <v>293</v>
      </c>
      <c r="I93" t="s">
        <v>24</v>
      </c>
      <c r="J93" t="s">
        <v>1207</v>
      </c>
      <c r="K93" t="s">
        <v>392</v>
      </c>
      <c r="L93" t="s">
        <v>393</v>
      </c>
      <c r="M93">
        <v>23.060040000000001</v>
      </c>
      <c r="N93">
        <f t="shared" si="15"/>
        <v>578.64197530864192</v>
      </c>
      <c r="O93">
        <f t="shared" si="16"/>
        <v>578.64197530864192</v>
      </c>
      <c r="P93" s="10">
        <f t="shared" si="17"/>
        <v>9.0929453262786577</v>
      </c>
      <c r="Q93" t="s">
        <v>28</v>
      </c>
      <c r="R93" t="s">
        <v>1216</v>
      </c>
      <c r="S93" t="s">
        <v>292</v>
      </c>
      <c r="T93" t="s">
        <v>23</v>
      </c>
      <c r="U93" t="s">
        <v>395</v>
      </c>
      <c r="V93" t="s">
        <v>1217</v>
      </c>
      <c r="X93" t="s">
        <v>397</v>
      </c>
      <c r="Y93" t="s">
        <v>1218</v>
      </c>
    </row>
    <row r="94" spans="1:25" x14ac:dyDescent="0.2">
      <c r="A94">
        <v>2023</v>
      </c>
      <c r="B94" t="s">
        <v>1219</v>
      </c>
      <c r="C94" t="s">
        <v>516</v>
      </c>
      <c r="D94" t="s">
        <v>1220</v>
      </c>
      <c r="E94" t="s">
        <v>1221</v>
      </c>
      <c r="F94" t="s">
        <v>1222</v>
      </c>
      <c r="G94" t="s">
        <v>1223</v>
      </c>
      <c r="H94" t="s">
        <v>457</v>
      </c>
      <c r="I94" t="s">
        <v>211</v>
      </c>
      <c r="J94" t="s">
        <v>1224</v>
      </c>
      <c r="K94" t="s">
        <v>392</v>
      </c>
      <c r="L94" t="s">
        <v>393</v>
      </c>
      <c r="M94">
        <v>4.0221</v>
      </c>
      <c r="N94">
        <f t="shared" si="15"/>
        <v>100.92592592592592</v>
      </c>
      <c r="O94">
        <f t="shared" si="16"/>
        <v>100.92592592592592</v>
      </c>
      <c r="P94" s="10">
        <f t="shared" si="17"/>
        <v>1.585978835978836</v>
      </c>
      <c r="Q94" t="s">
        <v>28</v>
      </c>
      <c r="R94" t="s">
        <v>1225</v>
      </c>
      <c r="S94" t="s">
        <v>460</v>
      </c>
      <c r="T94" t="s">
        <v>210</v>
      </c>
      <c r="U94" t="s">
        <v>395</v>
      </c>
      <c r="V94" t="s">
        <v>1226</v>
      </c>
      <c r="X94" t="s">
        <v>397</v>
      </c>
      <c r="Y94" t="s">
        <v>1227</v>
      </c>
    </row>
    <row r="95" spans="1:25" x14ac:dyDescent="0.2">
      <c r="A95">
        <v>2023</v>
      </c>
      <c r="B95" t="s">
        <v>1228</v>
      </c>
      <c r="C95" t="s">
        <v>516</v>
      </c>
      <c r="D95" t="s">
        <v>1229</v>
      </c>
      <c r="E95" t="s">
        <v>1230</v>
      </c>
      <c r="F95" t="s">
        <v>1231</v>
      </c>
      <c r="G95" t="s">
        <v>1232</v>
      </c>
      <c r="H95" t="s">
        <v>980</v>
      </c>
      <c r="I95" t="s">
        <v>78</v>
      </c>
      <c r="J95" t="s">
        <v>710</v>
      </c>
      <c r="K95" t="s">
        <v>1233</v>
      </c>
      <c r="L95" t="s">
        <v>393</v>
      </c>
      <c r="M95">
        <v>3.6</v>
      </c>
      <c r="N95">
        <f t="shared" si="15"/>
        <v>90.334236675700083</v>
      </c>
      <c r="O95">
        <f t="shared" si="16"/>
        <v>90.334236675700083</v>
      </c>
      <c r="P95" s="10">
        <f t="shared" si="17"/>
        <v>1.4195380049038586</v>
      </c>
      <c r="Q95" t="s">
        <v>28</v>
      </c>
      <c r="R95" t="s">
        <v>1234</v>
      </c>
      <c r="S95" t="s">
        <v>983</v>
      </c>
      <c r="T95" t="s">
        <v>77</v>
      </c>
      <c r="U95" t="s">
        <v>395</v>
      </c>
      <c r="V95" t="s">
        <v>1235</v>
      </c>
      <c r="X95" t="s">
        <v>397</v>
      </c>
      <c r="Y95" t="s">
        <v>1236</v>
      </c>
    </row>
    <row r="96" spans="1:25" x14ac:dyDescent="0.2">
      <c r="A96">
        <v>2023</v>
      </c>
      <c r="B96" t="s">
        <v>1237</v>
      </c>
      <c r="C96" t="s">
        <v>516</v>
      </c>
      <c r="D96" t="s">
        <v>1238</v>
      </c>
      <c r="E96" t="s">
        <v>1239</v>
      </c>
      <c r="F96" t="s">
        <v>1240</v>
      </c>
      <c r="G96" t="s">
        <v>1241</v>
      </c>
      <c r="H96" t="s">
        <v>223</v>
      </c>
      <c r="I96" t="s">
        <v>221</v>
      </c>
      <c r="J96" t="s">
        <v>876</v>
      </c>
      <c r="K96" t="s">
        <v>392</v>
      </c>
      <c r="L96" t="s">
        <v>393</v>
      </c>
      <c r="M96">
        <v>10.7256</v>
      </c>
      <c r="N96">
        <f t="shared" si="15"/>
        <v>269.1358024691358</v>
      </c>
      <c r="O96">
        <f t="shared" si="16"/>
        <v>269.1358024691358</v>
      </c>
      <c r="P96" s="10">
        <f t="shared" si="17"/>
        <v>4.2292768959435625</v>
      </c>
      <c r="Q96" t="s">
        <v>28</v>
      </c>
      <c r="R96" t="s">
        <v>1242</v>
      </c>
      <c r="S96" t="s">
        <v>222</v>
      </c>
      <c r="T96" t="s">
        <v>220</v>
      </c>
      <c r="U96" t="s">
        <v>395</v>
      </c>
      <c r="V96" t="s">
        <v>1243</v>
      </c>
      <c r="X96" t="s">
        <v>397</v>
      </c>
      <c r="Y96" t="s">
        <v>1244</v>
      </c>
    </row>
    <row r="97" spans="1:25" x14ac:dyDescent="0.2">
      <c r="A97">
        <v>2023</v>
      </c>
      <c r="B97" t="s">
        <v>1245</v>
      </c>
      <c r="C97" t="s">
        <v>386</v>
      </c>
      <c r="D97" t="s">
        <v>1246</v>
      </c>
      <c r="E97" t="s">
        <v>1247</v>
      </c>
      <c r="F97" t="s">
        <v>1248</v>
      </c>
      <c r="G97" t="s">
        <v>1249</v>
      </c>
      <c r="H97" t="s">
        <v>767</v>
      </c>
      <c r="I97" t="s">
        <v>37</v>
      </c>
      <c r="J97" t="s">
        <v>1250</v>
      </c>
      <c r="K97" t="s">
        <v>392</v>
      </c>
      <c r="L97" t="s">
        <v>393</v>
      </c>
      <c r="M97">
        <v>17.876000000000001</v>
      </c>
      <c r="N97">
        <f t="shared" si="15"/>
        <v>448.55967078189303</v>
      </c>
      <c r="O97">
        <f t="shared" si="16"/>
        <v>448.55967078189303</v>
      </c>
      <c r="P97" s="10">
        <f t="shared" si="17"/>
        <v>7.0487948265726041</v>
      </c>
      <c r="Q97" t="s">
        <v>28</v>
      </c>
      <c r="R97" t="s">
        <v>1251</v>
      </c>
      <c r="S97" t="s">
        <v>769</v>
      </c>
      <c r="T97" t="s">
        <v>25</v>
      </c>
      <c r="U97" t="s">
        <v>408</v>
      </c>
      <c r="V97" t="s">
        <v>1252</v>
      </c>
      <c r="X97" t="s">
        <v>397</v>
      </c>
      <c r="Y97" t="s">
        <v>1253</v>
      </c>
    </row>
    <row r="98" spans="1:25" x14ac:dyDescent="0.2">
      <c r="A98">
        <v>2023</v>
      </c>
      <c r="B98" t="s">
        <v>1254</v>
      </c>
      <c r="C98" t="s">
        <v>400</v>
      </c>
      <c r="D98" t="s">
        <v>1255</v>
      </c>
      <c r="E98" t="s">
        <v>1256</v>
      </c>
      <c r="F98" t="s">
        <v>1257</v>
      </c>
      <c r="G98" t="s">
        <v>1258</v>
      </c>
      <c r="H98" t="s">
        <v>175</v>
      </c>
      <c r="I98" t="s">
        <v>51</v>
      </c>
      <c r="J98" t="s">
        <v>1092</v>
      </c>
      <c r="K98" t="s">
        <v>392</v>
      </c>
      <c r="L98" t="s">
        <v>393</v>
      </c>
      <c r="M98">
        <v>8.9380000000000006</v>
      </c>
      <c r="N98">
        <f t="shared" si="15"/>
        <v>224.27983539094652</v>
      </c>
      <c r="O98">
        <f t="shared" si="16"/>
        <v>224.27983539094652</v>
      </c>
      <c r="P98" s="10">
        <f t="shared" si="17"/>
        <v>3.5243974132863021</v>
      </c>
      <c r="Q98" t="s">
        <v>28</v>
      </c>
      <c r="R98" t="s">
        <v>1259</v>
      </c>
      <c r="S98" t="s">
        <v>77</v>
      </c>
      <c r="T98" t="s">
        <v>50</v>
      </c>
      <c r="U98" t="s">
        <v>395</v>
      </c>
      <c r="V98" t="s">
        <v>1260</v>
      </c>
      <c r="X98" t="s">
        <v>397</v>
      </c>
      <c r="Y98" t="s">
        <v>1261</v>
      </c>
    </row>
    <row r="99" spans="1:25" x14ac:dyDescent="0.2">
      <c r="A99">
        <v>2023</v>
      </c>
      <c r="B99" t="s">
        <v>1262</v>
      </c>
      <c r="C99" t="s">
        <v>400</v>
      </c>
      <c r="D99" t="s">
        <v>1263</v>
      </c>
      <c r="E99" t="s">
        <v>1264</v>
      </c>
      <c r="F99" t="s">
        <v>1265</v>
      </c>
      <c r="G99" t="s">
        <v>1266</v>
      </c>
      <c r="H99" t="s">
        <v>39</v>
      </c>
      <c r="I99" t="s">
        <v>37</v>
      </c>
      <c r="J99" t="s">
        <v>1267</v>
      </c>
      <c r="K99" t="s">
        <v>392</v>
      </c>
      <c r="L99" t="s">
        <v>393</v>
      </c>
      <c r="M99">
        <v>9.8317999999999994</v>
      </c>
      <c r="N99">
        <f t="shared" si="15"/>
        <v>246.70781893004113</v>
      </c>
      <c r="O99">
        <f t="shared" si="16"/>
        <v>246.70781893004113</v>
      </c>
      <c r="P99" s="10">
        <f t="shared" si="17"/>
        <v>3.8768371546149325</v>
      </c>
      <c r="Q99" t="s">
        <v>28</v>
      </c>
      <c r="R99" t="s">
        <v>496</v>
      </c>
      <c r="S99" t="s">
        <v>38</v>
      </c>
      <c r="T99" t="s">
        <v>25</v>
      </c>
      <c r="U99" t="s">
        <v>408</v>
      </c>
      <c r="V99" t="s">
        <v>1268</v>
      </c>
      <c r="X99" t="s">
        <v>397</v>
      </c>
      <c r="Y99" t="s">
        <v>1269</v>
      </c>
    </row>
    <row r="100" spans="1:25" x14ac:dyDescent="0.2">
      <c r="A100">
        <v>2023</v>
      </c>
      <c r="B100" t="s">
        <v>1270</v>
      </c>
      <c r="C100" t="s">
        <v>386</v>
      </c>
      <c r="D100" t="s">
        <v>1271</v>
      </c>
      <c r="E100" t="s">
        <v>1272</v>
      </c>
      <c r="F100" t="s">
        <v>1273</v>
      </c>
      <c r="G100" t="s">
        <v>1274</v>
      </c>
      <c r="H100" t="s">
        <v>257</v>
      </c>
      <c r="I100" t="s">
        <v>78</v>
      </c>
      <c r="J100" t="s">
        <v>926</v>
      </c>
      <c r="K100" t="s">
        <v>28</v>
      </c>
      <c r="L100" t="s">
        <v>406</v>
      </c>
      <c r="M100">
        <v>43.349299999999999</v>
      </c>
      <c r="N100">
        <f t="shared" si="15"/>
        <v>1087.7572016460906</v>
      </c>
      <c r="O100">
        <f t="shared" si="16"/>
        <v>1087.7572016460906</v>
      </c>
      <c r="P100" s="10">
        <f t="shared" si="17"/>
        <v>17.093327454438572</v>
      </c>
      <c r="Q100" t="s">
        <v>28</v>
      </c>
      <c r="R100" t="s">
        <v>1275</v>
      </c>
      <c r="S100" t="s">
        <v>256</v>
      </c>
      <c r="T100" t="s">
        <v>77</v>
      </c>
      <c r="U100" t="s">
        <v>395</v>
      </c>
      <c r="V100" t="s">
        <v>1276</v>
      </c>
      <c r="X100" t="s">
        <v>397</v>
      </c>
      <c r="Y100" t="s">
        <v>1277</v>
      </c>
    </row>
    <row r="101" spans="1:25" x14ac:dyDescent="0.2">
      <c r="A101">
        <v>2023</v>
      </c>
      <c r="B101" t="s">
        <v>1278</v>
      </c>
      <c r="C101" t="s">
        <v>400</v>
      </c>
      <c r="D101" t="s">
        <v>1279</v>
      </c>
      <c r="E101" t="s">
        <v>1280</v>
      </c>
      <c r="F101" t="s">
        <v>1281</v>
      </c>
      <c r="G101" t="s">
        <v>1282</v>
      </c>
      <c r="H101" t="s">
        <v>836</v>
      </c>
      <c r="I101" t="s">
        <v>78</v>
      </c>
      <c r="J101" t="s">
        <v>729</v>
      </c>
      <c r="K101" t="s">
        <v>28</v>
      </c>
      <c r="L101" t="s">
        <v>406</v>
      </c>
      <c r="M101">
        <v>16.0884</v>
      </c>
      <c r="N101">
        <f t="shared" si="15"/>
        <v>403.7037037037037</v>
      </c>
      <c r="O101">
        <f t="shared" si="16"/>
        <v>403.7037037037037</v>
      </c>
      <c r="P101" s="10">
        <f t="shared" si="17"/>
        <v>6.3439153439153442</v>
      </c>
      <c r="Q101" t="s">
        <v>28</v>
      </c>
      <c r="R101" t="s">
        <v>1283</v>
      </c>
      <c r="S101" t="s">
        <v>839</v>
      </c>
      <c r="T101" t="s">
        <v>77</v>
      </c>
      <c r="U101" t="s">
        <v>408</v>
      </c>
      <c r="V101" t="s">
        <v>1284</v>
      </c>
      <c r="X101" t="s">
        <v>397</v>
      </c>
      <c r="Y101" t="s">
        <v>1285</v>
      </c>
    </row>
    <row r="102" spans="1:25" x14ac:dyDescent="0.2">
      <c r="A102">
        <v>2023</v>
      </c>
      <c r="B102" t="s">
        <v>1286</v>
      </c>
      <c r="C102" t="s">
        <v>400</v>
      </c>
      <c r="D102" t="s">
        <v>1287</v>
      </c>
      <c r="E102" t="s">
        <v>1288</v>
      </c>
      <c r="F102" t="s">
        <v>1289</v>
      </c>
      <c r="G102" t="s">
        <v>1290</v>
      </c>
      <c r="H102" t="s">
        <v>698</v>
      </c>
      <c r="I102" t="s">
        <v>120</v>
      </c>
      <c r="J102" t="s">
        <v>1291</v>
      </c>
      <c r="K102" t="s">
        <v>123</v>
      </c>
      <c r="L102" t="s">
        <v>406</v>
      </c>
      <c r="M102">
        <v>11.44064</v>
      </c>
      <c r="N102">
        <f t="shared" si="15"/>
        <v>287.07818930041151</v>
      </c>
      <c r="O102">
        <f t="shared" si="16"/>
        <v>287.07818930041151</v>
      </c>
      <c r="P102" s="10">
        <f t="shared" si="17"/>
        <v>4.5112286890064661</v>
      </c>
      <c r="Q102" t="s">
        <v>123</v>
      </c>
      <c r="R102" t="s">
        <v>1292</v>
      </c>
      <c r="S102" t="s">
        <v>701</v>
      </c>
      <c r="T102" t="s">
        <v>119</v>
      </c>
      <c r="U102" t="s">
        <v>395</v>
      </c>
      <c r="V102" t="s">
        <v>1293</v>
      </c>
      <c r="X102" t="s">
        <v>397</v>
      </c>
      <c r="Y102" t="s">
        <v>1294</v>
      </c>
    </row>
    <row r="103" spans="1:25" x14ac:dyDescent="0.2">
      <c r="A103">
        <v>2023</v>
      </c>
      <c r="B103" t="s">
        <v>1295</v>
      </c>
      <c r="C103" t="s">
        <v>400</v>
      </c>
      <c r="D103" t="s">
        <v>1296</v>
      </c>
      <c r="E103" t="s">
        <v>1297</v>
      </c>
      <c r="F103" t="s">
        <v>883</v>
      </c>
      <c r="G103" t="s">
        <v>884</v>
      </c>
      <c r="H103" t="s">
        <v>80</v>
      </c>
      <c r="I103" t="s">
        <v>78</v>
      </c>
      <c r="J103" t="s">
        <v>542</v>
      </c>
      <c r="K103" t="s">
        <v>392</v>
      </c>
      <c r="L103" t="s">
        <v>393</v>
      </c>
      <c r="M103">
        <v>35.752000000000002</v>
      </c>
      <c r="N103">
        <f t="shared" si="15"/>
        <v>897.11934156378607</v>
      </c>
      <c r="O103">
        <f t="shared" si="16"/>
        <v>897.11934156378607</v>
      </c>
      <c r="P103" s="10">
        <f t="shared" si="17"/>
        <v>14.097589653145208</v>
      </c>
      <c r="Q103" t="s">
        <v>28</v>
      </c>
      <c r="R103" t="s">
        <v>885</v>
      </c>
      <c r="S103" t="s">
        <v>79</v>
      </c>
      <c r="T103" t="s">
        <v>77</v>
      </c>
      <c r="U103" t="s">
        <v>1118</v>
      </c>
      <c r="V103" t="s">
        <v>1298</v>
      </c>
      <c r="X103" t="s">
        <v>397</v>
      </c>
      <c r="Y103" t="s">
        <v>1299</v>
      </c>
    </row>
    <row r="104" spans="1:25" x14ac:dyDescent="0.2">
      <c r="A104">
        <v>2023</v>
      </c>
      <c r="B104" t="s">
        <v>1300</v>
      </c>
      <c r="C104" t="s">
        <v>400</v>
      </c>
      <c r="D104" t="s">
        <v>1301</v>
      </c>
      <c r="E104" t="s">
        <v>1302</v>
      </c>
      <c r="F104" t="s">
        <v>1303</v>
      </c>
      <c r="G104" t="s">
        <v>1304</v>
      </c>
      <c r="H104" t="s">
        <v>130</v>
      </c>
      <c r="I104" t="s">
        <v>120</v>
      </c>
      <c r="J104" t="s">
        <v>542</v>
      </c>
      <c r="K104" t="s">
        <v>392</v>
      </c>
      <c r="L104" t="s">
        <v>393</v>
      </c>
      <c r="M104">
        <v>8.9380000000000006</v>
      </c>
      <c r="N104">
        <f t="shared" si="15"/>
        <v>224.27983539094652</v>
      </c>
      <c r="O104">
        <f t="shared" si="16"/>
        <v>224.27983539094652</v>
      </c>
      <c r="P104" s="10">
        <f t="shared" si="17"/>
        <v>3.5243974132863021</v>
      </c>
      <c r="Q104" t="s">
        <v>28</v>
      </c>
      <c r="R104" t="s">
        <v>1305</v>
      </c>
      <c r="S104" t="s">
        <v>129</v>
      </c>
      <c r="T104" t="s">
        <v>119</v>
      </c>
      <c r="U104" t="s">
        <v>395</v>
      </c>
      <c r="V104" t="s">
        <v>1306</v>
      </c>
      <c r="X104" t="s">
        <v>397</v>
      </c>
      <c r="Y104" t="s">
        <v>1307</v>
      </c>
    </row>
    <row r="105" spans="1:25" x14ac:dyDescent="0.2">
      <c r="A105">
        <v>2023</v>
      </c>
      <c r="B105" t="s">
        <v>1308</v>
      </c>
      <c r="C105" t="s">
        <v>400</v>
      </c>
      <c r="D105" t="s">
        <v>1309</v>
      </c>
      <c r="E105" t="s">
        <v>1310</v>
      </c>
      <c r="F105" t="s">
        <v>466</v>
      </c>
      <c r="G105" t="s">
        <v>467</v>
      </c>
      <c r="H105" t="s">
        <v>416</v>
      </c>
      <c r="I105" t="s">
        <v>51</v>
      </c>
      <c r="J105" t="s">
        <v>607</v>
      </c>
      <c r="K105" t="s">
        <v>392</v>
      </c>
      <c r="L105" t="s">
        <v>393</v>
      </c>
      <c r="M105">
        <v>10.7256</v>
      </c>
      <c r="N105">
        <f t="shared" si="15"/>
        <v>269.1358024691358</v>
      </c>
      <c r="O105">
        <f t="shared" si="16"/>
        <v>269.1358024691358</v>
      </c>
      <c r="P105" s="10">
        <f t="shared" si="17"/>
        <v>4.2292768959435625</v>
      </c>
      <c r="Q105" t="s">
        <v>28</v>
      </c>
      <c r="R105" t="s">
        <v>469</v>
      </c>
      <c r="S105" t="s">
        <v>420</v>
      </c>
      <c r="T105" t="s">
        <v>449</v>
      </c>
      <c r="U105" t="s">
        <v>408</v>
      </c>
      <c r="V105" t="s">
        <v>1311</v>
      </c>
      <c r="X105" t="s">
        <v>397</v>
      </c>
      <c r="Y105" t="s">
        <v>1312</v>
      </c>
    </row>
    <row r="106" spans="1:25" x14ac:dyDescent="0.2">
      <c r="A106">
        <v>2022</v>
      </c>
      <c r="B106" t="s">
        <v>1313</v>
      </c>
      <c r="C106" t="s">
        <v>400</v>
      </c>
      <c r="D106" t="s">
        <v>1314</v>
      </c>
      <c r="E106" t="s">
        <v>1315</v>
      </c>
      <c r="F106" t="s">
        <v>1316</v>
      </c>
      <c r="G106" t="s">
        <v>1317</v>
      </c>
      <c r="H106" t="s">
        <v>39</v>
      </c>
      <c r="I106" t="s">
        <v>37</v>
      </c>
      <c r="J106" t="s">
        <v>1318</v>
      </c>
      <c r="K106" t="s">
        <v>392</v>
      </c>
      <c r="L106" t="s">
        <v>393</v>
      </c>
      <c r="M106">
        <v>9.8317999999999994</v>
      </c>
      <c r="N106">
        <f t="shared" si="15"/>
        <v>246.70781893004113</v>
      </c>
      <c r="O106">
        <f t="shared" si="16"/>
        <v>246.70781893004113</v>
      </c>
      <c r="P106" s="10">
        <f t="shared" si="17"/>
        <v>3.8768371546149325</v>
      </c>
      <c r="Q106" t="s">
        <v>28</v>
      </c>
      <c r="R106" t="s">
        <v>1319</v>
      </c>
      <c r="S106" t="s">
        <v>38</v>
      </c>
      <c r="T106" t="s">
        <v>25</v>
      </c>
      <c r="U106" t="s">
        <v>408</v>
      </c>
      <c r="V106" t="s">
        <v>1320</v>
      </c>
      <c r="X106" t="s">
        <v>397</v>
      </c>
      <c r="Y106" t="s">
        <v>1321</v>
      </c>
    </row>
    <row r="107" spans="1:25" x14ac:dyDescent="0.2">
      <c r="A107">
        <v>2022</v>
      </c>
      <c r="B107" t="s">
        <v>1322</v>
      </c>
      <c r="C107" t="s">
        <v>400</v>
      </c>
      <c r="D107" t="s">
        <v>1323</v>
      </c>
      <c r="E107" t="s">
        <v>1324</v>
      </c>
      <c r="F107" t="s">
        <v>1325</v>
      </c>
      <c r="G107" t="s">
        <v>1326</v>
      </c>
      <c r="H107" t="s">
        <v>1185</v>
      </c>
      <c r="I107" t="s">
        <v>137</v>
      </c>
      <c r="J107" t="s">
        <v>1327</v>
      </c>
      <c r="K107" t="s">
        <v>392</v>
      </c>
      <c r="L107" t="s">
        <v>393</v>
      </c>
      <c r="M107">
        <v>16.982199999999999</v>
      </c>
      <c r="N107">
        <f t="shared" si="15"/>
        <v>426.13168724279831</v>
      </c>
      <c r="O107">
        <f t="shared" si="16"/>
        <v>426.13168724279831</v>
      </c>
      <c r="P107" s="10">
        <f t="shared" si="17"/>
        <v>6.6963550852439742</v>
      </c>
      <c r="Q107" t="s">
        <v>123</v>
      </c>
      <c r="R107" t="s">
        <v>1328</v>
      </c>
      <c r="S107" t="s">
        <v>964</v>
      </c>
      <c r="T107" t="s">
        <v>136</v>
      </c>
      <c r="U107" t="s">
        <v>408</v>
      </c>
      <c r="V107" t="s">
        <v>1329</v>
      </c>
      <c r="X107" t="s">
        <v>397</v>
      </c>
      <c r="Y107" t="s">
        <v>1330</v>
      </c>
    </row>
    <row r="108" spans="1:25" x14ac:dyDescent="0.2">
      <c r="A108">
        <v>2022</v>
      </c>
      <c r="B108" t="s">
        <v>1331</v>
      </c>
      <c r="C108" t="s">
        <v>516</v>
      </c>
      <c r="D108" t="s">
        <v>1332</v>
      </c>
      <c r="E108" t="s">
        <v>1333</v>
      </c>
      <c r="F108" t="s">
        <v>1334</v>
      </c>
      <c r="G108" t="s">
        <v>1335</v>
      </c>
      <c r="H108" t="s">
        <v>709</v>
      </c>
      <c r="I108" t="s">
        <v>137</v>
      </c>
      <c r="J108" t="s">
        <v>1336</v>
      </c>
      <c r="K108" t="s">
        <v>392</v>
      </c>
      <c r="L108" t="s">
        <v>393</v>
      </c>
      <c r="M108">
        <v>3.5752000000000002</v>
      </c>
      <c r="N108">
        <f t="shared" si="15"/>
        <v>89.711934156378604</v>
      </c>
      <c r="O108">
        <f t="shared" si="16"/>
        <v>89.711934156378604</v>
      </c>
      <c r="P108" s="10">
        <f t="shared" si="17"/>
        <v>1.4097589653145211</v>
      </c>
      <c r="Q108" t="s">
        <v>123</v>
      </c>
      <c r="R108" t="s">
        <v>1337</v>
      </c>
      <c r="S108" t="s">
        <v>589</v>
      </c>
      <c r="T108" t="s">
        <v>136</v>
      </c>
      <c r="U108" t="s">
        <v>395</v>
      </c>
      <c r="V108" t="s">
        <v>1338</v>
      </c>
      <c r="X108" t="s">
        <v>397</v>
      </c>
      <c r="Y108" t="s">
        <v>1339</v>
      </c>
    </row>
    <row r="109" spans="1:25" x14ac:dyDescent="0.2">
      <c r="A109">
        <v>2022</v>
      </c>
      <c r="B109" t="s">
        <v>1340</v>
      </c>
      <c r="C109" t="s">
        <v>400</v>
      </c>
      <c r="D109" t="s">
        <v>1341</v>
      </c>
      <c r="E109" t="s">
        <v>1342</v>
      </c>
      <c r="F109" t="s">
        <v>805</v>
      </c>
      <c r="G109" t="s">
        <v>806</v>
      </c>
      <c r="H109" t="s">
        <v>250</v>
      </c>
      <c r="I109" t="s">
        <v>68</v>
      </c>
      <c r="J109" t="s">
        <v>1343</v>
      </c>
      <c r="K109" t="s">
        <v>392</v>
      </c>
      <c r="L109" t="s">
        <v>393</v>
      </c>
      <c r="M109">
        <v>10.7256</v>
      </c>
      <c r="N109">
        <f t="shared" si="15"/>
        <v>269.1358024691358</v>
      </c>
      <c r="O109">
        <f t="shared" si="16"/>
        <v>269.1358024691358</v>
      </c>
      <c r="P109" s="10">
        <f t="shared" si="17"/>
        <v>4.2292768959435625</v>
      </c>
      <c r="Q109" t="s">
        <v>28</v>
      </c>
      <c r="R109" t="s">
        <v>1344</v>
      </c>
      <c r="S109" t="s">
        <v>249</v>
      </c>
      <c r="T109" t="s">
        <v>60</v>
      </c>
      <c r="U109" t="s">
        <v>395</v>
      </c>
      <c r="V109" t="s">
        <v>1345</v>
      </c>
      <c r="X109" t="s">
        <v>397</v>
      </c>
      <c r="Y109" t="s">
        <v>1346</v>
      </c>
    </row>
    <row r="110" spans="1:25" x14ac:dyDescent="0.2">
      <c r="A110">
        <v>2022</v>
      </c>
      <c r="B110" t="s">
        <v>1347</v>
      </c>
      <c r="C110" t="s">
        <v>400</v>
      </c>
      <c r="D110" t="s">
        <v>1348</v>
      </c>
      <c r="E110" t="s">
        <v>1349</v>
      </c>
      <c r="F110" t="s">
        <v>1350</v>
      </c>
      <c r="G110" t="s">
        <v>1351</v>
      </c>
      <c r="H110" t="s">
        <v>328</v>
      </c>
      <c r="I110" t="s">
        <v>37</v>
      </c>
      <c r="J110" t="s">
        <v>1352</v>
      </c>
      <c r="K110" t="s">
        <v>392</v>
      </c>
      <c r="L110" t="s">
        <v>393</v>
      </c>
      <c r="M110">
        <v>12.0663</v>
      </c>
      <c r="N110">
        <f t="shared" si="15"/>
        <v>302.77777777777777</v>
      </c>
      <c r="O110">
        <f t="shared" si="16"/>
        <v>302.77777777777777</v>
      </c>
      <c r="P110" s="10">
        <f t="shared" si="17"/>
        <v>4.757936507936507</v>
      </c>
      <c r="Q110" t="s">
        <v>28</v>
      </c>
      <c r="R110" t="s">
        <v>1353</v>
      </c>
      <c r="S110" t="s">
        <v>220</v>
      </c>
      <c r="T110" t="s">
        <v>25</v>
      </c>
      <c r="U110" t="s">
        <v>408</v>
      </c>
      <c r="V110" t="s">
        <v>1354</v>
      </c>
      <c r="X110" t="s">
        <v>397</v>
      </c>
      <c r="Y110" t="s">
        <v>1355</v>
      </c>
    </row>
    <row r="111" spans="1:25" x14ac:dyDescent="0.2">
      <c r="A111">
        <v>2022</v>
      </c>
      <c r="B111" t="s">
        <v>1356</v>
      </c>
      <c r="C111" t="s">
        <v>400</v>
      </c>
      <c r="D111" t="s">
        <v>1357</v>
      </c>
      <c r="E111" t="s">
        <v>1358</v>
      </c>
      <c r="F111" t="s">
        <v>1359</v>
      </c>
      <c r="G111" t="s">
        <v>1360</v>
      </c>
      <c r="H111" t="s">
        <v>1361</v>
      </c>
      <c r="I111" t="s">
        <v>211</v>
      </c>
      <c r="J111" t="s">
        <v>1362</v>
      </c>
      <c r="K111" t="s">
        <v>392</v>
      </c>
      <c r="L111" t="s">
        <v>393</v>
      </c>
      <c r="M111">
        <v>12.513199999999999</v>
      </c>
      <c r="N111">
        <f t="shared" si="15"/>
        <v>313.99176954732508</v>
      </c>
      <c r="O111">
        <f t="shared" si="16"/>
        <v>313.99176954732508</v>
      </c>
      <c r="P111" s="10">
        <f t="shared" si="17"/>
        <v>4.9341563786008225</v>
      </c>
      <c r="Q111" t="s">
        <v>28</v>
      </c>
      <c r="R111" t="s">
        <v>1128</v>
      </c>
      <c r="S111" t="s">
        <v>610</v>
      </c>
      <c r="T111" t="s">
        <v>210</v>
      </c>
      <c r="U111" t="s">
        <v>408</v>
      </c>
      <c r="V111" t="s">
        <v>1363</v>
      </c>
      <c r="X111" t="s">
        <v>397</v>
      </c>
      <c r="Y111" t="s">
        <v>1364</v>
      </c>
    </row>
    <row r="112" spans="1:25" x14ac:dyDescent="0.2">
      <c r="A112">
        <v>2022</v>
      </c>
      <c r="B112" t="s">
        <v>1365</v>
      </c>
      <c r="C112" t="s">
        <v>386</v>
      </c>
      <c r="D112" t="s">
        <v>784</v>
      </c>
      <c r="E112" t="s">
        <v>785</v>
      </c>
      <c r="F112" t="s">
        <v>786</v>
      </c>
      <c r="G112" t="s">
        <v>787</v>
      </c>
      <c r="H112" t="s">
        <v>139</v>
      </c>
      <c r="I112" t="s">
        <v>137</v>
      </c>
      <c r="J112" t="s">
        <v>1366</v>
      </c>
      <c r="K112" t="s">
        <v>392</v>
      </c>
      <c r="L112" t="s">
        <v>393</v>
      </c>
      <c r="M112">
        <v>10.7256</v>
      </c>
      <c r="N112">
        <f t="shared" si="15"/>
        <v>269.1358024691358</v>
      </c>
      <c r="O112">
        <f t="shared" si="16"/>
        <v>269.1358024691358</v>
      </c>
      <c r="P112" s="10">
        <f t="shared" si="17"/>
        <v>4.2292768959435625</v>
      </c>
      <c r="Q112" t="s">
        <v>28</v>
      </c>
      <c r="R112" t="s">
        <v>789</v>
      </c>
      <c r="S112" t="s">
        <v>138</v>
      </c>
      <c r="T112" t="s">
        <v>136</v>
      </c>
      <c r="U112" t="s">
        <v>408</v>
      </c>
      <c r="V112" t="s">
        <v>1367</v>
      </c>
      <c r="X112" t="s">
        <v>397</v>
      </c>
      <c r="Y112" t="s">
        <v>791</v>
      </c>
    </row>
    <row r="113" spans="1:25" x14ac:dyDescent="0.2">
      <c r="A113">
        <v>2022</v>
      </c>
      <c r="B113" t="s">
        <v>1368</v>
      </c>
      <c r="C113" t="s">
        <v>400</v>
      </c>
      <c r="D113" t="s">
        <v>1369</v>
      </c>
      <c r="E113" t="s">
        <v>1370</v>
      </c>
      <c r="F113" t="s">
        <v>1371</v>
      </c>
      <c r="G113" t="s">
        <v>1372</v>
      </c>
      <c r="H113" t="s">
        <v>70</v>
      </c>
      <c r="I113" t="s">
        <v>68</v>
      </c>
      <c r="J113" t="s">
        <v>1373</v>
      </c>
      <c r="K113" t="s">
        <v>392</v>
      </c>
      <c r="L113" t="s">
        <v>393</v>
      </c>
      <c r="M113">
        <v>6.7035</v>
      </c>
      <c r="N113">
        <f t="shared" si="15"/>
        <v>168.20987654320987</v>
      </c>
      <c r="O113">
        <f t="shared" si="16"/>
        <v>168.20987654320987</v>
      </c>
      <c r="P113" s="10">
        <f t="shared" si="17"/>
        <v>2.6432980599647267</v>
      </c>
      <c r="Q113" t="s">
        <v>28</v>
      </c>
      <c r="R113" t="s">
        <v>1374</v>
      </c>
      <c r="S113" t="s">
        <v>69</v>
      </c>
      <c r="T113" t="s">
        <v>60</v>
      </c>
      <c r="U113" t="s">
        <v>395</v>
      </c>
      <c r="V113" t="s">
        <v>1375</v>
      </c>
      <c r="X113" t="s">
        <v>397</v>
      </c>
      <c r="Y113" t="s">
        <v>1376</v>
      </c>
    </row>
    <row r="114" spans="1:25" x14ac:dyDescent="0.2">
      <c r="A114">
        <v>2022</v>
      </c>
      <c r="B114" t="s">
        <v>1377</v>
      </c>
      <c r="C114" t="s">
        <v>400</v>
      </c>
      <c r="D114" t="s">
        <v>1378</v>
      </c>
      <c r="E114" t="s">
        <v>1379</v>
      </c>
      <c r="F114" t="s">
        <v>1380</v>
      </c>
      <c r="G114" t="s">
        <v>1381</v>
      </c>
      <c r="H114" t="s">
        <v>70</v>
      </c>
      <c r="I114" t="s">
        <v>68</v>
      </c>
      <c r="J114" t="s">
        <v>1382</v>
      </c>
      <c r="K114" t="s">
        <v>392</v>
      </c>
      <c r="L114" t="s">
        <v>393</v>
      </c>
      <c r="M114">
        <v>8.9380000000000006</v>
      </c>
      <c r="N114">
        <f t="shared" si="15"/>
        <v>224.27983539094652</v>
      </c>
      <c r="O114">
        <f t="shared" si="16"/>
        <v>224.27983539094652</v>
      </c>
      <c r="P114" s="10">
        <f t="shared" si="17"/>
        <v>3.5243974132863021</v>
      </c>
      <c r="Q114" t="s">
        <v>28</v>
      </c>
      <c r="R114" t="s">
        <v>927</v>
      </c>
      <c r="S114" t="s">
        <v>69</v>
      </c>
      <c r="T114" t="s">
        <v>60</v>
      </c>
      <c r="U114" t="s">
        <v>408</v>
      </c>
      <c r="V114" t="s">
        <v>1383</v>
      </c>
      <c r="X114" t="s">
        <v>397</v>
      </c>
      <c r="Y114" t="s">
        <v>1384</v>
      </c>
    </row>
    <row r="115" spans="1:25" x14ac:dyDescent="0.2">
      <c r="A115">
        <v>2022</v>
      </c>
      <c r="B115" t="s">
        <v>1385</v>
      </c>
      <c r="C115" t="s">
        <v>400</v>
      </c>
      <c r="D115" t="s">
        <v>1386</v>
      </c>
      <c r="E115" t="s">
        <v>1387</v>
      </c>
      <c r="F115" t="s">
        <v>1388</v>
      </c>
      <c r="G115" t="s">
        <v>1389</v>
      </c>
      <c r="H115" t="s">
        <v>629</v>
      </c>
      <c r="I115" t="s">
        <v>145</v>
      </c>
      <c r="J115" t="s">
        <v>1390</v>
      </c>
      <c r="K115" t="s">
        <v>392</v>
      </c>
      <c r="L115" t="s">
        <v>393</v>
      </c>
      <c r="M115">
        <v>21.4512</v>
      </c>
      <c r="N115">
        <f t="shared" si="15"/>
        <v>538.27160493827159</v>
      </c>
      <c r="O115">
        <f t="shared" si="16"/>
        <v>538.27160493827159</v>
      </c>
      <c r="P115" s="10">
        <f t="shared" si="17"/>
        <v>8.458553791887125</v>
      </c>
      <c r="Q115" t="s">
        <v>28</v>
      </c>
      <c r="R115" t="s">
        <v>1391</v>
      </c>
      <c r="S115" t="s">
        <v>632</v>
      </c>
      <c r="T115" t="s">
        <v>121</v>
      </c>
      <c r="U115" t="s">
        <v>395</v>
      </c>
      <c r="V115" t="s">
        <v>1392</v>
      </c>
      <c r="X115" t="s">
        <v>397</v>
      </c>
      <c r="Y115" t="s">
        <v>1393</v>
      </c>
    </row>
    <row r="116" spans="1:25" x14ac:dyDescent="0.2">
      <c r="A116">
        <v>2022</v>
      </c>
      <c r="B116" t="s">
        <v>1394</v>
      </c>
      <c r="C116" t="s">
        <v>400</v>
      </c>
      <c r="D116" t="s">
        <v>1395</v>
      </c>
      <c r="E116" t="s">
        <v>1396</v>
      </c>
      <c r="F116" t="s">
        <v>1397</v>
      </c>
      <c r="G116" t="s">
        <v>1398</v>
      </c>
      <c r="H116" t="s">
        <v>1399</v>
      </c>
      <c r="I116" t="s">
        <v>78</v>
      </c>
      <c r="J116" t="s">
        <v>1400</v>
      </c>
      <c r="K116" t="s">
        <v>392</v>
      </c>
      <c r="L116" t="s">
        <v>393</v>
      </c>
      <c r="M116">
        <v>7.1504000000000003</v>
      </c>
      <c r="N116">
        <f t="shared" si="15"/>
        <v>179.42386831275721</v>
      </c>
      <c r="O116">
        <f t="shared" si="16"/>
        <v>179.42386831275721</v>
      </c>
      <c r="P116" s="10">
        <f t="shared" si="17"/>
        <v>2.8195179306290421</v>
      </c>
      <c r="Q116" t="s">
        <v>28</v>
      </c>
      <c r="R116" t="s">
        <v>1401</v>
      </c>
      <c r="S116" t="s">
        <v>1402</v>
      </c>
      <c r="T116" t="s">
        <v>77</v>
      </c>
      <c r="U116" t="s">
        <v>395</v>
      </c>
      <c r="V116" t="s">
        <v>1403</v>
      </c>
      <c r="X116" t="s">
        <v>397</v>
      </c>
      <c r="Y116" t="s">
        <v>1404</v>
      </c>
    </row>
    <row r="117" spans="1:25" x14ac:dyDescent="0.2">
      <c r="A117">
        <v>2022</v>
      </c>
      <c r="B117" t="s">
        <v>1405</v>
      </c>
      <c r="C117" t="s">
        <v>400</v>
      </c>
      <c r="D117" t="s">
        <v>1406</v>
      </c>
      <c r="E117" t="s">
        <v>1407</v>
      </c>
      <c r="F117" t="s">
        <v>1408</v>
      </c>
      <c r="G117" t="s">
        <v>1409</v>
      </c>
      <c r="H117" t="s">
        <v>980</v>
      </c>
      <c r="I117" t="s">
        <v>78</v>
      </c>
      <c r="J117" t="s">
        <v>1410</v>
      </c>
      <c r="K117" t="s">
        <v>1411</v>
      </c>
      <c r="L117" t="s">
        <v>393</v>
      </c>
      <c r="M117">
        <v>32.1768</v>
      </c>
      <c r="N117">
        <f t="shared" si="15"/>
        <v>807.40740740740739</v>
      </c>
      <c r="O117">
        <f t="shared" si="16"/>
        <v>807.40740740740739</v>
      </c>
      <c r="P117" s="10">
        <f t="shared" si="17"/>
        <v>12.687830687830688</v>
      </c>
      <c r="Q117" t="s">
        <v>28</v>
      </c>
      <c r="R117" t="s">
        <v>1412</v>
      </c>
      <c r="S117" t="s">
        <v>983</v>
      </c>
      <c r="T117" t="s">
        <v>77</v>
      </c>
      <c r="U117" t="s">
        <v>395</v>
      </c>
      <c r="V117" t="s">
        <v>1413</v>
      </c>
      <c r="X117" t="s">
        <v>397</v>
      </c>
      <c r="Y117" t="s">
        <v>1414</v>
      </c>
    </row>
    <row r="118" spans="1:25" x14ac:dyDescent="0.2">
      <c r="A118">
        <v>2022</v>
      </c>
      <c r="B118" t="s">
        <v>1415</v>
      </c>
      <c r="C118" t="s">
        <v>400</v>
      </c>
      <c r="D118" t="s">
        <v>1416</v>
      </c>
      <c r="E118" t="s">
        <v>1417</v>
      </c>
      <c r="F118" t="s">
        <v>1418</v>
      </c>
      <c r="G118" t="s">
        <v>1419</v>
      </c>
      <c r="H118" t="s">
        <v>617</v>
      </c>
      <c r="I118" t="s">
        <v>145</v>
      </c>
      <c r="J118" t="s">
        <v>1420</v>
      </c>
      <c r="K118" t="s">
        <v>392</v>
      </c>
      <c r="L118" t="s">
        <v>393</v>
      </c>
      <c r="M118">
        <v>44.69</v>
      </c>
      <c r="N118">
        <f t="shared" si="15"/>
        <v>1121.3991769547324</v>
      </c>
      <c r="O118">
        <f t="shared" si="16"/>
        <v>1121.3991769547324</v>
      </c>
      <c r="P118" s="10">
        <f t="shared" si="17"/>
        <v>17.621987066431512</v>
      </c>
      <c r="Q118" t="s">
        <v>28</v>
      </c>
      <c r="R118" t="s">
        <v>1143</v>
      </c>
      <c r="S118" t="s">
        <v>620</v>
      </c>
      <c r="T118" t="s">
        <v>121</v>
      </c>
      <c r="U118" t="s">
        <v>395</v>
      </c>
      <c r="V118" t="s">
        <v>1421</v>
      </c>
      <c r="X118" t="s">
        <v>397</v>
      </c>
      <c r="Y118" t="s">
        <v>1422</v>
      </c>
    </row>
    <row r="119" spans="1:25" x14ac:dyDescent="0.2">
      <c r="A119">
        <v>2022</v>
      </c>
      <c r="B119" t="s">
        <v>1423</v>
      </c>
      <c r="C119" t="s">
        <v>400</v>
      </c>
      <c r="D119" t="s">
        <v>1424</v>
      </c>
      <c r="E119" t="s">
        <v>1425</v>
      </c>
      <c r="F119" t="s">
        <v>1257</v>
      </c>
      <c r="G119" t="s">
        <v>1258</v>
      </c>
      <c r="H119" t="s">
        <v>175</v>
      </c>
      <c r="I119" t="s">
        <v>51</v>
      </c>
      <c r="J119" t="s">
        <v>1426</v>
      </c>
      <c r="K119" t="s">
        <v>392</v>
      </c>
      <c r="L119" t="s">
        <v>393</v>
      </c>
      <c r="M119">
        <v>10.7256</v>
      </c>
      <c r="N119">
        <f t="shared" si="15"/>
        <v>269.1358024691358</v>
      </c>
      <c r="O119">
        <f t="shared" si="16"/>
        <v>269.1358024691358</v>
      </c>
      <c r="P119" s="10">
        <f t="shared" si="17"/>
        <v>4.2292768959435625</v>
      </c>
      <c r="Q119" t="s">
        <v>28</v>
      </c>
      <c r="R119" t="s">
        <v>1259</v>
      </c>
      <c r="S119" t="s">
        <v>77</v>
      </c>
      <c r="T119" t="s">
        <v>50</v>
      </c>
      <c r="U119" t="s">
        <v>408</v>
      </c>
      <c r="V119" t="s">
        <v>1427</v>
      </c>
      <c r="X119" t="s">
        <v>397</v>
      </c>
      <c r="Y119" t="s">
        <v>1428</v>
      </c>
    </row>
    <row r="120" spans="1:25" x14ac:dyDescent="0.2">
      <c r="A120">
        <v>2022</v>
      </c>
      <c r="B120" t="s">
        <v>1429</v>
      </c>
      <c r="C120" t="s">
        <v>386</v>
      </c>
      <c r="D120" t="s">
        <v>1430</v>
      </c>
      <c r="E120" t="s">
        <v>1431</v>
      </c>
      <c r="F120" t="s">
        <v>1432</v>
      </c>
      <c r="G120" t="s">
        <v>1433</v>
      </c>
      <c r="H120" t="s">
        <v>698</v>
      </c>
      <c r="I120" t="s">
        <v>120</v>
      </c>
      <c r="J120" t="s">
        <v>1434</v>
      </c>
      <c r="K120" t="s">
        <v>123</v>
      </c>
      <c r="L120" t="s">
        <v>406</v>
      </c>
      <c r="M120">
        <v>51.929780000000001</v>
      </c>
      <c r="N120">
        <f t="shared" si="15"/>
        <v>1303.0658436213992</v>
      </c>
      <c r="O120">
        <f t="shared" si="16"/>
        <v>1303.0658436213992</v>
      </c>
      <c r="P120" s="10">
        <f t="shared" si="17"/>
        <v>20.47674897119342</v>
      </c>
      <c r="Q120" t="s">
        <v>123</v>
      </c>
      <c r="R120" t="s">
        <v>1435</v>
      </c>
      <c r="S120" t="s">
        <v>701</v>
      </c>
      <c r="T120" t="s">
        <v>119</v>
      </c>
      <c r="U120" t="s">
        <v>408</v>
      </c>
      <c r="V120" t="s">
        <v>1436</v>
      </c>
      <c r="X120" t="s">
        <v>397</v>
      </c>
      <c r="Y120" t="s">
        <v>1437</v>
      </c>
    </row>
    <row r="121" spans="1:25" x14ac:dyDescent="0.2">
      <c r="A121">
        <v>2022</v>
      </c>
      <c r="B121" t="s">
        <v>1438</v>
      </c>
      <c r="C121" t="s">
        <v>400</v>
      </c>
      <c r="D121" t="s">
        <v>1439</v>
      </c>
      <c r="E121" t="s">
        <v>1440</v>
      </c>
      <c r="F121" t="s">
        <v>1441</v>
      </c>
      <c r="G121" t="s">
        <v>1442</v>
      </c>
      <c r="H121" t="s">
        <v>1443</v>
      </c>
      <c r="I121" t="s">
        <v>68</v>
      </c>
      <c r="J121" t="s">
        <v>1444</v>
      </c>
      <c r="K121" t="s">
        <v>392</v>
      </c>
      <c r="L121" t="s">
        <v>393</v>
      </c>
      <c r="M121">
        <v>7.1504000000000003</v>
      </c>
      <c r="N121">
        <f t="shared" si="15"/>
        <v>179.42386831275721</v>
      </c>
      <c r="O121">
        <f t="shared" si="16"/>
        <v>179.42386831275721</v>
      </c>
      <c r="P121" s="10">
        <f t="shared" si="17"/>
        <v>2.8195179306290421</v>
      </c>
      <c r="Q121" t="s">
        <v>28</v>
      </c>
      <c r="R121" t="s">
        <v>1445</v>
      </c>
      <c r="S121" t="s">
        <v>1144</v>
      </c>
      <c r="T121" t="s">
        <v>60</v>
      </c>
      <c r="U121" t="s">
        <v>395</v>
      </c>
      <c r="V121" t="s">
        <v>1446</v>
      </c>
      <c r="X121" t="s">
        <v>397</v>
      </c>
      <c r="Y121" t="s">
        <v>1447</v>
      </c>
    </row>
    <row r="122" spans="1:25" x14ac:dyDescent="0.2">
      <c r="A122">
        <v>2022</v>
      </c>
      <c r="B122" t="s">
        <v>1448</v>
      </c>
      <c r="C122" t="s">
        <v>386</v>
      </c>
      <c r="D122" t="s">
        <v>1449</v>
      </c>
      <c r="E122" t="s">
        <v>1450</v>
      </c>
      <c r="F122" t="s">
        <v>1451</v>
      </c>
      <c r="G122" t="s">
        <v>1452</v>
      </c>
      <c r="H122" t="s">
        <v>91</v>
      </c>
      <c r="I122" t="s">
        <v>89</v>
      </c>
      <c r="J122" t="s">
        <v>1453</v>
      </c>
      <c r="K122" t="s">
        <v>28</v>
      </c>
      <c r="L122" t="s">
        <v>406</v>
      </c>
      <c r="M122">
        <v>16.982199999999999</v>
      </c>
      <c r="N122">
        <f t="shared" si="15"/>
        <v>426.13168724279831</v>
      </c>
      <c r="O122">
        <f t="shared" si="16"/>
        <v>426.13168724279831</v>
      </c>
      <c r="P122" s="10">
        <f t="shared" si="17"/>
        <v>6.6963550852439742</v>
      </c>
      <c r="Q122" t="s">
        <v>28</v>
      </c>
      <c r="R122" t="s">
        <v>1454</v>
      </c>
      <c r="S122" t="s">
        <v>90</v>
      </c>
      <c r="T122" t="s">
        <v>88</v>
      </c>
      <c r="U122" t="s">
        <v>408</v>
      </c>
      <c r="V122" t="s">
        <v>1455</v>
      </c>
      <c r="X122" t="s">
        <v>397</v>
      </c>
      <c r="Y122" t="s">
        <v>1456</v>
      </c>
    </row>
    <row r="123" spans="1:25" x14ac:dyDescent="0.2">
      <c r="A123">
        <v>2022</v>
      </c>
      <c r="B123" t="s">
        <v>1457</v>
      </c>
      <c r="C123" t="s">
        <v>400</v>
      </c>
      <c r="D123" t="s">
        <v>1458</v>
      </c>
      <c r="E123" t="s">
        <v>1459</v>
      </c>
      <c r="F123" t="s">
        <v>1460</v>
      </c>
      <c r="G123" t="s">
        <v>1461</v>
      </c>
      <c r="H123" t="s">
        <v>709</v>
      </c>
      <c r="I123" t="s">
        <v>137</v>
      </c>
      <c r="J123" t="s">
        <v>1462</v>
      </c>
      <c r="K123" t="s">
        <v>123</v>
      </c>
      <c r="L123" t="s">
        <v>406</v>
      </c>
      <c r="M123">
        <v>11.619400000000001</v>
      </c>
      <c r="N123">
        <f t="shared" si="15"/>
        <v>291.56378600823047</v>
      </c>
      <c r="O123">
        <f t="shared" si="16"/>
        <v>291.56378600823047</v>
      </c>
      <c r="P123" s="10">
        <f t="shared" si="17"/>
        <v>4.5817166372721934</v>
      </c>
      <c r="Q123" t="s">
        <v>123</v>
      </c>
      <c r="R123" t="s">
        <v>1463</v>
      </c>
      <c r="S123" t="s">
        <v>589</v>
      </c>
      <c r="T123" t="s">
        <v>136</v>
      </c>
      <c r="U123" t="s">
        <v>395</v>
      </c>
      <c r="V123" t="s">
        <v>1464</v>
      </c>
      <c r="X123" t="s">
        <v>397</v>
      </c>
      <c r="Y123" t="s">
        <v>1465</v>
      </c>
    </row>
    <row r="124" spans="1:25" x14ac:dyDescent="0.2">
      <c r="A124">
        <v>2022</v>
      </c>
      <c r="B124" t="s">
        <v>1466</v>
      </c>
      <c r="C124" t="s">
        <v>400</v>
      </c>
      <c r="D124" t="s">
        <v>1467</v>
      </c>
      <c r="E124" t="s">
        <v>1468</v>
      </c>
      <c r="F124" t="s">
        <v>1469</v>
      </c>
      <c r="G124" t="s">
        <v>1470</v>
      </c>
      <c r="H124" t="s">
        <v>617</v>
      </c>
      <c r="I124" t="s">
        <v>145</v>
      </c>
      <c r="J124" t="s">
        <v>1471</v>
      </c>
      <c r="K124" t="s">
        <v>28</v>
      </c>
      <c r="L124" t="s">
        <v>406</v>
      </c>
      <c r="M124">
        <v>38.433399999999999</v>
      </c>
      <c r="N124">
        <f t="shared" si="15"/>
        <v>964.4032921810699</v>
      </c>
      <c r="O124">
        <f t="shared" si="16"/>
        <v>964.4032921810699</v>
      </c>
      <c r="P124" s="10">
        <f t="shared" si="17"/>
        <v>15.154908877131099</v>
      </c>
      <c r="Q124" t="s">
        <v>28</v>
      </c>
      <c r="R124" t="s">
        <v>1472</v>
      </c>
      <c r="S124" t="s">
        <v>620</v>
      </c>
      <c r="T124" t="s">
        <v>121</v>
      </c>
      <c r="U124" t="s">
        <v>395</v>
      </c>
      <c r="V124" t="s">
        <v>1473</v>
      </c>
      <c r="X124" t="s">
        <v>397</v>
      </c>
      <c r="Y124" t="s">
        <v>1474</v>
      </c>
    </row>
    <row r="125" spans="1:25" x14ac:dyDescent="0.2">
      <c r="A125">
        <v>2022</v>
      </c>
      <c r="B125" t="s">
        <v>1475</v>
      </c>
      <c r="C125" t="s">
        <v>400</v>
      </c>
      <c r="D125" t="s">
        <v>1476</v>
      </c>
      <c r="E125" t="s">
        <v>1477</v>
      </c>
      <c r="F125" t="s">
        <v>1478</v>
      </c>
      <c r="G125" t="s">
        <v>1479</v>
      </c>
      <c r="H125" t="s">
        <v>147</v>
      </c>
      <c r="I125" t="s">
        <v>145</v>
      </c>
      <c r="J125" t="s">
        <v>1480</v>
      </c>
      <c r="K125" t="s">
        <v>28</v>
      </c>
      <c r="L125" t="s">
        <v>406</v>
      </c>
      <c r="M125">
        <v>20.557400000000001</v>
      </c>
      <c r="N125">
        <f t="shared" si="15"/>
        <v>515.84362139917698</v>
      </c>
      <c r="O125">
        <f t="shared" si="16"/>
        <v>515.84362139917698</v>
      </c>
      <c r="P125" s="10">
        <f t="shared" si="17"/>
        <v>8.1061140505584959</v>
      </c>
      <c r="Q125" t="s">
        <v>28</v>
      </c>
      <c r="R125" t="s">
        <v>1481</v>
      </c>
      <c r="S125" t="s">
        <v>146</v>
      </c>
      <c r="T125" t="s">
        <v>121</v>
      </c>
      <c r="U125" t="s">
        <v>408</v>
      </c>
      <c r="V125" t="s">
        <v>1482</v>
      </c>
      <c r="X125" t="s">
        <v>397</v>
      </c>
      <c r="Y125" t="s">
        <v>1483</v>
      </c>
    </row>
    <row r="126" spans="1:25" x14ac:dyDescent="0.2">
      <c r="A126">
        <v>2022</v>
      </c>
      <c r="B126" t="s">
        <v>1484</v>
      </c>
      <c r="C126" t="s">
        <v>400</v>
      </c>
      <c r="D126" t="s">
        <v>1485</v>
      </c>
      <c r="E126" t="s">
        <v>1486</v>
      </c>
      <c r="F126" t="s">
        <v>1487</v>
      </c>
      <c r="G126" t="s">
        <v>1488</v>
      </c>
      <c r="H126" t="s">
        <v>336</v>
      </c>
      <c r="I126" t="s">
        <v>51</v>
      </c>
      <c r="J126" t="s">
        <v>1489</v>
      </c>
      <c r="K126" t="s">
        <v>392</v>
      </c>
      <c r="L126" t="s">
        <v>393</v>
      </c>
      <c r="M126">
        <v>13.407</v>
      </c>
      <c r="N126">
        <f t="shared" ref="N126:N189" si="18">M126*1000000/11.07/3600</f>
        <v>336.41975308641975</v>
      </c>
      <c r="O126">
        <f t="shared" ref="O126:O189" si="19">N126</f>
        <v>336.41975308641975</v>
      </c>
      <c r="P126" s="10">
        <f t="shared" ref="P126:P189" si="20">O126*8000*44/22.4/1000000</f>
        <v>5.2865961199294533</v>
      </c>
      <c r="Q126" t="s">
        <v>28</v>
      </c>
      <c r="R126" t="s">
        <v>1490</v>
      </c>
      <c r="S126" t="s">
        <v>335</v>
      </c>
      <c r="T126" t="s">
        <v>50</v>
      </c>
      <c r="U126" t="s">
        <v>395</v>
      </c>
      <c r="V126" t="s">
        <v>1491</v>
      </c>
      <c r="X126" t="s">
        <v>397</v>
      </c>
      <c r="Y126" t="s">
        <v>1492</v>
      </c>
    </row>
    <row r="127" spans="1:25" x14ac:dyDescent="0.2">
      <c r="A127">
        <v>2022</v>
      </c>
      <c r="B127" t="s">
        <v>1493</v>
      </c>
      <c r="C127" t="s">
        <v>386</v>
      </c>
      <c r="D127" t="s">
        <v>1494</v>
      </c>
      <c r="E127" t="s">
        <v>1495</v>
      </c>
      <c r="F127" t="s">
        <v>1496</v>
      </c>
      <c r="G127" t="s">
        <v>1497</v>
      </c>
      <c r="H127" t="s">
        <v>307</v>
      </c>
      <c r="I127" t="s">
        <v>78</v>
      </c>
      <c r="J127" t="s">
        <v>1498</v>
      </c>
      <c r="K127" t="s">
        <v>392</v>
      </c>
      <c r="L127" t="s">
        <v>393</v>
      </c>
      <c r="M127">
        <v>21.4512</v>
      </c>
      <c r="N127">
        <f t="shared" si="18"/>
        <v>538.27160493827159</v>
      </c>
      <c r="O127">
        <f t="shared" si="19"/>
        <v>538.27160493827159</v>
      </c>
      <c r="P127" s="10">
        <f t="shared" si="20"/>
        <v>8.458553791887125</v>
      </c>
      <c r="Q127" t="s">
        <v>28</v>
      </c>
      <c r="R127" t="s">
        <v>1499</v>
      </c>
      <c r="S127" t="s">
        <v>306</v>
      </c>
      <c r="T127" t="s">
        <v>77</v>
      </c>
      <c r="U127" t="s">
        <v>395</v>
      </c>
      <c r="V127" t="s">
        <v>589</v>
      </c>
      <c r="X127" t="s">
        <v>397</v>
      </c>
      <c r="Y127" t="s">
        <v>1500</v>
      </c>
    </row>
    <row r="128" spans="1:25" x14ac:dyDescent="0.2">
      <c r="A128">
        <v>2022</v>
      </c>
      <c r="B128" t="s">
        <v>1501</v>
      </c>
      <c r="C128" t="s">
        <v>400</v>
      </c>
      <c r="D128" t="s">
        <v>1502</v>
      </c>
      <c r="E128" t="s">
        <v>1503</v>
      </c>
      <c r="F128" t="s">
        <v>1504</v>
      </c>
      <c r="G128" t="s">
        <v>1505</v>
      </c>
      <c r="H128" t="s">
        <v>336</v>
      </c>
      <c r="I128" t="s">
        <v>51</v>
      </c>
      <c r="J128" t="s">
        <v>1506</v>
      </c>
      <c r="K128" t="s">
        <v>392</v>
      </c>
      <c r="L128" t="s">
        <v>393</v>
      </c>
      <c r="M128">
        <v>17.786619999999999</v>
      </c>
      <c r="N128">
        <f t="shared" si="18"/>
        <v>446.31687242798353</v>
      </c>
      <c r="O128">
        <f t="shared" si="19"/>
        <v>446.31687242798353</v>
      </c>
      <c r="P128" s="10">
        <f t="shared" si="20"/>
        <v>7.0135508524397405</v>
      </c>
      <c r="Q128" t="s">
        <v>28</v>
      </c>
      <c r="R128" t="s">
        <v>1507</v>
      </c>
      <c r="S128" t="s">
        <v>335</v>
      </c>
      <c r="T128" t="s">
        <v>50</v>
      </c>
      <c r="U128" t="s">
        <v>408</v>
      </c>
      <c r="V128" t="s">
        <v>1508</v>
      </c>
      <c r="X128" t="s">
        <v>397</v>
      </c>
      <c r="Y128" t="s">
        <v>1509</v>
      </c>
    </row>
    <row r="129" spans="1:25" x14ac:dyDescent="0.2">
      <c r="A129">
        <v>2022</v>
      </c>
      <c r="B129" t="s">
        <v>1510</v>
      </c>
      <c r="C129" t="s">
        <v>831</v>
      </c>
      <c r="D129" t="s">
        <v>1511</v>
      </c>
      <c r="E129" t="s">
        <v>1512</v>
      </c>
      <c r="F129" t="s">
        <v>1513</v>
      </c>
      <c r="G129" t="s">
        <v>1514</v>
      </c>
      <c r="H129" t="s">
        <v>446</v>
      </c>
      <c r="I129" t="s">
        <v>24</v>
      </c>
      <c r="J129" t="s">
        <v>1515</v>
      </c>
      <c r="K129" t="s">
        <v>392</v>
      </c>
      <c r="L129" t="s">
        <v>393</v>
      </c>
      <c r="M129">
        <v>13.407</v>
      </c>
      <c r="N129">
        <f t="shared" si="18"/>
        <v>336.41975308641975</v>
      </c>
      <c r="O129">
        <f t="shared" si="19"/>
        <v>336.41975308641975</v>
      </c>
      <c r="P129" s="10">
        <f t="shared" si="20"/>
        <v>5.2865961199294533</v>
      </c>
      <c r="Q129" t="s">
        <v>28</v>
      </c>
      <c r="R129" t="s">
        <v>1516</v>
      </c>
      <c r="S129" t="s">
        <v>449</v>
      </c>
      <c r="T129" t="s">
        <v>23</v>
      </c>
      <c r="U129" t="s">
        <v>395</v>
      </c>
      <c r="V129" t="s">
        <v>1517</v>
      </c>
      <c r="X129" t="s">
        <v>397</v>
      </c>
      <c r="Y129" t="s">
        <v>1518</v>
      </c>
    </row>
    <row r="130" spans="1:25" x14ac:dyDescent="0.2">
      <c r="A130">
        <v>2022</v>
      </c>
      <c r="B130" t="s">
        <v>1519</v>
      </c>
      <c r="C130" t="s">
        <v>400</v>
      </c>
      <c r="D130" t="s">
        <v>1520</v>
      </c>
      <c r="E130" t="s">
        <v>1521</v>
      </c>
      <c r="F130" t="s">
        <v>1522</v>
      </c>
      <c r="G130" t="s">
        <v>1523</v>
      </c>
      <c r="H130" t="s">
        <v>213</v>
      </c>
      <c r="I130" t="s">
        <v>211</v>
      </c>
      <c r="J130" t="s">
        <v>1343</v>
      </c>
      <c r="K130" t="s">
        <v>392</v>
      </c>
      <c r="L130" t="s">
        <v>393</v>
      </c>
      <c r="M130">
        <v>13.853899999999999</v>
      </c>
      <c r="N130">
        <f t="shared" si="18"/>
        <v>347.63374485596705</v>
      </c>
      <c r="O130">
        <f t="shared" si="19"/>
        <v>347.63374485596705</v>
      </c>
      <c r="P130" s="10">
        <f t="shared" si="20"/>
        <v>5.4628159905937688</v>
      </c>
      <c r="Q130" t="s">
        <v>28</v>
      </c>
      <c r="R130" t="s">
        <v>1058</v>
      </c>
      <c r="S130" t="s">
        <v>212</v>
      </c>
      <c r="T130" t="s">
        <v>210</v>
      </c>
      <c r="U130" t="s">
        <v>408</v>
      </c>
      <c r="V130" t="s">
        <v>1524</v>
      </c>
      <c r="X130" t="s">
        <v>397</v>
      </c>
      <c r="Y130" t="s">
        <v>1525</v>
      </c>
    </row>
    <row r="131" spans="1:25" x14ac:dyDescent="0.2">
      <c r="A131">
        <v>2022</v>
      </c>
      <c r="B131" t="s">
        <v>1526</v>
      </c>
      <c r="C131" t="s">
        <v>400</v>
      </c>
      <c r="D131" t="s">
        <v>1527</v>
      </c>
      <c r="E131" t="s">
        <v>1528</v>
      </c>
      <c r="F131" t="s">
        <v>1529</v>
      </c>
      <c r="G131" t="s">
        <v>1530</v>
      </c>
      <c r="H131" t="s">
        <v>70</v>
      </c>
      <c r="I131" t="s">
        <v>68</v>
      </c>
      <c r="J131" t="s">
        <v>1343</v>
      </c>
      <c r="K131" t="s">
        <v>392</v>
      </c>
      <c r="L131" t="s">
        <v>393</v>
      </c>
      <c r="M131">
        <v>11.172499999999999</v>
      </c>
      <c r="N131">
        <f t="shared" si="18"/>
        <v>280.3497942386831</v>
      </c>
      <c r="O131">
        <f t="shared" si="19"/>
        <v>280.3497942386831</v>
      </c>
      <c r="P131" s="10">
        <f t="shared" si="20"/>
        <v>4.4054967666078779</v>
      </c>
      <c r="Q131" t="s">
        <v>28</v>
      </c>
      <c r="R131" t="s">
        <v>1531</v>
      </c>
      <c r="S131" t="s">
        <v>69</v>
      </c>
      <c r="T131" t="s">
        <v>60</v>
      </c>
      <c r="U131" t="s">
        <v>395</v>
      </c>
      <c r="V131" t="s">
        <v>1532</v>
      </c>
      <c r="X131" t="s">
        <v>397</v>
      </c>
      <c r="Y131" t="s">
        <v>1533</v>
      </c>
    </row>
    <row r="132" spans="1:25" x14ac:dyDescent="0.2">
      <c r="A132">
        <v>2022</v>
      </c>
      <c r="B132" t="s">
        <v>1534</v>
      </c>
      <c r="C132" t="s">
        <v>400</v>
      </c>
      <c r="D132" t="s">
        <v>1535</v>
      </c>
      <c r="E132" t="s">
        <v>1536</v>
      </c>
      <c r="F132" t="s">
        <v>1537</v>
      </c>
      <c r="G132" t="s">
        <v>1538</v>
      </c>
      <c r="H132" t="s">
        <v>154</v>
      </c>
      <c r="I132" t="s">
        <v>89</v>
      </c>
      <c r="J132" t="s">
        <v>1343</v>
      </c>
      <c r="K132" t="s">
        <v>392</v>
      </c>
      <c r="L132" t="s">
        <v>393</v>
      </c>
      <c r="M132">
        <v>12.513199999999999</v>
      </c>
      <c r="N132">
        <f t="shared" si="18"/>
        <v>313.99176954732508</v>
      </c>
      <c r="O132">
        <f t="shared" si="19"/>
        <v>313.99176954732508</v>
      </c>
      <c r="P132" s="10">
        <f t="shared" si="20"/>
        <v>4.9341563786008225</v>
      </c>
      <c r="Q132" t="s">
        <v>28</v>
      </c>
      <c r="R132" t="s">
        <v>642</v>
      </c>
      <c r="S132" t="s">
        <v>153</v>
      </c>
      <c r="T132" t="s">
        <v>88</v>
      </c>
      <c r="U132" t="s">
        <v>408</v>
      </c>
      <c r="V132" t="s">
        <v>1539</v>
      </c>
      <c r="X132" t="s">
        <v>397</v>
      </c>
      <c r="Y132" t="s">
        <v>1540</v>
      </c>
    </row>
    <row r="133" spans="1:25" x14ac:dyDescent="0.2">
      <c r="A133">
        <v>2022</v>
      </c>
      <c r="B133" t="s">
        <v>1541</v>
      </c>
      <c r="C133" t="s">
        <v>831</v>
      </c>
      <c r="D133" t="s">
        <v>1542</v>
      </c>
      <c r="E133" t="s">
        <v>1543</v>
      </c>
      <c r="F133" t="s">
        <v>1544</v>
      </c>
      <c r="G133" t="s">
        <v>1545</v>
      </c>
      <c r="H133" t="s">
        <v>91</v>
      </c>
      <c r="I133" t="s">
        <v>89</v>
      </c>
      <c r="J133" t="s">
        <v>1546</v>
      </c>
      <c r="K133" t="s">
        <v>392</v>
      </c>
      <c r="L133" t="s">
        <v>393</v>
      </c>
      <c r="M133">
        <v>122.89749999999999</v>
      </c>
      <c r="N133">
        <f t="shared" si="18"/>
        <v>3083.8477366255142</v>
      </c>
      <c r="O133">
        <f t="shared" si="19"/>
        <v>3083.8477366255142</v>
      </c>
      <c r="P133" s="10">
        <f t="shared" si="20"/>
        <v>48.460464432686656</v>
      </c>
      <c r="Q133" t="s">
        <v>28</v>
      </c>
      <c r="R133" t="s">
        <v>642</v>
      </c>
      <c r="S133" t="s">
        <v>90</v>
      </c>
      <c r="T133" t="s">
        <v>88</v>
      </c>
      <c r="U133" t="s">
        <v>395</v>
      </c>
      <c r="V133" t="s">
        <v>1547</v>
      </c>
      <c r="X133" t="s">
        <v>397</v>
      </c>
      <c r="Y133" t="s">
        <v>1548</v>
      </c>
    </row>
    <row r="134" spans="1:25" x14ac:dyDescent="0.2">
      <c r="A134">
        <v>2022</v>
      </c>
      <c r="B134" t="s">
        <v>1549</v>
      </c>
      <c r="C134" t="s">
        <v>400</v>
      </c>
      <c r="D134" t="s">
        <v>1550</v>
      </c>
      <c r="E134" t="s">
        <v>1551</v>
      </c>
      <c r="F134" t="s">
        <v>1418</v>
      </c>
      <c r="G134" t="s">
        <v>1419</v>
      </c>
      <c r="H134" t="s">
        <v>617</v>
      </c>
      <c r="I134" t="s">
        <v>145</v>
      </c>
      <c r="J134" t="s">
        <v>1552</v>
      </c>
      <c r="K134" t="s">
        <v>392</v>
      </c>
      <c r="L134" t="s">
        <v>393</v>
      </c>
      <c r="M134">
        <v>37.5396</v>
      </c>
      <c r="N134">
        <f t="shared" si="18"/>
        <v>941.97530864197529</v>
      </c>
      <c r="O134">
        <f t="shared" si="19"/>
        <v>941.97530864197529</v>
      </c>
      <c r="P134" s="10">
        <f t="shared" si="20"/>
        <v>14.802469135802468</v>
      </c>
      <c r="Q134" t="s">
        <v>28</v>
      </c>
      <c r="R134" t="s">
        <v>642</v>
      </c>
      <c r="S134" t="s">
        <v>620</v>
      </c>
      <c r="T134" t="s">
        <v>121</v>
      </c>
      <c r="U134" t="s">
        <v>408</v>
      </c>
      <c r="V134" t="s">
        <v>1553</v>
      </c>
      <c r="X134" t="s">
        <v>397</v>
      </c>
      <c r="Y134" t="s">
        <v>1554</v>
      </c>
    </row>
    <row r="135" spans="1:25" x14ac:dyDescent="0.2">
      <c r="A135">
        <v>2022</v>
      </c>
      <c r="B135" t="s">
        <v>1555</v>
      </c>
      <c r="C135" t="s">
        <v>536</v>
      </c>
      <c r="D135" t="s">
        <v>1556</v>
      </c>
      <c r="E135" t="s">
        <v>1557</v>
      </c>
      <c r="F135" t="s">
        <v>1558</v>
      </c>
      <c r="G135" t="s">
        <v>1559</v>
      </c>
      <c r="H135" t="s">
        <v>1560</v>
      </c>
      <c r="I135" t="s">
        <v>221</v>
      </c>
      <c r="J135" t="s">
        <v>1561</v>
      </c>
      <c r="K135" t="s">
        <v>392</v>
      </c>
      <c r="L135" t="s">
        <v>393</v>
      </c>
      <c r="M135">
        <v>13.407</v>
      </c>
      <c r="N135">
        <f t="shared" si="18"/>
        <v>336.41975308641975</v>
      </c>
      <c r="O135">
        <f t="shared" si="19"/>
        <v>336.41975308641975</v>
      </c>
      <c r="P135" s="10">
        <f t="shared" si="20"/>
        <v>5.2865961199294533</v>
      </c>
      <c r="Q135" t="s">
        <v>28</v>
      </c>
      <c r="R135" t="s">
        <v>1562</v>
      </c>
      <c r="S135" t="s">
        <v>1563</v>
      </c>
      <c r="T135" t="s">
        <v>220</v>
      </c>
      <c r="U135" t="s">
        <v>395</v>
      </c>
      <c r="V135" t="s">
        <v>1564</v>
      </c>
      <c r="X135" t="s">
        <v>397</v>
      </c>
      <c r="Y135" t="s">
        <v>1565</v>
      </c>
    </row>
    <row r="136" spans="1:25" x14ac:dyDescent="0.2">
      <c r="A136">
        <v>2022</v>
      </c>
      <c r="B136" t="s">
        <v>1566</v>
      </c>
      <c r="C136" t="s">
        <v>536</v>
      </c>
      <c r="D136" t="s">
        <v>1567</v>
      </c>
      <c r="E136" t="s">
        <v>1568</v>
      </c>
      <c r="F136" t="s">
        <v>1569</v>
      </c>
      <c r="G136" t="s">
        <v>1570</v>
      </c>
      <c r="H136" t="s">
        <v>1571</v>
      </c>
      <c r="I136" t="s">
        <v>211</v>
      </c>
      <c r="J136" t="s">
        <v>1373</v>
      </c>
      <c r="K136" t="s">
        <v>392</v>
      </c>
      <c r="L136" t="s">
        <v>393</v>
      </c>
      <c r="M136">
        <v>15.194599999999999</v>
      </c>
      <c r="N136">
        <f t="shared" si="18"/>
        <v>381.27572016460903</v>
      </c>
      <c r="O136">
        <f t="shared" si="19"/>
        <v>381.27572016460903</v>
      </c>
      <c r="P136" s="10">
        <f t="shared" si="20"/>
        <v>5.9914756025867133</v>
      </c>
      <c r="Q136" t="s">
        <v>28</v>
      </c>
      <c r="R136" t="s">
        <v>1572</v>
      </c>
      <c r="S136" t="s">
        <v>1573</v>
      </c>
      <c r="T136" t="s">
        <v>210</v>
      </c>
      <c r="U136" t="s">
        <v>395</v>
      </c>
      <c r="V136" t="s">
        <v>1574</v>
      </c>
      <c r="X136" t="s">
        <v>397</v>
      </c>
      <c r="Y136" t="s">
        <v>1575</v>
      </c>
    </row>
    <row r="137" spans="1:25" x14ac:dyDescent="0.2">
      <c r="A137">
        <v>2022</v>
      </c>
      <c r="B137" t="s">
        <v>1576</v>
      </c>
      <c r="C137" t="s">
        <v>400</v>
      </c>
      <c r="D137" t="s">
        <v>1577</v>
      </c>
      <c r="E137" t="s">
        <v>1578</v>
      </c>
      <c r="F137" t="s">
        <v>1579</v>
      </c>
      <c r="G137" t="s">
        <v>1580</v>
      </c>
      <c r="H137" t="s">
        <v>147</v>
      </c>
      <c r="I137" t="s">
        <v>145</v>
      </c>
      <c r="J137" t="s">
        <v>1400</v>
      </c>
      <c r="K137" t="s">
        <v>392</v>
      </c>
      <c r="L137" t="s">
        <v>393</v>
      </c>
      <c r="M137">
        <v>11.172499999999999</v>
      </c>
      <c r="N137">
        <f t="shared" si="18"/>
        <v>280.3497942386831</v>
      </c>
      <c r="O137">
        <f t="shared" si="19"/>
        <v>280.3497942386831</v>
      </c>
      <c r="P137" s="10">
        <f t="shared" si="20"/>
        <v>4.4054967666078779</v>
      </c>
      <c r="Q137" t="s">
        <v>28</v>
      </c>
      <c r="R137" t="s">
        <v>1581</v>
      </c>
      <c r="S137" t="s">
        <v>146</v>
      </c>
      <c r="T137" t="s">
        <v>121</v>
      </c>
      <c r="U137" t="s">
        <v>408</v>
      </c>
      <c r="V137" t="s">
        <v>1582</v>
      </c>
      <c r="X137" t="s">
        <v>397</v>
      </c>
      <c r="Y137" t="s">
        <v>1583</v>
      </c>
    </row>
    <row r="138" spans="1:25" x14ac:dyDescent="0.2">
      <c r="A138">
        <v>2022</v>
      </c>
      <c r="B138" t="s">
        <v>1584</v>
      </c>
      <c r="C138" t="s">
        <v>400</v>
      </c>
      <c r="D138" t="s">
        <v>1585</v>
      </c>
      <c r="E138" t="s">
        <v>1586</v>
      </c>
      <c r="F138" t="s">
        <v>1587</v>
      </c>
      <c r="G138" t="s">
        <v>1588</v>
      </c>
      <c r="H138" t="s">
        <v>797</v>
      </c>
      <c r="I138" t="s">
        <v>137</v>
      </c>
      <c r="J138" t="s">
        <v>1400</v>
      </c>
      <c r="K138" t="s">
        <v>392</v>
      </c>
      <c r="L138" t="s">
        <v>393</v>
      </c>
      <c r="M138">
        <v>8.0442</v>
      </c>
      <c r="N138">
        <f t="shared" si="18"/>
        <v>201.85185185185185</v>
      </c>
      <c r="O138">
        <f t="shared" si="19"/>
        <v>201.85185185185185</v>
      </c>
      <c r="P138" s="10">
        <f t="shared" si="20"/>
        <v>3.1719576719576721</v>
      </c>
      <c r="Q138" t="s">
        <v>28</v>
      </c>
      <c r="R138" t="s">
        <v>799</v>
      </c>
      <c r="S138" t="s">
        <v>800</v>
      </c>
      <c r="T138" t="s">
        <v>136</v>
      </c>
      <c r="U138" t="s">
        <v>395</v>
      </c>
      <c r="V138" t="s">
        <v>1589</v>
      </c>
      <c r="X138" t="s">
        <v>397</v>
      </c>
      <c r="Y138" t="s">
        <v>1590</v>
      </c>
    </row>
    <row r="139" spans="1:25" x14ac:dyDescent="0.2">
      <c r="A139">
        <v>2022</v>
      </c>
      <c r="B139" t="s">
        <v>1591</v>
      </c>
      <c r="C139" t="s">
        <v>400</v>
      </c>
      <c r="D139" t="s">
        <v>1592</v>
      </c>
      <c r="E139" t="s">
        <v>1593</v>
      </c>
      <c r="F139" t="s">
        <v>1594</v>
      </c>
      <c r="G139" t="s">
        <v>1595</v>
      </c>
      <c r="H139" t="s">
        <v>1596</v>
      </c>
      <c r="I139" t="s">
        <v>211</v>
      </c>
      <c r="J139" t="s">
        <v>1597</v>
      </c>
      <c r="K139" t="s">
        <v>392</v>
      </c>
      <c r="L139" t="s">
        <v>393</v>
      </c>
      <c r="M139">
        <v>8.4910999999999994</v>
      </c>
      <c r="N139">
        <f t="shared" si="18"/>
        <v>213.06584362139915</v>
      </c>
      <c r="O139">
        <f t="shared" si="19"/>
        <v>213.06584362139915</v>
      </c>
      <c r="P139" s="10">
        <f t="shared" si="20"/>
        <v>3.3481775426219871</v>
      </c>
      <c r="Q139" t="s">
        <v>28</v>
      </c>
      <c r="R139" t="s">
        <v>1598</v>
      </c>
      <c r="S139" t="s">
        <v>1599</v>
      </c>
      <c r="T139" t="s">
        <v>210</v>
      </c>
      <c r="U139" t="s">
        <v>395</v>
      </c>
      <c r="V139" t="s">
        <v>1600</v>
      </c>
      <c r="X139" t="s">
        <v>397</v>
      </c>
      <c r="Y139" t="s">
        <v>1601</v>
      </c>
    </row>
    <row r="140" spans="1:25" x14ac:dyDescent="0.2">
      <c r="A140">
        <v>2022</v>
      </c>
      <c r="B140" t="s">
        <v>1602</v>
      </c>
      <c r="C140" t="s">
        <v>400</v>
      </c>
      <c r="D140" t="s">
        <v>1603</v>
      </c>
      <c r="E140" t="s">
        <v>1604</v>
      </c>
      <c r="F140" t="s">
        <v>1605</v>
      </c>
      <c r="G140" t="s">
        <v>1606</v>
      </c>
      <c r="H140" t="s">
        <v>416</v>
      </c>
      <c r="I140" t="s">
        <v>51</v>
      </c>
      <c r="J140" t="s">
        <v>1607</v>
      </c>
      <c r="K140" t="s">
        <v>392</v>
      </c>
      <c r="L140" t="s">
        <v>393</v>
      </c>
      <c r="M140">
        <v>8.9380000000000006</v>
      </c>
      <c r="N140">
        <f t="shared" si="18"/>
        <v>224.27983539094652</v>
      </c>
      <c r="O140">
        <f t="shared" si="19"/>
        <v>224.27983539094652</v>
      </c>
      <c r="P140" s="10">
        <f t="shared" si="20"/>
        <v>3.5243974132863021</v>
      </c>
      <c r="Q140" t="s">
        <v>28</v>
      </c>
      <c r="R140" t="s">
        <v>1608</v>
      </c>
      <c r="S140" t="s">
        <v>420</v>
      </c>
      <c r="T140" t="s">
        <v>50</v>
      </c>
      <c r="U140" t="s">
        <v>395</v>
      </c>
      <c r="V140" t="s">
        <v>1609</v>
      </c>
      <c r="X140" t="s">
        <v>397</v>
      </c>
      <c r="Y140" t="s">
        <v>1610</v>
      </c>
    </row>
    <row r="141" spans="1:25" x14ac:dyDescent="0.2">
      <c r="A141">
        <v>2022</v>
      </c>
      <c r="B141" t="s">
        <v>1611</v>
      </c>
      <c r="C141" t="s">
        <v>400</v>
      </c>
      <c r="D141" t="s">
        <v>1612</v>
      </c>
      <c r="E141" t="s">
        <v>1613</v>
      </c>
      <c r="F141" t="s">
        <v>1614</v>
      </c>
      <c r="G141" t="s">
        <v>1615</v>
      </c>
      <c r="H141" t="s">
        <v>91</v>
      </c>
      <c r="I141" t="s">
        <v>89</v>
      </c>
      <c r="J141" t="s">
        <v>1616</v>
      </c>
      <c r="K141" t="s">
        <v>28</v>
      </c>
      <c r="L141" t="s">
        <v>406</v>
      </c>
      <c r="M141">
        <v>12.513199999999999</v>
      </c>
      <c r="N141">
        <f t="shared" si="18"/>
        <v>313.99176954732508</v>
      </c>
      <c r="O141">
        <f t="shared" si="19"/>
        <v>313.99176954732508</v>
      </c>
      <c r="P141" s="10">
        <f t="shared" si="20"/>
        <v>4.9341563786008225</v>
      </c>
      <c r="Q141" t="s">
        <v>28</v>
      </c>
      <c r="R141" t="s">
        <v>1617</v>
      </c>
      <c r="S141" t="s">
        <v>90</v>
      </c>
      <c r="T141" t="s">
        <v>88</v>
      </c>
      <c r="U141" t="s">
        <v>408</v>
      </c>
      <c r="V141" t="s">
        <v>1618</v>
      </c>
      <c r="X141" t="s">
        <v>397</v>
      </c>
      <c r="Y141" t="s">
        <v>1619</v>
      </c>
    </row>
    <row r="142" spans="1:25" x14ac:dyDescent="0.2">
      <c r="A142">
        <v>2022</v>
      </c>
      <c r="B142" t="s">
        <v>1620</v>
      </c>
      <c r="C142" t="s">
        <v>400</v>
      </c>
      <c r="D142" t="s">
        <v>1621</v>
      </c>
      <c r="E142" t="s">
        <v>1622</v>
      </c>
      <c r="F142" t="s">
        <v>1371</v>
      </c>
      <c r="G142" t="s">
        <v>1372</v>
      </c>
      <c r="H142" t="s">
        <v>70</v>
      </c>
      <c r="I142" t="s">
        <v>68</v>
      </c>
      <c r="J142" t="s">
        <v>1623</v>
      </c>
      <c r="K142" t="s">
        <v>392</v>
      </c>
      <c r="L142" t="s">
        <v>393</v>
      </c>
      <c r="M142">
        <v>4.7371400000000001</v>
      </c>
      <c r="N142">
        <f t="shared" si="18"/>
        <v>118.86831275720164</v>
      </c>
      <c r="O142">
        <f t="shared" si="19"/>
        <v>118.86831275720164</v>
      </c>
      <c r="P142" s="10">
        <f t="shared" si="20"/>
        <v>1.8679306290417401</v>
      </c>
      <c r="Q142" t="s">
        <v>28</v>
      </c>
      <c r="R142" t="s">
        <v>1374</v>
      </c>
      <c r="S142" t="s">
        <v>69</v>
      </c>
      <c r="T142" t="s">
        <v>60</v>
      </c>
      <c r="U142" t="s">
        <v>395</v>
      </c>
      <c r="V142" t="s">
        <v>1624</v>
      </c>
      <c r="X142" t="s">
        <v>397</v>
      </c>
      <c r="Y142" t="s">
        <v>1625</v>
      </c>
    </row>
    <row r="143" spans="1:25" x14ac:dyDescent="0.2">
      <c r="A143">
        <v>2022</v>
      </c>
      <c r="B143" t="s">
        <v>1626</v>
      </c>
      <c r="C143" t="s">
        <v>400</v>
      </c>
      <c r="D143" t="s">
        <v>1627</v>
      </c>
      <c r="E143" t="s">
        <v>1628</v>
      </c>
      <c r="F143" t="s">
        <v>1629</v>
      </c>
      <c r="G143" t="s">
        <v>1630</v>
      </c>
      <c r="H143" t="s">
        <v>26</v>
      </c>
      <c r="I143" t="s">
        <v>24</v>
      </c>
      <c r="J143" t="s">
        <v>1434</v>
      </c>
      <c r="K143" t="s">
        <v>392</v>
      </c>
      <c r="L143" t="s">
        <v>393</v>
      </c>
      <c r="M143">
        <v>22.344999999999999</v>
      </c>
      <c r="N143">
        <f t="shared" si="18"/>
        <v>560.69958847736621</v>
      </c>
      <c r="O143">
        <f t="shared" si="19"/>
        <v>560.69958847736621</v>
      </c>
      <c r="P143" s="10">
        <f t="shared" si="20"/>
        <v>8.8109935332157558</v>
      </c>
      <c r="Q143" t="s">
        <v>28</v>
      </c>
      <c r="R143" t="s">
        <v>1631</v>
      </c>
      <c r="S143" t="s">
        <v>25</v>
      </c>
      <c r="T143" t="s">
        <v>23</v>
      </c>
      <c r="U143" t="s">
        <v>395</v>
      </c>
      <c r="V143" t="s">
        <v>50</v>
      </c>
      <c r="X143" t="s">
        <v>397</v>
      </c>
      <c r="Y143" t="s">
        <v>1632</v>
      </c>
    </row>
    <row r="144" spans="1:25" x14ac:dyDescent="0.2">
      <c r="A144">
        <v>2022</v>
      </c>
      <c r="B144" t="s">
        <v>1633</v>
      </c>
      <c r="C144" t="s">
        <v>386</v>
      </c>
      <c r="D144" t="s">
        <v>144</v>
      </c>
      <c r="E144" t="s">
        <v>1634</v>
      </c>
      <c r="F144" t="s">
        <v>1635</v>
      </c>
      <c r="G144" t="s">
        <v>1636</v>
      </c>
      <c r="H144" t="s">
        <v>147</v>
      </c>
      <c r="I144" t="s">
        <v>145</v>
      </c>
      <c r="J144" t="s">
        <v>1637</v>
      </c>
      <c r="K144" t="s">
        <v>392</v>
      </c>
      <c r="L144" t="s">
        <v>393</v>
      </c>
      <c r="M144">
        <v>11.172499999999999</v>
      </c>
      <c r="N144">
        <f t="shared" si="18"/>
        <v>280.3497942386831</v>
      </c>
      <c r="O144">
        <f t="shared" si="19"/>
        <v>280.3497942386831</v>
      </c>
      <c r="P144" s="10">
        <f t="shared" si="20"/>
        <v>4.4054967666078779</v>
      </c>
      <c r="Q144" t="s">
        <v>28</v>
      </c>
      <c r="R144" t="s">
        <v>1638</v>
      </c>
      <c r="S144" t="s">
        <v>146</v>
      </c>
      <c r="T144" t="s">
        <v>121</v>
      </c>
      <c r="U144" t="s">
        <v>408</v>
      </c>
      <c r="V144" t="s">
        <v>1639</v>
      </c>
      <c r="X144" t="s">
        <v>397</v>
      </c>
      <c r="Y144" t="s">
        <v>148</v>
      </c>
    </row>
    <row r="145" spans="1:25" x14ac:dyDescent="0.2">
      <c r="A145">
        <v>2022</v>
      </c>
      <c r="B145" t="s">
        <v>1640</v>
      </c>
      <c r="C145" t="s">
        <v>400</v>
      </c>
      <c r="D145" t="s">
        <v>1641</v>
      </c>
      <c r="E145" t="s">
        <v>1642</v>
      </c>
      <c r="F145" t="s">
        <v>1643</v>
      </c>
      <c r="G145" t="s">
        <v>1644</v>
      </c>
      <c r="H145" t="s">
        <v>1443</v>
      </c>
      <c r="I145" t="s">
        <v>68</v>
      </c>
      <c r="J145" t="s">
        <v>1645</v>
      </c>
      <c r="K145" t="s">
        <v>392</v>
      </c>
      <c r="L145" t="s">
        <v>393</v>
      </c>
      <c r="M145">
        <v>13.407</v>
      </c>
      <c r="N145">
        <f t="shared" si="18"/>
        <v>336.41975308641975</v>
      </c>
      <c r="O145">
        <f t="shared" si="19"/>
        <v>336.41975308641975</v>
      </c>
      <c r="P145" s="10">
        <f t="shared" si="20"/>
        <v>5.2865961199294533</v>
      </c>
      <c r="Q145" t="s">
        <v>28</v>
      </c>
      <c r="R145" t="s">
        <v>1646</v>
      </c>
      <c r="S145" t="s">
        <v>1144</v>
      </c>
      <c r="T145" t="s">
        <v>60</v>
      </c>
      <c r="U145" t="s">
        <v>408</v>
      </c>
      <c r="V145" t="s">
        <v>1647</v>
      </c>
      <c r="X145" t="s">
        <v>397</v>
      </c>
      <c r="Y145" t="s">
        <v>1648</v>
      </c>
    </row>
    <row r="146" spans="1:25" x14ac:dyDescent="0.2">
      <c r="A146">
        <v>2022</v>
      </c>
      <c r="B146" t="s">
        <v>1649</v>
      </c>
      <c r="C146" t="s">
        <v>400</v>
      </c>
      <c r="D146" t="s">
        <v>1650</v>
      </c>
      <c r="E146" t="s">
        <v>1651</v>
      </c>
      <c r="F146" t="s">
        <v>805</v>
      </c>
      <c r="G146" t="s">
        <v>806</v>
      </c>
      <c r="H146" t="s">
        <v>250</v>
      </c>
      <c r="I146" t="s">
        <v>68</v>
      </c>
      <c r="J146" t="s">
        <v>1444</v>
      </c>
      <c r="K146" t="s">
        <v>392</v>
      </c>
      <c r="L146" t="s">
        <v>393</v>
      </c>
      <c r="M146">
        <v>8.9380000000000006</v>
      </c>
      <c r="N146">
        <f t="shared" si="18"/>
        <v>224.27983539094652</v>
      </c>
      <c r="O146">
        <f t="shared" si="19"/>
        <v>224.27983539094652</v>
      </c>
      <c r="P146" s="10">
        <f t="shared" si="20"/>
        <v>3.5243974132863021</v>
      </c>
      <c r="Q146" t="s">
        <v>28</v>
      </c>
      <c r="R146" t="s">
        <v>1192</v>
      </c>
      <c r="S146" t="s">
        <v>249</v>
      </c>
      <c r="T146" t="s">
        <v>60</v>
      </c>
      <c r="U146" t="s">
        <v>408</v>
      </c>
      <c r="V146" t="s">
        <v>1652</v>
      </c>
      <c r="X146" t="s">
        <v>397</v>
      </c>
      <c r="Y146" t="s">
        <v>1653</v>
      </c>
    </row>
    <row r="147" spans="1:25" x14ac:dyDescent="0.2">
      <c r="A147">
        <v>2022</v>
      </c>
      <c r="B147" t="s">
        <v>1654</v>
      </c>
      <c r="C147" t="s">
        <v>400</v>
      </c>
      <c r="D147" t="s">
        <v>1655</v>
      </c>
      <c r="E147" t="s">
        <v>1656</v>
      </c>
      <c r="F147" t="s">
        <v>559</v>
      </c>
      <c r="G147" t="s">
        <v>560</v>
      </c>
      <c r="H147" t="s">
        <v>250</v>
      </c>
      <c r="I147" t="s">
        <v>68</v>
      </c>
      <c r="J147" t="s">
        <v>1657</v>
      </c>
      <c r="K147" t="s">
        <v>392</v>
      </c>
      <c r="L147" t="s">
        <v>393</v>
      </c>
      <c r="M147">
        <v>5.8097000000000003</v>
      </c>
      <c r="N147">
        <f t="shared" si="18"/>
        <v>145.78189300411523</v>
      </c>
      <c r="O147">
        <f t="shared" si="19"/>
        <v>145.78189300411523</v>
      </c>
      <c r="P147" s="10">
        <f t="shared" si="20"/>
        <v>2.2908583186360967</v>
      </c>
      <c r="Q147" t="s">
        <v>28</v>
      </c>
      <c r="R147" t="s">
        <v>561</v>
      </c>
      <c r="S147" t="s">
        <v>249</v>
      </c>
      <c r="T147" t="s">
        <v>60</v>
      </c>
      <c r="U147" t="s">
        <v>408</v>
      </c>
      <c r="V147" t="s">
        <v>1658</v>
      </c>
      <c r="X147" t="s">
        <v>397</v>
      </c>
      <c r="Y147" t="s">
        <v>1659</v>
      </c>
    </row>
    <row r="148" spans="1:25" x14ac:dyDescent="0.2">
      <c r="A148">
        <v>2022</v>
      </c>
      <c r="B148" t="s">
        <v>1660</v>
      </c>
      <c r="C148" t="s">
        <v>386</v>
      </c>
      <c r="D148" t="s">
        <v>1661</v>
      </c>
      <c r="E148" t="s">
        <v>1662</v>
      </c>
      <c r="F148" t="s">
        <v>1663</v>
      </c>
      <c r="G148" t="s">
        <v>1664</v>
      </c>
      <c r="H148" t="s">
        <v>1361</v>
      </c>
      <c r="I148" t="s">
        <v>211</v>
      </c>
      <c r="J148" t="s">
        <v>1665</v>
      </c>
      <c r="K148" t="s">
        <v>392</v>
      </c>
      <c r="L148" t="s">
        <v>393</v>
      </c>
      <c r="M148">
        <v>10.7256</v>
      </c>
      <c r="N148">
        <f t="shared" si="18"/>
        <v>269.1358024691358</v>
      </c>
      <c r="O148">
        <f t="shared" si="19"/>
        <v>269.1358024691358</v>
      </c>
      <c r="P148" s="10">
        <f t="shared" si="20"/>
        <v>4.2292768959435625</v>
      </c>
      <c r="Q148" t="s">
        <v>28</v>
      </c>
      <c r="R148" t="s">
        <v>1666</v>
      </c>
      <c r="S148" t="s">
        <v>610</v>
      </c>
      <c r="T148" t="s">
        <v>210</v>
      </c>
      <c r="U148" t="s">
        <v>395</v>
      </c>
      <c r="V148" t="s">
        <v>1667</v>
      </c>
      <c r="X148" t="s">
        <v>397</v>
      </c>
      <c r="Y148" t="s">
        <v>1668</v>
      </c>
    </row>
    <row r="149" spans="1:25" x14ac:dyDescent="0.2">
      <c r="A149">
        <v>2022</v>
      </c>
      <c r="B149" t="s">
        <v>1669</v>
      </c>
      <c r="C149" t="s">
        <v>386</v>
      </c>
      <c r="D149" t="s">
        <v>1670</v>
      </c>
      <c r="E149" t="s">
        <v>1671</v>
      </c>
      <c r="F149" t="s">
        <v>1672</v>
      </c>
      <c r="G149" t="s">
        <v>1673</v>
      </c>
      <c r="H149" t="s">
        <v>521</v>
      </c>
      <c r="I149" t="s">
        <v>137</v>
      </c>
      <c r="J149" t="s">
        <v>1462</v>
      </c>
      <c r="K149" t="s">
        <v>123</v>
      </c>
      <c r="L149" t="s">
        <v>406</v>
      </c>
      <c r="M149">
        <v>250.26400000000001</v>
      </c>
      <c r="N149">
        <f t="shared" si="18"/>
        <v>6279.8353909465022</v>
      </c>
      <c r="O149">
        <f t="shared" si="19"/>
        <v>6279.8353909465022</v>
      </c>
      <c r="P149" s="10">
        <f t="shared" si="20"/>
        <v>98.68312757201646</v>
      </c>
      <c r="Q149" t="s">
        <v>123</v>
      </c>
      <c r="R149" t="s">
        <v>1674</v>
      </c>
      <c r="S149" t="s">
        <v>523</v>
      </c>
      <c r="T149" t="s">
        <v>136</v>
      </c>
      <c r="U149" t="s">
        <v>395</v>
      </c>
      <c r="V149" t="s">
        <v>1675</v>
      </c>
      <c r="X149" t="s">
        <v>397</v>
      </c>
      <c r="Y149" t="s">
        <v>1676</v>
      </c>
    </row>
    <row r="150" spans="1:25" x14ac:dyDescent="0.2">
      <c r="A150">
        <v>2022</v>
      </c>
      <c r="B150" t="s">
        <v>1677</v>
      </c>
      <c r="C150" t="s">
        <v>400</v>
      </c>
      <c r="D150" t="s">
        <v>1678</v>
      </c>
      <c r="E150" t="s">
        <v>1679</v>
      </c>
      <c r="F150" t="s">
        <v>1680</v>
      </c>
      <c r="G150" t="s">
        <v>1681</v>
      </c>
      <c r="H150" t="s">
        <v>91</v>
      </c>
      <c r="I150" t="s">
        <v>89</v>
      </c>
      <c r="J150" t="s">
        <v>1682</v>
      </c>
      <c r="K150" t="s">
        <v>392</v>
      </c>
      <c r="L150" t="s">
        <v>393</v>
      </c>
      <c r="M150">
        <v>12.513199999999999</v>
      </c>
      <c r="N150">
        <f t="shared" si="18"/>
        <v>313.99176954732508</v>
      </c>
      <c r="O150">
        <f t="shared" si="19"/>
        <v>313.99176954732508</v>
      </c>
      <c r="P150" s="10">
        <f t="shared" si="20"/>
        <v>4.9341563786008225</v>
      </c>
      <c r="Q150" t="s">
        <v>28</v>
      </c>
      <c r="R150" t="s">
        <v>1683</v>
      </c>
      <c r="S150" t="s">
        <v>90</v>
      </c>
      <c r="T150" t="s">
        <v>88</v>
      </c>
      <c r="U150" t="s">
        <v>408</v>
      </c>
      <c r="V150" t="s">
        <v>1684</v>
      </c>
      <c r="X150" t="s">
        <v>397</v>
      </c>
      <c r="Y150" t="s">
        <v>1685</v>
      </c>
    </row>
    <row r="151" spans="1:25" x14ac:dyDescent="0.2">
      <c r="A151">
        <v>2022</v>
      </c>
      <c r="B151" t="s">
        <v>1686</v>
      </c>
      <c r="C151" t="s">
        <v>386</v>
      </c>
      <c r="D151" t="s">
        <v>1678</v>
      </c>
      <c r="E151" t="s">
        <v>1679</v>
      </c>
      <c r="F151" t="s">
        <v>1680</v>
      </c>
      <c r="G151" t="s">
        <v>1681</v>
      </c>
      <c r="H151" t="s">
        <v>91</v>
      </c>
      <c r="I151" t="s">
        <v>89</v>
      </c>
      <c r="J151" t="s">
        <v>1687</v>
      </c>
      <c r="K151" t="s">
        <v>392</v>
      </c>
      <c r="L151" t="s">
        <v>393</v>
      </c>
      <c r="M151">
        <v>13.407</v>
      </c>
      <c r="N151">
        <f t="shared" si="18"/>
        <v>336.41975308641975</v>
      </c>
      <c r="O151">
        <f t="shared" si="19"/>
        <v>336.41975308641975</v>
      </c>
      <c r="P151" s="10">
        <f t="shared" si="20"/>
        <v>5.2865961199294533</v>
      </c>
      <c r="Q151" t="s">
        <v>28</v>
      </c>
      <c r="R151" t="s">
        <v>642</v>
      </c>
      <c r="S151" t="s">
        <v>90</v>
      </c>
      <c r="T151" t="s">
        <v>88</v>
      </c>
      <c r="U151" t="s">
        <v>395</v>
      </c>
      <c r="V151" t="s">
        <v>1688</v>
      </c>
      <c r="X151" t="s">
        <v>397</v>
      </c>
      <c r="Y151" t="s">
        <v>1685</v>
      </c>
    </row>
    <row r="152" spans="1:25" x14ac:dyDescent="0.2">
      <c r="A152">
        <v>2022</v>
      </c>
      <c r="B152" t="s">
        <v>1689</v>
      </c>
      <c r="C152" t="s">
        <v>386</v>
      </c>
      <c r="D152" t="s">
        <v>1690</v>
      </c>
      <c r="E152" t="s">
        <v>1691</v>
      </c>
      <c r="F152" t="s">
        <v>1692</v>
      </c>
      <c r="G152" t="s">
        <v>1693</v>
      </c>
      <c r="H152" t="s">
        <v>797</v>
      </c>
      <c r="I152" t="s">
        <v>137</v>
      </c>
      <c r="J152" t="s">
        <v>1694</v>
      </c>
      <c r="K152" t="s">
        <v>28</v>
      </c>
      <c r="L152" t="s">
        <v>406</v>
      </c>
      <c r="M152">
        <v>23.775079999999999</v>
      </c>
      <c r="N152">
        <f t="shared" si="18"/>
        <v>596.58436213991774</v>
      </c>
      <c r="O152">
        <f t="shared" si="19"/>
        <v>596.58436213991774</v>
      </c>
      <c r="P152" s="10">
        <f t="shared" si="20"/>
        <v>9.3748971193415667</v>
      </c>
      <c r="Q152" t="s">
        <v>28</v>
      </c>
      <c r="R152" t="s">
        <v>1695</v>
      </c>
      <c r="S152" t="s">
        <v>800</v>
      </c>
      <c r="T152" t="s">
        <v>136</v>
      </c>
      <c r="U152" t="s">
        <v>395</v>
      </c>
      <c r="V152" t="s">
        <v>1696</v>
      </c>
      <c r="X152" t="s">
        <v>397</v>
      </c>
      <c r="Y152" t="s">
        <v>1697</v>
      </c>
    </row>
    <row r="153" spans="1:25" x14ac:dyDescent="0.2">
      <c r="A153">
        <v>2022</v>
      </c>
      <c r="B153" t="s">
        <v>1698</v>
      </c>
      <c r="C153" t="s">
        <v>386</v>
      </c>
      <c r="D153" t="s">
        <v>1699</v>
      </c>
      <c r="E153" t="s">
        <v>1700</v>
      </c>
      <c r="F153" t="s">
        <v>1701</v>
      </c>
      <c r="G153" t="s">
        <v>1702</v>
      </c>
      <c r="H153" t="s">
        <v>91</v>
      </c>
      <c r="I153" t="s">
        <v>89</v>
      </c>
      <c r="J153" t="s">
        <v>1471</v>
      </c>
      <c r="K153" t="s">
        <v>28</v>
      </c>
      <c r="L153" t="s">
        <v>406</v>
      </c>
      <c r="M153">
        <v>17.876000000000001</v>
      </c>
      <c r="N153">
        <f t="shared" si="18"/>
        <v>448.55967078189303</v>
      </c>
      <c r="O153">
        <f t="shared" si="19"/>
        <v>448.55967078189303</v>
      </c>
      <c r="P153" s="10">
        <f t="shared" si="20"/>
        <v>7.0487948265726041</v>
      </c>
      <c r="Q153" t="s">
        <v>28</v>
      </c>
      <c r="R153" t="s">
        <v>1703</v>
      </c>
      <c r="S153" t="s">
        <v>90</v>
      </c>
      <c r="T153" t="s">
        <v>88</v>
      </c>
      <c r="U153" t="s">
        <v>408</v>
      </c>
      <c r="V153" t="s">
        <v>1704</v>
      </c>
      <c r="X153" t="s">
        <v>397</v>
      </c>
      <c r="Y153" t="s">
        <v>1705</v>
      </c>
    </row>
    <row r="154" spans="1:25" x14ac:dyDescent="0.2">
      <c r="A154">
        <v>2022</v>
      </c>
      <c r="B154" t="s">
        <v>1706</v>
      </c>
      <c r="C154" t="s">
        <v>400</v>
      </c>
      <c r="D154" t="s">
        <v>1707</v>
      </c>
      <c r="E154" t="s">
        <v>1708</v>
      </c>
      <c r="F154" t="s">
        <v>1709</v>
      </c>
      <c r="G154" t="s">
        <v>1710</v>
      </c>
      <c r="H154" t="s">
        <v>53</v>
      </c>
      <c r="I154" t="s">
        <v>51</v>
      </c>
      <c r="J154" t="s">
        <v>1711</v>
      </c>
      <c r="K154" t="s">
        <v>392</v>
      </c>
      <c r="L154" t="s">
        <v>393</v>
      </c>
      <c r="M154">
        <v>10.7256</v>
      </c>
      <c r="N154">
        <f t="shared" si="18"/>
        <v>269.1358024691358</v>
      </c>
      <c r="O154">
        <f t="shared" si="19"/>
        <v>269.1358024691358</v>
      </c>
      <c r="P154" s="10">
        <f t="shared" si="20"/>
        <v>4.2292768959435625</v>
      </c>
      <c r="Q154" t="s">
        <v>28</v>
      </c>
      <c r="R154" t="s">
        <v>1712</v>
      </c>
      <c r="S154" t="s">
        <v>52</v>
      </c>
      <c r="T154" t="s">
        <v>50</v>
      </c>
      <c r="U154" t="s">
        <v>408</v>
      </c>
      <c r="V154" t="s">
        <v>1713</v>
      </c>
      <c r="X154" t="s">
        <v>397</v>
      </c>
      <c r="Y154" t="s">
        <v>1714</v>
      </c>
    </row>
    <row r="155" spans="1:25" x14ac:dyDescent="0.2">
      <c r="A155">
        <v>2022</v>
      </c>
      <c r="B155" t="s">
        <v>1715</v>
      </c>
      <c r="C155" t="s">
        <v>400</v>
      </c>
      <c r="D155" t="s">
        <v>1716</v>
      </c>
      <c r="E155" t="s">
        <v>1717</v>
      </c>
      <c r="F155" t="s">
        <v>1718</v>
      </c>
      <c r="G155" t="s">
        <v>1719</v>
      </c>
      <c r="H155" t="s">
        <v>91</v>
      </c>
      <c r="I155" t="s">
        <v>89</v>
      </c>
      <c r="J155" t="s">
        <v>1720</v>
      </c>
      <c r="K155" t="s">
        <v>392</v>
      </c>
      <c r="L155" t="s">
        <v>393</v>
      </c>
      <c r="M155">
        <v>16.982199999999999</v>
      </c>
      <c r="N155">
        <f t="shared" si="18"/>
        <v>426.13168724279831</v>
      </c>
      <c r="O155">
        <f t="shared" si="19"/>
        <v>426.13168724279831</v>
      </c>
      <c r="P155" s="10">
        <f t="shared" si="20"/>
        <v>6.6963550852439742</v>
      </c>
      <c r="Q155" t="s">
        <v>28</v>
      </c>
      <c r="R155" t="s">
        <v>642</v>
      </c>
      <c r="S155" t="s">
        <v>90</v>
      </c>
      <c r="T155" t="s">
        <v>88</v>
      </c>
      <c r="U155" t="s">
        <v>408</v>
      </c>
      <c r="V155" t="s">
        <v>1721</v>
      </c>
      <c r="X155" t="s">
        <v>397</v>
      </c>
      <c r="Y155" t="s">
        <v>1722</v>
      </c>
    </row>
    <row r="156" spans="1:25" x14ac:dyDescent="0.2">
      <c r="A156">
        <v>2022</v>
      </c>
      <c r="B156" t="s">
        <v>1723</v>
      </c>
      <c r="C156" t="s">
        <v>400</v>
      </c>
      <c r="D156" t="s">
        <v>1724</v>
      </c>
      <c r="E156" t="s">
        <v>1725</v>
      </c>
      <c r="F156" t="s">
        <v>1726</v>
      </c>
      <c r="G156" t="s">
        <v>1727</v>
      </c>
      <c r="H156" t="s">
        <v>183</v>
      </c>
      <c r="I156" t="s">
        <v>145</v>
      </c>
      <c r="J156" t="s">
        <v>1728</v>
      </c>
      <c r="K156" t="s">
        <v>392</v>
      </c>
      <c r="L156" t="s">
        <v>393</v>
      </c>
      <c r="M156">
        <v>22.344999999999999</v>
      </c>
      <c r="N156">
        <f t="shared" si="18"/>
        <v>560.69958847736621</v>
      </c>
      <c r="O156">
        <f t="shared" si="19"/>
        <v>560.69958847736621</v>
      </c>
      <c r="P156" s="10">
        <f t="shared" si="20"/>
        <v>8.8109935332157558</v>
      </c>
      <c r="Q156" t="s">
        <v>28</v>
      </c>
      <c r="R156" t="s">
        <v>1729</v>
      </c>
      <c r="S156" t="s">
        <v>182</v>
      </c>
      <c r="T156" t="s">
        <v>121</v>
      </c>
      <c r="U156" t="s">
        <v>395</v>
      </c>
      <c r="V156" t="s">
        <v>1730</v>
      </c>
      <c r="X156" t="s">
        <v>397</v>
      </c>
      <c r="Y156" t="s">
        <v>1731</v>
      </c>
    </row>
    <row r="157" spans="1:25" x14ac:dyDescent="0.2">
      <c r="A157">
        <v>2022</v>
      </c>
      <c r="B157" t="s">
        <v>1732</v>
      </c>
      <c r="C157" t="s">
        <v>400</v>
      </c>
      <c r="D157" t="s">
        <v>1733</v>
      </c>
      <c r="E157" t="s">
        <v>1734</v>
      </c>
      <c r="F157" t="s">
        <v>1735</v>
      </c>
      <c r="G157" t="s">
        <v>1736</v>
      </c>
      <c r="H157" t="s">
        <v>26</v>
      </c>
      <c r="I157" t="s">
        <v>24</v>
      </c>
      <c r="J157" t="s">
        <v>1737</v>
      </c>
      <c r="K157" t="s">
        <v>392</v>
      </c>
      <c r="L157" t="s">
        <v>393</v>
      </c>
      <c r="M157">
        <v>11.172499999999999</v>
      </c>
      <c r="N157">
        <f t="shared" si="18"/>
        <v>280.3497942386831</v>
      </c>
      <c r="O157">
        <f t="shared" si="19"/>
        <v>280.3497942386831</v>
      </c>
      <c r="P157" s="10">
        <f t="shared" si="20"/>
        <v>4.4054967666078779</v>
      </c>
      <c r="Q157" t="s">
        <v>28</v>
      </c>
      <c r="R157" t="s">
        <v>1738</v>
      </c>
      <c r="S157" t="s">
        <v>25</v>
      </c>
      <c r="T157" t="s">
        <v>23</v>
      </c>
      <c r="U157" t="s">
        <v>408</v>
      </c>
      <c r="V157" t="s">
        <v>1739</v>
      </c>
      <c r="X157" t="s">
        <v>397</v>
      </c>
      <c r="Y157" t="s">
        <v>1740</v>
      </c>
    </row>
    <row r="158" spans="1:25" x14ac:dyDescent="0.2">
      <c r="A158">
        <v>2022</v>
      </c>
      <c r="B158" t="s">
        <v>1741</v>
      </c>
      <c r="C158" t="s">
        <v>400</v>
      </c>
      <c r="D158" t="s">
        <v>1742</v>
      </c>
      <c r="E158" t="s">
        <v>1743</v>
      </c>
      <c r="F158" t="s">
        <v>1744</v>
      </c>
      <c r="G158" t="s">
        <v>1745</v>
      </c>
      <c r="H158" t="s">
        <v>606</v>
      </c>
      <c r="I158" t="s">
        <v>24</v>
      </c>
      <c r="J158" t="s">
        <v>1746</v>
      </c>
      <c r="K158" t="s">
        <v>392</v>
      </c>
      <c r="L158" t="s">
        <v>393</v>
      </c>
      <c r="M158">
        <v>22.344999999999999</v>
      </c>
      <c r="N158">
        <f t="shared" si="18"/>
        <v>560.69958847736621</v>
      </c>
      <c r="O158">
        <f t="shared" si="19"/>
        <v>560.69958847736621</v>
      </c>
      <c r="P158" s="10">
        <f t="shared" si="20"/>
        <v>8.8109935332157558</v>
      </c>
      <c r="Q158" t="s">
        <v>28</v>
      </c>
      <c r="R158" t="s">
        <v>1747</v>
      </c>
      <c r="S158" t="s">
        <v>609</v>
      </c>
      <c r="T158" t="s">
        <v>23</v>
      </c>
      <c r="U158" t="s">
        <v>395</v>
      </c>
      <c r="V158" t="s">
        <v>1748</v>
      </c>
      <c r="X158" t="s">
        <v>397</v>
      </c>
      <c r="Y158" t="s">
        <v>1749</v>
      </c>
    </row>
    <row r="159" spans="1:25" x14ac:dyDescent="0.2">
      <c r="A159">
        <v>2022</v>
      </c>
      <c r="B159" t="s">
        <v>1750</v>
      </c>
      <c r="C159" t="s">
        <v>400</v>
      </c>
      <c r="D159" t="s">
        <v>1751</v>
      </c>
      <c r="E159" t="s">
        <v>1752</v>
      </c>
      <c r="F159" t="s">
        <v>1753</v>
      </c>
      <c r="G159" t="s">
        <v>1754</v>
      </c>
      <c r="H159" t="s">
        <v>213</v>
      </c>
      <c r="I159" t="s">
        <v>211</v>
      </c>
      <c r="J159" t="s">
        <v>1755</v>
      </c>
      <c r="K159" t="s">
        <v>392</v>
      </c>
      <c r="L159" t="s">
        <v>393</v>
      </c>
      <c r="M159">
        <v>17.876000000000001</v>
      </c>
      <c r="N159">
        <f t="shared" si="18"/>
        <v>448.55967078189303</v>
      </c>
      <c r="O159">
        <f t="shared" si="19"/>
        <v>448.55967078189303</v>
      </c>
      <c r="P159" s="10">
        <f t="shared" si="20"/>
        <v>7.0487948265726041</v>
      </c>
      <c r="Q159" t="s">
        <v>28</v>
      </c>
      <c r="R159" t="s">
        <v>1058</v>
      </c>
      <c r="S159" t="s">
        <v>212</v>
      </c>
      <c r="T159" t="s">
        <v>210</v>
      </c>
      <c r="U159" t="s">
        <v>408</v>
      </c>
      <c r="V159" t="s">
        <v>1756</v>
      </c>
      <c r="X159" t="s">
        <v>397</v>
      </c>
      <c r="Y159" t="s">
        <v>1757</v>
      </c>
    </row>
    <row r="160" spans="1:25" x14ac:dyDescent="0.2">
      <c r="A160">
        <v>2022</v>
      </c>
      <c r="B160" t="s">
        <v>1758</v>
      </c>
      <c r="C160" t="s">
        <v>400</v>
      </c>
      <c r="D160" t="s">
        <v>1759</v>
      </c>
      <c r="E160" t="s">
        <v>1760</v>
      </c>
      <c r="F160" t="s">
        <v>883</v>
      </c>
      <c r="G160" t="s">
        <v>884</v>
      </c>
      <c r="H160" t="s">
        <v>80</v>
      </c>
      <c r="I160" t="s">
        <v>78</v>
      </c>
      <c r="J160" t="s">
        <v>1761</v>
      </c>
      <c r="K160" t="s">
        <v>392</v>
      </c>
      <c r="L160" t="s">
        <v>393</v>
      </c>
      <c r="M160">
        <v>18.7698</v>
      </c>
      <c r="N160">
        <f t="shared" si="18"/>
        <v>470.98765432098764</v>
      </c>
      <c r="O160">
        <f t="shared" si="19"/>
        <v>470.98765432098764</v>
      </c>
      <c r="P160" s="10">
        <f t="shared" si="20"/>
        <v>7.4012345679012341</v>
      </c>
      <c r="Q160" t="s">
        <v>123</v>
      </c>
      <c r="R160" t="s">
        <v>885</v>
      </c>
      <c r="S160" t="s">
        <v>79</v>
      </c>
      <c r="T160" t="s">
        <v>77</v>
      </c>
      <c r="U160" t="s">
        <v>408</v>
      </c>
      <c r="V160" t="s">
        <v>1762</v>
      </c>
      <c r="X160" t="s">
        <v>397</v>
      </c>
      <c r="Y160" t="s">
        <v>1763</v>
      </c>
    </row>
    <row r="161" spans="1:25" x14ac:dyDescent="0.2">
      <c r="A161">
        <v>2022</v>
      </c>
      <c r="B161" t="s">
        <v>1764</v>
      </c>
      <c r="C161" t="s">
        <v>400</v>
      </c>
      <c r="D161" t="s">
        <v>1765</v>
      </c>
      <c r="E161" t="s">
        <v>1766</v>
      </c>
      <c r="F161" t="s">
        <v>1767</v>
      </c>
      <c r="G161" t="s">
        <v>1768</v>
      </c>
      <c r="H161" t="s">
        <v>617</v>
      </c>
      <c r="I161" t="s">
        <v>145</v>
      </c>
      <c r="J161" t="s">
        <v>1769</v>
      </c>
      <c r="K161" t="s">
        <v>392</v>
      </c>
      <c r="L161" t="s">
        <v>393</v>
      </c>
      <c r="M161">
        <v>17.51848</v>
      </c>
      <c r="N161">
        <f t="shared" si="18"/>
        <v>439.58847736625512</v>
      </c>
      <c r="O161">
        <f t="shared" si="19"/>
        <v>439.58847736625512</v>
      </c>
      <c r="P161" s="10">
        <f t="shared" si="20"/>
        <v>6.9078189300411523</v>
      </c>
      <c r="Q161" t="s">
        <v>28</v>
      </c>
      <c r="R161" t="s">
        <v>642</v>
      </c>
      <c r="S161" t="s">
        <v>620</v>
      </c>
      <c r="T161" t="s">
        <v>121</v>
      </c>
      <c r="U161" t="s">
        <v>408</v>
      </c>
      <c r="V161" t="s">
        <v>1770</v>
      </c>
      <c r="X161" t="s">
        <v>397</v>
      </c>
      <c r="Y161" t="s">
        <v>1771</v>
      </c>
    </row>
    <row r="162" spans="1:25" x14ac:dyDescent="0.2">
      <c r="A162">
        <v>2022</v>
      </c>
      <c r="B162" t="s">
        <v>1772</v>
      </c>
      <c r="C162" t="s">
        <v>536</v>
      </c>
      <c r="D162" t="s">
        <v>1773</v>
      </c>
      <c r="E162" t="s">
        <v>1774</v>
      </c>
      <c r="F162" t="s">
        <v>1775</v>
      </c>
      <c r="G162" t="s">
        <v>1776</v>
      </c>
      <c r="H162" t="s">
        <v>1361</v>
      </c>
      <c r="I162" t="s">
        <v>211</v>
      </c>
      <c r="J162" t="s">
        <v>1777</v>
      </c>
      <c r="K162" t="s">
        <v>392</v>
      </c>
      <c r="L162" t="s">
        <v>393</v>
      </c>
      <c r="M162">
        <v>16.0884</v>
      </c>
      <c r="N162">
        <f t="shared" si="18"/>
        <v>403.7037037037037</v>
      </c>
      <c r="O162">
        <f t="shared" si="19"/>
        <v>403.7037037037037</v>
      </c>
      <c r="P162" s="10">
        <f t="shared" si="20"/>
        <v>6.3439153439153442</v>
      </c>
      <c r="Q162" t="s">
        <v>28</v>
      </c>
      <c r="R162" t="s">
        <v>1778</v>
      </c>
      <c r="S162" t="s">
        <v>610</v>
      </c>
      <c r="T162" t="s">
        <v>210</v>
      </c>
      <c r="U162" t="s">
        <v>408</v>
      </c>
      <c r="V162" t="s">
        <v>1779</v>
      </c>
      <c r="X162" t="s">
        <v>397</v>
      </c>
      <c r="Y162" t="s">
        <v>1780</v>
      </c>
    </row>
    <row r="163" spans="1:25" x14ac:dyDescent="0.2">
      <c r="A163">
        <v>2022</v>
      </c>
      <c r="B163" t="s">
        <v>1781</v>
      </c>
      <c r="C163" t="s">
        <v>400</v>
      </c>
      <c r="D163" t="s">
        <v>85</v>
      </c>
      <c r="E163" t="s">
        <v>1782</v>
      </c>
      <c r="F163" t="s">
        <v>1718</v>
      </c>
      <c r="G163" t="s">
        <v>1719</v>
      </c>
      <c r="H163" t="s">
        <v>91</v>
      </c>
      <c r="I163" t="s">
        <v>89</v>
      </c>
      <c r="J163" t="s">
        <v>1498</v>
      </c>
      <c r="K163" t="s">
        <v>392</v>
      </c>
      <c r="L163" t="s">
        <v>393</v>
      </c>
      <c r="M163">
        <v>22.344999999999999</v>
      </c>
      <c r="N163">
        <f t="shared" si="18"/>
        <v>560.69958847736621</v>
      </c>
      <c r="O163">
        <f t="shared" si="19"/>
        <v>560.69958847736621</v>
      </c>
      <c r="P163" s="10">
        <f t="shared" si="20"/>
        <v>8.8109935332157558</v>
      </c>
      <c r="Q163" t="s">
        <v>28</v>
      </c>
      <c r="R163" t="s">
        <v>642</v>
      </c>
      <c r="S163" t="s">
        <v>90</v>
      </c>
      <c r="T163" t="s">
        <v>88</v>
      </c>
      <c r="U163" t="s">
        <v>408</v>
      </c>
      <c r="V163" t="s">
        <v>1783</v>
      </c>
      <c r="X163" t="s">
        <v>397</v>
      </c>
      <c r="Y163" t="s">
        <v>92</v>
      </c>
    </row>
    <row r="164" spans="1:25" x14ac:dyDescent="0.2">
      <c r="A164">
        <v>2022</v>
      </c>
      <c r="B164" t="s">
        <v>1784</v>
      </c>
      <c r="C164" t="s">
        <v>516</v>
      </c>
      <c r="D164" t="s">
        <v>1785</v>
      </c>
      <c r="E164" t="s">
        <v>1786</v>
      </c>
      <c r="F164" t="s">
        <v>1787</v>
      </c>
      <c r="G164" t="s">
        <v>1788</v>
      </c>
      <c r="H164" t="s">
        <v>1185</v>
      </c>
      <c r="I164" t="s">
        <v>137</v>
      </c>
      <c r="J164" t="s">
        <v>1318</v>
      </c>
      <c r="K164" t="s">
        <v>392</v>
      </c>
      <c r="L164" t="s">
        <v>393</v>
      </c>
      <c r="M164">
        <v>4.0221</v>
      </c>
      <c r="N164">
        <f t="shared" si="18"/>
        <v>100.92592592592592</v>
      </c>
      <c r="O164">
        <f t="shared" si="19"/>
        <v>100.92592592592592</v>
      </c>
      <c r="P164" s="10">
        <f t="shared" si="20"/>
        <v>1.585978835978836</v>
      </c>
      <c r="Q164" t="s">
        <v>123</v>
      </c>
      <c r="R164" t="s">
        <v>1789</v>
      </c>
      <c r="S164" t="s">
        <v>964</v>
      </c>
      <c r="T164" t="s">
        <v>136</v>
      </c>
      <c r="U164" t="s">
        <v>395</v>
      </c>
      <c r="V164" t="s">
        <v>88</v>
      </c>
      <c r="X164" t="s">
        <v>397</v>
      </c>
      <c r="Y164" t="s">
        <v>1790</v>
      </c>
    </row>
    <row r="165" spans="1:25" x14ac:dyDescent="0.2">
      <c r="A165">
        <v>2022</v>
      </c>
      <c r="B165" t="s">
        <v>1791</v>
      </c>
      <c r="C165" t="s">
        <v>400</v>
      </c>
      <c r="D165" t="s">
        <v>1792</v>
      </c>
      <c r="E165" t="s">
        <v>1793</v>
      </c>
      <c r="F165" t="s">
        <v>1794</v>
      </c>
      <c r="G165" t="s">
        <v>1795</v>
      </c>
      <c r="H165" t="s">
        <v>70</v>
      </c>
      <c r="I165" t="s">
        <v>68</v>
      </c>
      <c r="J165" t="s">
        <v>1796</v>
      </c>
      <c r="K165" t="s">
        <v>392</v>
      </c>
      <c r="L165" t="s">
        <v>393</v>
      </c>
      <c r="M165">
        <v>5.3628</v>
      </c>
      <c r="N165">
        <f t="shared" si="18"/>
        <v>134.5679012345679</v>
      </c>
      <c r="O165">
        <f t="shared" si="19"/>
        <v>134.5679012345679</v>
      </c>
      <c r="P165" s="10">
        <f t="shared" si="20"/>
        <v>2.1146384479717812</v>
      </c>
      <c r="Q165" t="s">
        <v>28</v>
      </c>
      <c r="R165" t="s">
        <v>1374</v>
      </c>
      <c r="S165" t="s">
        <v>69</v>
      </c>
      <c r="T165" t="s">
        <v>60</v>
      </c>
      <c r="U165" t="s">
        <v>395</v>
      </c>
      <c r="V165" t="s">
        <v>1797</v>
      </c>
      <c r="X165" t="s">
        <v>397</v>
      </c>
      <c r="Y165" t="s">
        <v>1798</v>
      </c>
    </row>
    <row r="166" spans="1:25" x14ac:dyDescent="0.2">
      <c r="A166">
        <v>2022</v>
      </c>
      <c r="B166" t="s">
        <v>1799</v>
      </c>
      <c r="C166" t="s">
        <v>400</v>
      </c>
      <c r="D166" t="s">
        <v>85</v>
      </c>
      <c r="E166" t="s">
        <v>1782</v>
      </c>
      <c r="F166" t="s">
        <v>1718</v>
      </c>
      <c r="G166" t="s">
        <v>1719</v>
      </c>
      <c r="H166" t="s">
        <v>91</v>
      </c>
      <c r="I166" t="s">
        <v>89</v>
      </c>
      <c r="J166" t="s">
        <v>1796</v>
      </c>
      <c r="K166" t="s">
        <v>392</v>
      </c>
      <c r="L166" t="s">
        <v>393</v>
      </c>
      <c r="M166">
        <v>22.344999999999999</v>
      </c>
      <c r="N166">
        <f t="shared" si="18"/>
        <v>560.69958847736621</v>
      </c>
      <c r="O166">
        <f t="shared" si="19"/>
        <v>560.69958847736621</v>
      </c>
      <c r="P166" s="10">
        <f t="shared" si="20"/>
        <v>8.8109935332157558</v>
      </c>
      <c r="Q166" t="s">
        <v>28</v>
      </c>
      <c r="R166" t="s">
        <v>642</v>
      </c>
      <c r="S166" t="s">
        <v>90</v>
      </c>
      <c r="T166" t="s">
        <v>88</v>
      </c>
      <c r="U166" t="s">
        <v>408</v>
      </c>
      <c r="V166" t="s">
        <v>1800</v>
      </c>
      <c r="X166" t="s">
        <v>397</v>
      </c>
      <c r="Y166" t="s">
        <v>92</v>
      </c>
    </row>
    <row r="167" spans="1:25" x14ac:dyDescent="0.2">
      <c r="A167">
        <v>2022</v>
      </c>
      <c r="B167" t="s">
        <v>1801</v>
      </c>
      <c r="C167" t="s">
        <v>516</v>
      </c>
      <c r="D167" t="s">
        <v>191</v>
      </c>
      <c r="E167" t="s">
        <v>1802</v>
      </c>
      <c r="F167" t="s">
        <v>1803</v>
      </c>
      <c r="G167" t="s">
        <v>1804</v>
      </c>
      <c r="H167" t="s">
        <v>190</v>
      </c>
      <c r="I167" t="s">
        <v>24</v>
      </c>
      <c r="J167" t="s">
        <v>1805</v>
      </c>
      <c r="K167" t="s">
        <v>392</v>
      </c>
      <c r="L167" t="s">
        <v>393</v>
      </c>
      <c r="M167">
        <v>8.0442</v>
      </c>
      <c r="N167">
        <f t="shared" si="18"/>
        <v>201.85185185185185</v>
      </c>
      <c r="O167">
        <f t="shared" si="19"/>
        <v>201.85185185185185</v>
      </c>
      <c r="P167" s="10">
        <f t="shared" si="20"/>
        <v>3.1719576719576721</v>
      </c>
      <c r="Q167" t="s">
        <v>28</v>
      </c>
      <c r="R167" t="s">
        <v>1806</v>
      </c>
      <c r="S167" t="s">
        <v>189</v>
      </c>
      <c r="T167" t="s">
        <v>23</v>
      </c>
      <c r="U167" t="s">
        <v>395</v>
      </c>
      <c r="V167" t="s">
        <v>1807</v>
      </c>
      <c r="X167" t="s">
        <v>397</v>
      </c>
      <c r="Y167" t="s">
        <v>192</v>
      </c>
    </row>
    <row r="168" spans="1:25" x14ac:dyDescent="0.2">
      <c r="A168">
        <v>2022</v>
      </c>
      <c r="B168" t="s">
        <v>1808</v>
      </c>
      <c r="C168" t="s">
        <v>400</v>
      </c>
      <c r="D168" t="s">
        <v>1809</v>
      </c>
      <c r="E168" t="s">
        <v>1810</v>
      </c>
      <c r="F168" t="s">
        <v>1811</v>
      </c>
      <c r="G168" t="s">
        <v>1812</v>
      </c>
      <c r="H168" t="s">
        <v>1399</v>
      </c>
      <c r="I168" t="s">
        <v>78</v>
      </c>
      <c r="J168" t="s">
        <v>1805</v>
      </c>
      <c r="K168" t="s">
        <v>392</v>
      </c>
      <c r="L168" t="s">
        <v>393</v>
      </c>
      <c r="M168">
        <v>12.0663</v>
      </c>
      <c r="N168">
        <f t="shared" si="18"/>
        <v>302.77777777777777</v>
      </c>
      <c r="O168">
        <f t="shared" si="19"/>
        <v>302.77777777777777</v>
      </c>
      <c r="P168" s="10">
        <f t="shared" si="20"/>
        <v>4.757936507936507</v>
      </c>
      <c r="Q168" t="s">
        <v>28</v>
      </c>
      <c r="R168" t="s">
        <v>1813</v>
      </c>
      <c r="S168" t="s">
        <v>1402</v>
      </c>
      <c r="T168" t="s">
        <v>77</v>
      </c>
      <c r="U168" t="s">
        <v>408</v>
      </c>
      <c r="V168" t="s">
        <v>1814</v>
      </c>
      <c r="X168" t="s">
        <v>397</v>
      </c>
      <c r="Y168" t="s">
        <v>1815</v>
      </c>
    </row>
    <row r="169" spans="1:25" x14ac:dyDescent="0.2">
      <c r="A169">
        <v>2022</v>
      </c>
      <c r="B169" t="s">
        <v>1816</v>
      </c>
      <c r="C169" t="s">
        <v>516</v>
      </c>
      <c r="D169" t="s">
        <v>1817</v>
      </c>
      <c r="E169" t="s">
        <v>1818</v>
      </c>
      <c r="F169" t="s">
        <v>1819</v>
      </c>
      <c r="G169" t="s">
        <v>1820</v>
      </c>
      <c r="H169" t="s">
        <v>1821</v>
      </c>
      <c r="I169" t="s">
        <v>1822</v>
      </c>
      <c r="J169" t="s">
        <v>1366</v>
      </c>
      <c r="K169" t="s">
        <v>392</v>
      </c>
      <c r="L169" t="s">
        <v>393</v>
      </c>
      <c r="M169">
        <v>5.3628</v>
      </c>
      <c r="N169">
        <f t="shared" si="18"/>
        <v>134.5679012345679</v>
      </c>
      <c r="O169">
        <f t="shared" si="19"/>
        <v>134.5679012345679</v>
      </c>
      <c r="P169" s="10">
        <f t="shared" si="20"/>
        <v>2.1146384479717812</v>
      </c>
      <c r="Q169" t="s">
        <v>28</v>
      </c>
      <c r="R169" t="s">
        <v>1823</v>
      </c>
      <c r="S169" t="s">
        <v>210</v>
      </c>
      <c r="T169" t="s">
        <v>1824</v>
      </c>
      <c r="U169" t="s">
        <v>395</v>
      </c>
      <c r="V169" t="s">
        <v>1825</v>
      </c>
      <c r="X169" t="s">
        <v>397</v>
      </c>
      <c r="Y169" t="s">
        <v>1826</v>
      </c>
    </row>
    <row r="170" spans="1:25" x14ac:dyDescent="0.2">
      <c r="A170">
        <v>2022</v>
      </c>
      <c r="B170" t="s">
        <v>1827</v>
      </c>
      <c r="C170" t="s">
        <v>386</v>
      </c>
      <c r="D170" t="s">
        <v>1828</v>
      </c>
      <c r="E170" t="s">
        <v>1829</v>
      </c>
      <c r="F170" t="s">
        <v>1830</v>
      </c>
      <c r="G170" t="s">
        <v>1831</v>
      </c>
      <c r="H170" t="s">
        <v>175</v>
      </c>
      <c r="I170" t="s">
        <v>51</v>
      </c>
      <c r="J170" t="s">
        <v>1373</v>
      </c>
      <c r="K170" t="s">
        <v>392</v>
      </c>
      <c r="L170" t="s">
        <v>393</v>
      </c>
      <c r="M170">
        <v>22.344999999999999</v>
      </c>
      <c r="N170">
        <f t="shared" si="18"/>
        <v>560.69958847736621</v>
      </c>
      <c r="O170">
        <f t="shared" si="19"/>
        <v>560.69958847736621</v>
      </c>
      <c r="P170" s="10">
        <f t="shared" si="20"/>
        <v>8.8109935332157558</v>
      </c>
      <c r="Q170" t="s">
        <v>28</v>
      </c>
      <c r="R170" t="s">
        <v>1832</v>
      </c>
      <c r="S170" t="s">
        <v>77</v>
      </c>
      <c r="T170" t="s">
        <v>50</v>
      </c>
      <c r="U170" t="s">
        <v>395</v>
      </c>
      <c r="V170" t="s">
        <v>210</v>
      </c>
      <c r="X170" t="s">
        <v>397</v>
      </c>
      <c r="Y170" t="s">
        <v>1833</v>
      </c>
    </row>
    <row r="171" spans="1:25" x14ac:dyDescent="0.2">
      <c r="A171">
        <v>2022</v>
      </c>
      <c r="B171" t="s">
        <v>1834</v>
      </c>
      <c r="C171" t="s">
        <v>516</v>
      </c>
      <c r="D171" t="s">
        <v>1835</v>
      </c>
      <c r="E171" t="s">
        <v>1836</v>
      </c>
      <c r="F171" t="s">
        <v>1837</v>
      </c>
      <c r="G171" t="s">
        <v>1838</v>
      </c>
      <c r="H171" t="s">
        <v>1839</v>
      </c>
      <c r="I171" t="s">
        <v>120</v>
      </c>
      <c r="J171" t="s">
        <v>1840</v>
      </c>
      <c r="K171" t="s">
        <v>392</v>
      </c>
      <c r="L171" t="s">
        <v>393</v>
      </c>
      <c r="M171">
        <v>8.0442</v>
      </c>
      <c r="N171">
        <f t="shared" si="18"/>
        <v>201.85185185185185</v>
      </c>
      <c r="O171">
        <f t="shared" si="19"/>
        <v>201.85185185185185</v>
      </c>
      <c r="P171" s="10">
        <f t="shared" si="20"/>
        <v>3.1719576719576721</v>
      </c>
      <c r="Q171" t="s">
        <v>28</v>
      </c>
      <c r="R171" t="s">
        <v>1841</v>
      </c>
      <c r="S171" t="s">
        <v>1135</v>
      </c>
      <c r="T171" t="s">
        <v>119</v>
      </c>
      <c r="U171" t="s">
        <v>408</v>
      </c>
      <c r="V171" t="s">
        <v>1842</v>
      </c>
      <c r="X171" t="s">
        <v>397</v>
      </c>
      <c r="Y171" t="s">
        <v>1843</v>
      </c>
    </row>
    <row r="172" spans="1:25" x14ac:dyDescent="0.2">
      <c r="A172">
        <v>2022</v>
      </c>
      <c r="B172" t="s">
        <v>1844</v>
      </c>
      <c r="C172" t="s">
        <v>386</v>
      </c>
      <c r="D172" t="s">
        <v>1845</v>
      </c>
      <c r="E172" t="s">
        <v>1846</v>
      </c>
      <c r="F172" t="s">
        <v>1847</v>
      </c>
      <c r="G172" t="s">
        <v>1848</v>
      </c>
      <c r="H172" t="s">
        <v>61</v>
      </c>
      <c r="I172" t="s">
        <v>51</v>
      </c>
      <c r="J172" t="s">
        <v>1840</v>
      </c>
      <c r="K172" t="s">
        <v>392</v>
      </c>
      <c r="L172" t="s">
        <v>393</v>
      </c>
      <c r="M172">
        <v>31.283000000000001</v>
      </c>
      <c r="N172">
        <f t="shared" si="18"/>
        <v>784.97942386831278</v>
      </c>
      <c r="O172">
        <f t="shared" si="19"/>
        <v>784.97942386831278</v>
      </c>
      <c r="P172" s="10">
        <f t="shared" si="20"/>
        <v>12.335390946502057</v>
      </c>
      <c r="Q172" t="s">
        <v>28</v>
      </c>
      <c r="R172" t="s">
        <v>1849</v>
      </c>
      <c r="S172" t="s">
        <v>60</v>
      </c>
      <c r="T172" t="s">
        <v>50</v>
      </c>
      <c r="U172" t="s">
        <v>408</v>
      </c>
      <c r="V172" t="s">
        <v>1850</v>
      </c>
      <c r="X172" t="s">
        <v>397</v>
      </c>
      <c r="Y172" t="s">
        <v>1851</v>
      </c>
    </row>
    <row r="173" spans="1:25" x14ac:dyDescent="0.2">
      <c r="A173">
        <v>2022</v>
      </c>
      <c r="B173" t="s">
        <v>1852</v>
      </c>
      <c r="C173" t="s">
        <v>400</v>
      </c>
      <c r="D173" t="s">
        <v>1853</v>
      </c>
      <c r="E173" t="s">
        <v>1854</v>
      </c>
      <c r="F173" t="s">
        <v>1855</v>
      </c>
      <c r="G173" t="s">
        <v>1856</v>
      </c>
      <c r="H173" t="s">
        <v>457</v>
      </c>
      <c r="I173" t="s">
        <v>211</v>
      </c>
      <c r="J173" t="s">
        <v>1857</v>
      </c>
      <c r="K173" t="s">
        <v>392</v>
      </c>
      <c r="L173" t="s">
        <v>393</v>
      </c>
      <c r="M173">
        <v>13.407</v>
      </c>
      <c r="N173">
        <f t="shared" si="18"/>
        <v>336.41975308641975</v>
      </c>
      <c r="O173">
        <f t="shared" si="19"/>
        <v>336.41975308641975</v>
      </c>
      <c r="P173" s="10">
        <f t="shared" si="20"/>
        <v>5.2865961199294533</v>
      </c>
      <c r="Q173" t="s">
        <v>28</v>
      </c>
      <c r="R173" t="s">
        <v>1858</v>
      </c>
      <c r="S173" t="s">
        <v>460</v>
      </c>
      <c r="T173" t="s">
        <v>210</v>
      </c>
      <c r="U173" t="s">
        <v>408</v>
      </c>
      <c r="V173" t="s">
        <v>1859</v>
      </c>
      <c r="X173" t="s">
        <v>397</v>
      </c>
      <c r="Y173" t="s">
        <v>1860</v>
      </c>
    </row>
    <row r="174" spans="1:25" x14ac:dyDescent="0.2">
      <c r="A174">
        <v>2022</v>
      </c>
      <c r="B174" t="s">
        <v>1861</v>
      </c>
      <c r="C174" t="s">
        <v>400</v>
      </c>
      <c r="D174" t="s">
        <v>1862</v>
      </c>
      <c r="E174" t="s">
        <v>1863</v>
      </c>
      <c r="F174" t="s">
        <v>1273</v>
      </c>
      <c r="G174" t="s">
        <v>1274</v>
      </c>
      <c r="H174" t="s">
        <v>257</v>
      </c>
      <c r="I174" t="s">
        <v>78</v>
      </c>
      <c r="J174" t="s">
        <v>1400</v>
      </c>
      <c r="K174" t="s">
        <v>392</v>
      </c>
      <c r="L174" t="s">
        <v>393</v>
      </c>
      <c r="M174">
        <v>13.31762</v>
      </c>
      <c r="N174">
        <f t="shared" si="18"/>
        <v>334.1769547325103</v>
      </c>
      <c r="O174">
        <f t="shared" si="19"/>
        <v>334.1769547325103</v>
      </c>
      <c r="P174" s="10">
        <f t="shared" si="20"/>
        <v>5.2513521457965906</v>
      </c>
      <c r="Q174" t="s">
        <v>28</v>
      </c>
      <c r="R174" t="s">
        <v>1499</v>
      </c>
      <c r="S174" t="s">
        <v>256</v>
      </c>
      <c r="T174" t="s">
        <v>77</v>
      </c>
      <c r="U174" t="s">
        <v>395</v>
      </c>
      <c r="V174" t="s">
        <v>1864</v>
      </c>
      <c r="X174" t="s">
        <v>397</v>
      </c>
      <c r="Y174" t="s">
        <v>1865</v>
      </c>
    </row>
    <row r="175" spans="1:25" x14ac:dyDescent="0.2">
      <c r="A175">
        <v>2022</v>
      </c>
      <c r="B175" t="s">
        <v>1866</v>
      </c>
      <c r="C175" t="s">
        <v>516</v>
      </c>
      <c r="D175" t="s">
        <v>1867</v>
      </c>
      <c r="E175" t="s">
        <v>1868</v>
      </c>
      <c r="F175" t="s">
        <v>1869</v>
      </c>
      <c r="G175" t="s">
        <v>1870</v>
      </c>
      <c r="H175" t="s">
        <v>1871</v>
      </c>
      <c r="I175" t="s">
        <v>120</v>
      </c>
      <c r="J175" t="s">
        <v>1872</v>
      </c>
      <c r="K175" t="s">
        <v>392</v>
      </c>
      <c r="L175" t="s">
        <v>393</v>
      </c>
      <c r="M175">
        <v>5.3628</v>
      </c>
      <c r="N175">
        <f t="shared" si="18"/>
        <v>134.5679012345679</v>
      </c>
      <c r="O175">
        <f t="shared" si="19"/>
        <v>134.5679012345679</v>
      </c>
      <c r="P175" s="10">
        <f t="shared" si="20"/>
        <v>2.1146384479717812</v>
      </c>
      <c r="Q175" t="s">
        <v>28</v>
      </c>
      <c r="R175" t="s">
        <v>1873</v>
      </c>
      <c r="S175" t="s">
        <v>580</v>
      </c>
      <c r="T175" t="s">
        <v>119</v>
      </c>
      <c r="U175" t="s">
        <v>395</v>
      </c>
      <c r="V175" t="s">
        <v>1874</v>
      </c>
      <c r="X175" t="s">
        <v>397</v>
      </c>
      <c r="Y175" t="s">
        <v>1875</v>
      </c>
    </row>
    <row r="176" spans="1:25" x14ac:dyDescent="0.2">
      <c r="A176">
        <v>2022</v>
      </c>
      <c r="B176" t="s">
        <v>1876</v>
      </c>
      <c r="C176" t="s">
        <v>386</v>
      </c>
      <c r="D176" t="s">
        <v>1877</v>
      </c>
      <c r="E176" t="s">
        <v>1878</v>
      </c>
      <c r="F176" t="s">
        <v>1879</v>
      </c>
      <c r="G176" t="s">
        <v>1880</v>
      </c>
      <c r="H176" t="s">
        <v>521</v>
      </c>
      <c r="I176" t="s">
        <v>137</v>
      </c>
      <c r="J176" t="s">
        <v>1881</v>
      </c>
      <c r="K176" t="s">
        <v>392</v>
      </c>
      <c r="L176" t="s">
        <v>393</v>
      </c>
      <c r="M176">
        <v>10.01056</v>
      </c>
      <c r="N176">
        <f t="shared" si="18"/>
        <v>251.19341563786008</v>
      </c>
      <c r="O176">
        <f t="shared" si="19"/>
        <v>251.19341563786008</v>
      </c>
      <c r="P176" s="10">
        <f t="shared" si="20"/>
        <v>3.9473251028806584</v>
      </c>
      <c r="Q176" t="s">
        <v>123</v>
      </c>
      <c r="R176" t="s">
        <v>1882</v>
      </c>
      <c r="S176" t="s">
        <v>523</v>
      </c>
      <c r="T176" t="s">
        <v>136</v>
      </c>
      <c r="U176" t="s">
        <v>408</v>
      </c>
      <c r="V176" t="s">
        <v>1883</v>
      </c>
      <c r="X176" t="s">
        <v>397</v>
      </c>
      <c r="Y176" t="s">
        <v>1884</v>
      </c>
    </row>
    <row r="177" spans="1:25" x14ac:dyDescent="0.2">
      <c r="A177">
        <v>2022</v>
      </c>
      <c r="B177" t="s">
        <v>1885</v>
      </c>
      <c r="C177" t="s">
        <v>400</v>
      </c>
      <c r="D177" t="s">
        <v>1886</v>
      </c>
      <c r="E177" t="s">
        <v>1887</v>
      </c>
      <c r="F177" t="s">
        <v>1888</v>
      </c>
      <c r="G177" t="s">
        <v>1889</v>
      </c>
      <c r="H177" t="s">
        <v>629</v>
      </c>
      <c r="I177" t="s">
        <v>145</v>
      </c>
      <c r="J177" t="s">
        <v>1890</v>
      </c>
      <c r="K177" t="s">
        <v>392</v>
      </c>
      <c r="L177" t="s">
        <v>393</v>
      </c>
      <c r="M177">
        <v>17.876000000000001</v>
      </c>
      <c r="N177">
        <f t="shared" si="18"/>
        <v>448.55967078189303</v>
      </c>
      <c r="O177">
        <f t="shared" si="19"/>
        <v>448.55967078189303</v>
      </c>
      <c r="P177" s="10">
        <f t="shared" si="20"/>
        <v>7.0487948265726041</v>
      </c>
      <c r="Q177" t="s">
        <v>28</v>
      </c>
      <c r="R177" t="s">
        <v>1891</v>
      </c>
      <c r="S177" t="s">
        <v>632</v>
      </c>
      <c r="T177" t="s">
        <v>121</v>
      </c>
      <c r="U177" t="s">
        <v>395</v>
      </c>
      <c r="V177" t="s">
        <v>1892</v>
      </c>
      <c r="X177" t="s">
        <v>397</v>
      </c>
      <c r="Y177" t="s">
        <v>1893</v>
      </c>
    </row>
    <row r="178" spans="1:25" x14ac:dyDescent="0.2">
      <c r="A178">
        <v>2022</v>
      </c>
      <c r="B178" t="s">
        <v>1894</v>
      </c>
      <c r="C178" t="s">
        <v>400</v>
      </c>
      <c r="D178" t="s">
        <v>1895</v>
      </c>
      <c r="E178" t="s">
        <v>1896</v>
      </c>
      <c r="F178" t="s">
        <v>1897</v>
      </c>
      <c r="G178" t="s">
        <v>1898</v>
      </c>
      <c r="H178" t="s">
        <v>307</v>
      </c>
      <c r="I178" t="s">
        <v>78</v>
      </c>
      <c r="J178" t="s">
        <v>1899</v>
      </c>
      <c r="K178" t="s">
        <v>28</v>
      </c>
      <c r="L178" t="s">
        <v>406</v>
      </c>
      <c r="M178">
        <v>17.876000000000001</v>
      </c>
      <c r="N178">
        <f t="shared" si="18"/>
        <v>448.55967078189303</v>
      </c>
      <c r="O178">
        <f t="shared" si="19"/>
        <v>448.55967078189303</v>
      </c>
      <c r="P178" s="10">
        <f t="shared" si="20"/>
        <v>7.0487948265726041</v>
      </c>
      <c r="Q178" t="s">
        <v>28</v>
      </c>
      <c r="R178" t="s">
        <v>1900</v>
      </c>
      <c r="S178" t="s">
        <v>306</v>
      </c>
      <c r="T178" t="s">
        <v>77</v>
      </c>
      <c r="U178" t="s">
        <v>408</v>
      </c>
      <c r="V178" t="s">
        <v>1901</v>
      </c>
      <c r="X178" t="s">
        <v>397</v>
      </c>
      <c r="Y178" t="s">
        <v>1902</v>
      </c>
    </row>
    <row r="179" spans="1:25" x14ac:dyDescent="0.2">
      <c r="A179">
        <v>2022</v>
      </c>
      <c r="B179" t="s">
        <v>1903</v>
      </c>
      <c r="C179" t="s">
        <v>400</v>
      </c>
      <c r="D179" t="s">
        <v>1904</v>
      </c>
      <c r="E179" t="s">
        <v>1905</v>
      </c>
      <c r="F179" t="s">
        <v>1906</v>
      </c>
      <c r="G179" t="s">
        <v>1907</v>
      </c>
      <c r="H179" t="s">
        <v>1000</v>
      </c>
      <c r="I179" t="s">
        <v>78</v>
      </c>
      <c r="J179" t="s">
        <v>1645</v>
      </c>
      <c r="K179" t="s">
        <v>392</v>
      </c>
      <c r="L179" t="s">
        <v>393</v>
      </c>
      <c r="M179">
        <v>17.876000000000001</v>
      </c>
      <c r="N179">
        <f t="shared" si="18"/>
        <v>448.55967078189303</v>
      </c>
      <c r="O179">
        <f t="shared" si="19"/>
        <v>448.55967078189303</v>
      </c>
      <c r="P179" s="10">
        <f t="shared" si="20"/>
        <v>7.0487948265726041</v>
      </c>
      <c r="Q179" t="s">
        <v>28</v>
      </c>
      <c r="R179" t="s">
        <v>1908</v>
      </c>
      <c r="S179" t="s">
        <v>1002</v>
      </c>
      <c r="T179" t="s">
        <v>77</v>
      </c>
      <c r="U179" t="s">
        <v>395</v>
      </c>
      <c r="V179" t="s">
        <v>1909</v>
      </c>
      <c r="X179" t="s">
        <v>397</v>
      </c>
      <c r="Y179" t="s">
        <v>1910</v>
      </c>
    </row>
    <row r="180" spans="1:25" x14ac:dyDescent="0.2">
      <c r="A180">
        <v>2022</v>
      </c>
      <c r="B180" t="s">
        <v>1911</v>
      </c>
      <c r="C180" t="s">
        <v>400</v>
      </c>
      <c r="D180" t="s">
        <v>1296</v>
      </c>
      <c r="E180" t="s">
        <v>1297</v>
      </c>
      <c r="F180" t="s">
        <v>883</v>
      </c>
      <c r="G180" t="s">
        <v>884</v>
      </c>
      <c r="H180" t="s">
        <v>80</v>
      </c>
      <c r="I180" t="s">
        <v>78</v>
      </c>
      <c r="J180" t="s">
        <v>1444</v>
      </c>
      <c r="K180" t="s">
        <v>392</v>
      </c>
      <c r="L180" t="s">
        <v>393</v>
      </c>
      <c r="M180">
        <v>11.172499999999999</v>
      </c>
      <c r="N180">
        <f t="shared" si="18"/>
        <v>280.3497942386831</v>
      </c>
      <c r="O180">
        <f t="shared" si="19"/>
        <v>280.3497942386831</v>
      </c>
      <c r="P180" s="10">
        <f t="shared" si="20"/>
        <v>4.4054967666078779</v>
      </c>
      <c r="Q180" t="s">
        <v>28</v>
      </c>
      <c r="R180" t="s">
        <v>885</v>
      </c>
      <c r="S180" t="s">
        <v>79</v>
      </c>
      <c r="T180" t="s">
        <v>77</v>
      </c>
      <c r="U180" t="s">
        <v>408</v>
      </c>
      <c r="V180" t="s">
        <v>1912</v>
      </c>
      <c r="X180" t="s">
        <v>397</v>
      </c>
      <c r="Y180" t="s">
        <v>1299</v>
      </c>
    </row>
    <row r="181" spans="1:25" x14ac:dyDescent="0.2">
      <c r="A181">
        <v>2022</v>
      </c>
      <c r="B181" t="s">
        <v>1913</v>
      </c>
      <c r="C181" t="s">
        <v>516</v>
      </c>
      <c r="D181" t="s">
        <v>1914</v>
      </c>
      <c r="E181" t="s">
        <v>1915</v>
      </c>
      <c r="F181" t="s">
        <v>1124</v>
      </c>
      <c r="G181" t="s">
        <v>1125</v>
      </c>
      <c r="H181" t="s">
        <v>1126</v>
      </c>
      <c r="I181" t="s">
        <v>211</v>
      </c>
      <c r="J181" t="s">
        <v>1916</v>
      </c>
      <c r="K181" t="s">
        <v>392</v>
      </c>
      <c r="L181" t="s">
        <v>393</v>
      </c>
      <c r="M181">
        <v>14.7477</v>
      </c>
      <c r="N181">
        <f t="shared" si="18"/>
        <v>370.06172839506172</v>
      </c>
      <c r="O181">
        <f t="shared" si="19"/>
        <v>370.06172839506172</v>
      </c>
      <c r="P181" s="10">
        <f t="shared" si="20"/>
        <v>5.8152557319223996</v>
      </c>
      <c r="Q181" t="s">
        <v>28</v>
      </c>
      <c r="R181" t="s">
        <v>1917</v>
      </c>
      <c r="S181" t="s">
        <v>1129</v>
      </c>
      <c r="T181" t="s">
        <v>210</v>
      </c>
      <c r="U181" t="s">
        <v>395</v>
      </c>
      <c r="V181" t="s">
        <v>1918</v>
      </c>
      <c r="X181" t="s">
        <v>397</v>
      </c>
      <c r="Y181" t="s">
        <v>1919</v>
      </c>
    </row>
    <row r="182" spans="1:25" x14ac:dyDescent="0.2">
      <c r="A182">
        <v>2022</v>
      </c>
      <c r="B182" t="s">
        <v>1920</v>
      </c>
      <c r="C182" t="s">
        <v>400</v>
      </c>
      <c r="D182" t="s">
        <v>1921</v>
      </c>
      <c r="E182" t="s">
        <v>1922</v>
      </c>
      <c r="F182" t="s">
        <v>883</v>
      </c>
      <c r="G182" t="s">
        <v>884</v>
      </c>
      <c r="H182" t="s">
        <v>80</v>
      </c>
      <c r="I182" t="s">
        <v>78</v>
      </c>
      <c r="J182" t="s">
        <v>1923</v>
      </c>
      <c r="K182" t="s">
        <v>392</v>
      </c>
      <c r="L182" t="s">
        <v>393</v>
      </c>
      <c r="M182">
        <v>17.876000000000001</v>
      </c>
      <c r="N182">
        <f t="shared" si="18"/>
        <v>448.55967078189303</v>
      </c>
      <c r="O182">
        <f t="shared" si="19"/>
        <v>448.55967078189303</v>
      </c>
      <c r="P182" s="10">
        <f t="shared" si="20"/>
        <v>7.0487948265726041</v>
      </c>
      <c r="Q182" t="s">
        <v>28</v>
      </c>
      <c r="R182" t="s">
        <v>885</v>
      </c>
      <c r="S182" t="s">
        <v>79</v>
      </c>
      <c r="T182" t="s">
        <v>77</v>
      </c>
      <c r="U182" t="s">
        <v>408</v>
      </c>
      <c r="V182" t="s">
        <v>1924</v>
      </c>
      <c r="X182" t="s">
        <v>397</v>
      </c>
      <c r="Y182" t="s">
        <v>1925</v>
      </c>
    </row>
    <row r="183" spans="1:25" x14ac:dyDescent="0.2">
      <c r="A183">
        <v>2022</v>
      </c>
      <c r="B183" t="s">
        <v>1926</v>
      </c>
      <c r="C183" t="s">
        <v>400</v>
      </c>
      <c r="D183" t="s">
        <v>1927</v>
      </c>
      <c r="E183" t="s">
        <v>1928</v>
      </c>
      <c r="F183" t="s">
        <v>1929</v>
      </c>
      <c r="G183" t="s">
        <v>1930</v>
      </c>
      <c r="H183" t="s">
        <v>147</v>
      </c>
      <c r="I183" t="s">
        <v>145</v>
      </c>
      <c r="J183" t="s">
        <v>1931</v>
      </c>
      <c r="K183" t="s">
        <v>28</v>
      </c>
      <c r="L183" t="s">
        <v>406</v>
      </c>
      <c r="M183">
        <v>17.876000000000001</v>
      </c>
      <c r="N183">
        <f t="shared" si="18"/>
        <v>448.55967078189303</v>
      </c>
      <c r="O183">
        <f t="shared" si="19"/>
        <v>448.55967078189303</v>
      </c>
      <c r="P183" s="10">
        <f t="shared" si="20"/>
        <v>7.0487948265726041</v>
      </c>
      <c r="Q183" t="s">
        <v>28</v>
      </c>
      <c r="R183" t="s">
        <v>1932</v>
      </c>
      <c r="S183" t="s">
        <v>146</v>
      </c>
      <c r="T183" t="s">
        <v>121</v>
      </c>
      <c r="U183" t="s">
        <v>408</v>
      </c>
      <c r="V183" t="s">
        <v>1933</v>
      </c>
      <c r="X183" t="s">
        <v>397</v>
      </c>
      <c r="Y183" t="s">
        <v>1934</v>
      </c>
    </row>
    <row r="184" spans="1:25" x14ac:dyDescent="0.2">
      <c r="A184">
        <v>2022</v>
      </c>
      <c r="B184" t="s">
        <v>1935</v>
      </c>
      <c r="C184" t="s">
        <v>400</v>
      </c>
      <c r="D184" t="s">
        <v>1936</v>
      </c>
      <c r="E184" t="s">
        <v>1937</v>
      </c>
      <c r="F184" t="s">
        <v>1938</v>
      </c>
      <c r="G184" t="s">
        <v>1939</v>
      </c>
      <c r="H184" t="s">
        <v>980</v>
      </c>
      <c r="I184" t="s">
        <v>78</v>
      </c>
      <c r="J184" t="s">
        <v>1687</v>
      </c>
      <c r="K184" t="s">
        <v>392</v>
      </c>
      <c r="L184" t="s">
        <v>393</v>
      </c>
      <c r="M184">
        <v>12.513199999999999</v>
      </c>
      <c r="N184">
        <f t="shared" si="18"/>
        <v>313.99176954732508</v>
      </c>
      <c r="O184">
        <f t="shared" si="19"/>
        <v>313.99176954732508</v>
      </c>
      <c r="P184" s="10">
        <f t="shared" si="20"/>
        <v>4.9341563786008225</v>
      </c>
      <c r="Q184" t="s">
        <v>28</v>
      </c>
      <c r="R184" t="s">
        <v>1940</v>
      </c>
      <c r="S184" t="s">
        <v>983</v>
      </c>
      <c r="T184" t="s">
        <v>77</v>
      </c>
      <c r="U184" t="s">
        <v>408</v>
      </c>
      <c r="V184" t="s">
        <v>1941</v>
      </c>
      <c r="X184" t="s">
        <v>397</v>
      </c>
      <c r="Y184" t="s">
        <v>1942</v>
      </c>
    </row>
    <row r="185" spans="1:25" x14ac:dyDescent="0.2">
      <c r="A185">
        <v>2022</v>
      </c>
      <c r="B185" t="s">
        <v>1943</v>
      </c>
      <c r="C185" t="s">
        <v>400</v>
      </c>
      <c r="D185" t="s">
        <v>1944</v>
      </c>
      <c r="E185" t="s">
        <v>1945</v>
      </c>
      <c r="F185" t="s">
        <v>1946</v>
      </c>
      <c r="G185" t="s">
        <v>1947</v>
      </c>
      <c r="H185" t="s">
        <v>162</v>
      </c>
      <c r="I185" t="s">
        <v>68</v>
      </c>
      <c r="J185" t="s">
        <v>1948</v>
      </c>
      <c r="K185" t="s">
        <v>392</v>
      </c>
      <c r="L185" t="s">
        <v>393</v>
      </c>
      <c r="M185">
        <v>8.0442</v>
      </c>
      <c r="N185">
        <f t="shared" si="18"/>
        <v>201.85185185185185</v>
      </c>
      <c r="O185">
        <f t="shared" si="19"/>
        <v>201.85185185185185</v>
      </c>
      <c r="P185" s="10">
        <f t="shared" si="20"/>
        <v>3.1719576719576721</v>
      </c>
      <c r="Q185" t="s">
        <v>28</v>
      </c>
      <c r="R185" t="s">
        <v>1949</v>
      </c>
      <c r="S185" t="s">
        <v>161</v>
      </c>
      <c r="T185" t="s">
        <v>60</v>
      </c>
      <c r="U185" t="s">
        <v>395</v>
      </c>
      <c r="V185" t="s">
        <v>1950</v>
      </c>
      <c r="X185" t="s">
        <v>397</v>
      </c>
      <c r="Y185" t="s">
        <v>1951</v>
      </c>
    </row>
    <row r="186" spans="1:25" x14ac:dyDescent="0.2">
      <c r="A186">
        <v>2022</v>
      </c>
      <c r="B186" t="s">
        <v>1952</v>
      </c>
      <c r="C186" t="s">
        <v>386</v>
      </c>
      <c r="D186" t="s">
        <v>1953</v>
      </c>
      <c r="E186" t="s">
        <v>1954</v>
      </c>
      <c r="F186" t="s">
        <v>757</v>
      </c>
      <c r="G186" t="s">
        <v>758</v>
      </c>
      <c r="H186" t="s">
        <v>307</v>
      </c>
      <c r="I186" t="s">
        <v>78</v>
      </c>
      <c r="J186" t="s">
        <v>1955</v>
      </c>
      <c r="K186" t="s">
        <v>28</v>
      </c>
      <c r="L186" t="s">
        <v>406</v>
      </c>
      <c r="M186">
        <v>47.371400000000001</v>
      </c>
      <c r="N186">
        <f t="shared" si="18"/>
        <v>1188.6831275720165</v>
      </c>
      <c r="O186">
        <f t="shared" si="19"/>
        <v>1188.6831275720165</v>
      </c>
      <c r="P186" s="10">
        <f t="shared" si="20"/>
        <v>18.679306290417408</v>
      </c>
      <c r="Q186" t="s">
        <v>28</v>
      </c>
      <c r="R186" t="s">
        <v>1956</v>
      </c>
      <c r="S186" t="s">
        <v>306</v>
      </c>
      <c r="T186" t="s">
        <v>77</v>
      </c>
      <c r="U186" t="s">
        <v>408</v>
      </c>
      <c r="V186" t="s">
        <v>1957</v>
      </c>
      <c r="X186" t="s">
        <v>397</v>
      </c>
      <c r="Y186" t="s">
        <v>1958</v>
      </c>
    </row>
    <row r="187" spans="1:25" x14ac:dyDescent="0.2">
      <c r="A187">
        <v>2022</v>
      </c>
      <c r="B187" t="s">
        <v>1959</v>
      </c>
      <c r="C187" t="s">
        <v>400</v>
      </c>
      <c r="D187" t="s">
        <v>1960</v>
      </c>
      <c r="E187" t="s">
        <v>1961</v>
      </c>
      <c r="F187" t="s">
        <v>1962</v>
      </c>
      <c r="G187" t="s">
        <v>1963</v>
      </c>
      <c r="H187" t="s">
        <v>1361</v>
      </c>
      <c r="I187" t="s">
        <v>211</v>
      </c>
      <c r="J187" t="s">
        <v>1964</v>
      </c>
      <c r="K187" t="s">
        <v>392</v>
      </c>
      <c r="L187" t="s">
        <v>393</v>
      </c>
      <c r="M187">
        <v>8.9380000000000006</v>
      </c>
      <c r="N187">
        <f t="shared" si="18"/>
        <v>224.27983539094652</v>
      </c>
      <c r="O187">
        <f t="shared" si="19"/>
        <v>224.27983539094652</v>
      </c>
      <c r="P187" s="10">
        <f t="shared" si="20"/>
        <v>3.5243974132863021</v>
      </c>
      <c r="Q187" t="s">
        <v>28</v>
      </c>
      <c r="R187" t="s">
        <v>1965</v>
      </c>
      <c r="S187" t="s">
        <v>610</v>
      </c>
      <c r="T187" t="s">
        <v>210</v>
      </c>
      <c r="U187" t="s">
        <v>395</v>
      </c>
      <c r="V187" t="s">
        <v>1966</v>
      </c>
      <c r="X187" t="s">
        <v>397</v>
      </c>
      <c r="Y187" t="s">
        <v>1967</v>
      </c>
    </row>
    <row r="188" spans="1:25" x14ac:dyDescent="0.2">
      <c r="A188">
        <v>2022</v>
      </c>
      <c r="B188" t="s">
        <v>1968</v>
      </c>
      <c r="C188" t="s">
        <v>386</v>
      </c>
      <c r="D188" t="s">
        <v>1969</v>
      </c>
      <c r="E188" t="s">
        <v>1970</v>
      </c>
      <c r="F188" t="s">
        <v>1316</v>
      </c>
      <c r="G188" t="s">
        <v>1317</v>
      </c>
      <c r="H188" t="s">
        <v>39</v>
      </c>
      <c r="I188" t="s">
        <v>37</v>
      </c>
      <c r="J188" t="s">
        <v>1971</v>
      </c>
      <c r="K188" t="s">
        <v>392</v>
      </c>
      <c r="L188" t="s">
        <v>393</v>
      </c>
      <c r="M188">
        <v>35.752000000000002</v>
      </c>
      <c r="N188">
        <f t="shared" si="18"/>
        <v>897.11934156378607</v>
      </c>
      <c r="O188">
        <f t="shared" si="19"/>
        <v>897.11934156378607</v>
      </c>
      <c r="P188" s="10">
        <f t="shared" si="20"/>
        <v>14.097589653145208</v>
      </c>
      <c r="Q188" t="s">
        <v>28</v>
      </c>
      <c r="R188" t="s">
        <v>1319</v>
      </c>
      <c r="S188" t="s">
        <v>38</v>
      </c>
      <c r="T188" t="s">
        <v>25</v>
      </c>
      <c r="U188" t="s">
        <v>395</v>
      </c>
      <c r="V188" t="s">
        <v>1972</v>
      </c>
      <c r="X188" t="s">
        <v>397</v>
      </c>
      <c r="Y188" t="s">
        <v>1973</v>
      </c>
    </row>
    <row r="189" spans="1:25" x14ac:dyDescent="0.2">
      <c r="A189">
        <v>2022</v>
      </c>
      <c r="B189" t="s">
        <v>1974</v>
      </c>
      <c r="C189" t="s">
        <v>400</v>
      </c>
      <c r="D189" t="s">
        <v>1975</v>
      </c>
      <c r="E189" t="s">
        <v>1976</v>
      </c>
      <c r="F189" t="s">
        <v>1977</v>
      </c>
      <c r="G189" t="s">
        <v>1978</v>
      </c>
      <c r="H189" t="s">
        <v>26</v>
      </c>
      <c r="I189" t="s">
        <v>24</v>
      </c>
      <c r="J189" t="s">
        <v>1979</v>
      </c>
      <c r="K189" t="s">
        <v>392</v>
      </c>
      <c r="L189" t="s">
        <v>393</v>
      </c>
      <c r="M189">
        <v>13.407</v>
      </c>
      <c r="N189">
        <f t="shared" si="18"/>
        <v>336.41975308641975</v>
      </c>
      <c r="O189">
        <f t="shared" si="19"/>
        <v>336.41975308641975</v>
      </c>
      <c r="P189" s="10">
        <f t="shared" si="20"/>
        <v>5.2865961199294533</v>
      </c>
      <c r="Q189" t="s">
        <v>28</v>
      </c>
      <c r="R189" t="s">
        <v>1980</v>
      </c>
      <c r="S189" t="s">
        <v>25</v>
      </c>
      <c r="T189" t="s">
        <v>23</v>
      </c>
      <c r="U189" t="s">
        <v>395</v>
      </c>
      <c r="V189" t="s">
        <v>1981</v>
      </c>
      <c r="X189" t="s">
        <v>397</v>
      </c>
      <c r="Y189" t="s">
        <v>1982</v>
      </c>
    </row>
    <row r="190" spans="1:25" x14ac:dyDescent="0.2">
      <c r="A190">
        <v>2022</v>
      </c>
      <c r="B190" t="s">
        <v>1983</v>
      </c>
      <c r="C190" t="s">
        <v>400</v>
      </c>
      <c r="D190" t="s">
        <v>1984</v>
      </c>
      <c r="E190" t="s">
        <v>1985</v>
      </c>
      <c r="F190" t="s">
        <v>1986</v>
      </c>
      <c r="G190" t="s">
        <v>1987</v>
      </c>
      <c r="H190" t="s">
        <v>336</v>
      </c>
      <c r="I190" t="s">
        <v>51</v>
      </c>
      <c r="J190" t="s">
        <v>1988</v>
      </c>
      <c r="K190" t="s">
        <v>392</v>
      </c>
      <c r="L190" t="s">
        <v>393</v>
      </c>
      <c r="M190">
        <v>6.2565999999999997</v>
      </c>
      <c r="N190">
        <f t="shared" ref="N190:N253" si="21">M190*1000000/11.07/3600</f>
        <v>156.99588477366254</v>
      </c>
      <c r="O190">
        <f t="shared" ref="O190:O253" si="22">N190</f>
        <v>156.99588477366254</v>
      </c>
      <c r="P190" s="10">
        <f t="shared" ref="P190:P253" si="23">O190*8000*44/22.4/1000000</f>
        <v>2.4670781893004112</v>
      </c>
      <c r="Q190" t="s">
        <v>28</v>
      </c>
      <c r="R190" t="s">
        <v>1109</v>
      </c>
      <c r="S190" t="s">
        <v>335</v>
      </c>
      <c r="T190" t="s">
        <v>50</v>
      </c>
      <c r="U190" t="s">
        <v>395</v>
      </c>
      <c r="V190" t="s">
        <v>1989</v>
      </c>
      <c r="X190" t="s">
        <v>397</v>
      </c>
      <c r="Y190" t="s">
        <v>1990</v>
      </c>
    </row>
    <row r="191" spans="1:25" x14ac:dyDescent="0.2">
      <c r="A191">
        <v>2022</v>
      </c>
      <c r="B191" t="s">
        <v>1991</v>
      </c>
      <c r="C191" t="s">
        <v>831</v>
      </c>
      <c r="D191" t="s">
        <v>1992</v>
      </c>
      <c r="E191" t="s">
        <v>1993</v>
      </c>
      <c r="F191" t="s">
        <v>1994</v>
      </c>
      <c r="G191" t="s">
        <v>1995</v>
      </c>
      <c r="H191" t="s">
        <v>321</v>
      </c>
      <c r="I191" t="s">
        <v>137</v>
      </c>
      <c r="J191" t="s">
        <v>1755</v>
      </c>
      <c r="K191" t="s">
        <v>392</v>
      </c>
      <c r="L191" t="s">
        <v>393</v>
      </c>
      <c r="M191">
        <v>15.194599999999999</v>
      </c>
      <c r="N191">
        <f t="shared" si="21"/>
        <v>381.27572016460903</v>
      </c>
      <c r="O191">
        <f t="shared" si="22"/>
        <v>381.27572016460903</v>
      </c>
      <c r="P191" s="10">
        <f t="shared" si="23"/>
        <v>5.9914756025867133</v>
      </c>
      <c r="Q191" t="s">
        <v>28</v>
      </c>
      <c r="R191" t="s">
        <v>1996</v>
      </c>
      <c r="S191" t="s">
        <v>23</v>
      </c>
      <c r="T191" t="s">
        <v>136</v>
      </c>
      <c r="U191" t="s">
        <v>408</v>
      </c>
      <c r="V191" t="s">
        <v>1997</v>
      </c>
      <c r="X191" t="s">
        <v>397</v>
      </c>
      <c r="Y191" t="s">
        <v>1998</v>
      </c>
    </row>
    <row r="192" spans="1:25" x14ac:dyDescent="0.2">
      <c r="A192">
        <v>2022</v>
      </c>
      <c r="B192" t="s">
        <v>1999</v>
      </c>
      <c r="C192" t="s">
        <v>400</v>
      </c>
      <c r="D192" t="s">
        <v>2000</v>
      </c>
      <c r="E192" t="s">
        <v>2001</v>
      </c>
      <c r="F192" t="s">
        <v>2002</v>
      </c>
      <c r="G192" t="s">
        <v>2003</v>
      </c>
      <c r="H192" t="s">
        <v>190</v>
      </c>
      <c r="I192" t="s">
        <v>24</v>
      </c>
      <c r="J192" t="s">
        <v>2004</v>
      </c>
      <c r="K192" t="s">
        <v>392</v>
      </c>
      <c r="L192" t="s">
        <v>393</v>
      </c>
      <c r="M192">
        <v>11.172499999999999</v>
      </c>
      <c r="N192">
        <f t="shared" si="21"/>
        <v>280.3497942386831</v>
      </c>
      <c r="O192">
        <f t="shared" si="22"/>
        <v>280.3497942386831</v>
      </c>
      <c r="P192" s="10">
        <f t="shared" si="23"/>
        <v>4.4054967666078779</v>
      </c>
      <c r="Q192" t="s">
        <v>123</v>
      </c>
      <c r="R192" t="s">
        <v>2005</v>
      </c>
      <c r="S192" t="s">
        <v>189</v>
      </c>
      <c r="T192" t="s">
        <v>23</v>
      </c>
      <c r="U192" t="s">
        <v>395</v>
      </c>
      <c r="V192" t="s">
        <v>2006</v>
      </c>
      <c r="X192" t="s">
        <v>397</v>
      </c>
      <c r="Y192" t="s">
        <v>2007</v>
      </c>
    </row>
    <row r="193" spans="1:25" x14ac:dyDescent="0.2">
      <c r="A193">
        <v>2022</v>
      </c>
      <c r="B193" t="s">
        <v>2008</v>
      </c>
      <c r="C193" t="s">
        <v>400</v>
      </c>
      <c r="D193" t="s">
        <v>2009</v>
      </c>
      <c r="E193" t="s">
        <v>2010</v>
      </c>
      <c r="F193" t="s">
        <v>2011</v>
      </c>
      <c r="G193" t="s">
        <v>2012</v>
      </c>
      <c r="H193" t="s">
        <v>1010</v>
      </c>
      <c r="I193" t="s">
        <v>37</v>
      </c>
      <c r="J193" t="s">
        <v>1777</v>
      </c>
      <c r="K193" t="s">
        <v>392</v>
      </c>
      <c r="L193" t="s">
        <v>393</v>
      </c>
      <c r="M193">
        <v>8.9380000000000006</v>
      </c>
      <c r="N193">
        <f t="shared" si="21"/>
        <v>224.27983539094652</v>
      </c>
      <c r="O193">
        <f t="shared" si="22"/>
        <v>224.27983539094652</v>
      </c>
      <c r="P193" s="10">
        <f t="shared" si="23"/>
        <v>3.5243974132863021</v>
      </c>
      <c r="Q193" t="s">
        <v>28</v>
      </c>
      <c r="R193" t="s">
        <v>2013</v>
      </c>
      <c r="S193" t="s">
        <v>119</v>
      </c>
      <c r="T193" t="s">
        <v>25</v>
      </c>
      <c r="U193" t="s">
        <v>395</v>
      </c>
      <c r="V193" t="s">
        <v>2014</v>
      </c>
      <c r="X193" t="s">
        <v>397</v>
      </c>
      <c r="Y193" t="s">
        <v>2015</v>
      </c>
    </row>
    <row r="194" spans="1:25" x14ac:dyDescent="0.2">
      <c r="A194">
        <v>2022</v>
      </c>
      <c r="B194" t="s">
        <v>2016</v>
      </c>
      <c r="C194" t="s">
        <v>400</v>
      </c>
      <c r="D194" t="s">
        <v>2017</v>
      </c>
      <c r="E194" t="s">
        <v>2018</v>
      </c>
      <c r="F194" t="s">
        <v>2019</v>
      </c>
      <c r="G194" t="s">
        <v>2020</v>
      </c>
      <c r="H194" t="s">
        <v>61</v>
      </c>
      <c r="I194" t="s">
        <v>51</v>
      </c>
      <c r="J194" t="s">
        <v>2021</v>
      </c>
      <c r="K194" t="s">
        <v>392</v>
      </c>
      <c r="L194" t="s">
        <v>393</v>
      </c>
      <c r="M194">
        <v>7.1504000000000003</v>
      </c>
      <c r="N194">
        <f t="shared" si="21"/>
        <v>179.42386831275721</v>
      </c>
      <c r="O194">
        <f t="shared" si="22"/>
        <v>179.42386831275721</v>
      </c>
      <c r="P194" s="10">
        <f t="shared" si="23"/>
        <v>2.8195179306290421</v>
      </c>
      <c r="Q194" t="s">
        <v>28</v>
      </c>
      <c r="R194" t="s">
        <v>2022</v>
      </c>
      <c r="S194" t="s">
        <v>60</v>
      </c>
      <c r="T194" t="s">
        <v>50</v>
      </c>
      <c r="U194" t="s">
        <v>408</v>
      </c>
      <c r="V194" t="s">
        <v>2023</v>
      </c>
      <c r="X194" t="s">
        <v>397</v>
      </c>
      <c r="Y194" t="s">
        <v>2024</v>
      </c>
    </row>
    <row r="195" spans="1:25" x14ac:dyDescent="0.2">
      <c r="A195">
        <v>2022</v>
      </c>
      <c r="B195" t="s">
        <v>2025</v>
      </c>
      <c r="C195" t="s">
        <v>400</v>
      </c>
      <c r="D195" t="s">
        <v>2026</v>
      </c>
      <c r="E195" t="s">
        <v>2027</v>
      </c>
      <c r="F195" t="s">
        <v>2028</v>
      </c>
      <c r="G195" t="s">
        <v>2029</v>
      </c>
      <c r="H195" t="s">
        <v>2030</v>
      </c>
      <c r="I195" t="s">
        <v>137</v>
      </c>
      <c r="J195" t="s">
        <v>2031</v>
      </c>
      <c r="K195" t="s">
        <v>392</v>
      </c>
      <c r="L195" t="s">
        <v>393</v>
      </c>
      <c r="M195">
        <v>13.407</v>
      </c>
      <c r="N195">
        <f t="shared" si="21"/>
        <v>336.41975308641975</v>
      </c>
      <c r="O195">
        <f t="shared" si="22"/>
        <v>336.41975308641975</v>
      </c>
      <c r="P195" s="10">
        <f t="shared" si="23"/>
        <v>5.2865961199294533</v>
      </c>
      <c r="Q195" t="s">
        <v>28</v>
      </c>
      <c r="R195" t="s">
        <v>799</v>
      </c>
      <c r="S195" t="s">
        <v>2032</v>
      </c>
      <c r="T195" t="s">
        <v>136</v>
      </c>
      <c r="U195" t="s">
        <v>395</v>
      </c>
      <c r="V195" t="s">
        <v>2033</v>
      </c>
      <c r="X195" t="s">
        <v>397</v>
      </c>
      <c r="Y195" t="s">
        <v>2034</v>
      </c>
    </row>
    <row r="196" spans="1:25" x14ac:dyDescent="0.2">
      <c r="A196">
        <v>2022</v>
      </c>
      <c r="B196" t="s">
        <v>2035</v>
      </c>
      <c r="C196" t="s">
        <v>400</v>
      </c>
      <c r="D196" t="s">
        <v>2036</v>
      </c>
      <c r="E196" t="s">
        <v>2037</v>
      </c>
      <c r="F196" t="s">
        <v>2038</v>
      </c>
      <c r="G196" t="s">
        <v>2039</v>
      </c>
      <c r="H196" t="s">
        <v>1361</v>
      </c>
      <c r="I196" t="s">
        <v>211</v>
      </c>
      <c r="J196" t="s">
        <v>2040</v>
      </c>
      <c r="K196" t="s">
        <v>392</v>
      </c>
      <c r="L196" t="s">
        <v>393</v>
      </c>
      <c r="M196">
        <v>16.982199999999999</v>
      </c>
      <c r="N196">
        <f t="shared" si="21"/>
        <v>426.13168724279831</v>
      </c>
      <c r="O196">
        <f t="shared" si="22"/>
        <v>426.13168724279831</v>
      </c>
      <c r="P196" s="10">
        <f t="shared" si="23"/>
        <v>6.6963550852439742</v>
      </c>
      <c r="Q196" t="s">
        <v>28</v>
      </c>
      <c r="R196" t="s">
        <v>2041</v>
      </c>
      <c r="S196" t="s">
        <v>610</v>
      </c>
      <c r="T196" t="s">
        <v>210</v>
      </c>
      <c r="U196" t="s">
        <v>395</v>
      </c>
      <c r="V196" t="s">
        <v>2042</v>
      </c>
      <c r="X196" t="s">
        <v>397</v>
      </c>
      <c r="Y196" t="s">
        <v>2043</v>
      </c>
    </row>
    <row r="197" spans="1:25" x14ac:dyDescent="0.2">
      <c r="A197">
        <v>2022</v>
      </c>
      <c r="B197" t="s">
        <v>2044</v>
      </c>
      <c r="C197" t="s">
        <v>400</v>
      </c>
      <c r="D197" t="s">
        <v>2045</v>
      </c>
      <c r="E197" t="s">
        <v>2046</v>
      </c>
      <c r="F197" t="s">
        <v>2047</v>
      </c>
      <c r="G197" t="s">
        <v>2048</v>
      </c>
      <c r="H197" t="s">
        <v>687</v>
      </c>
      <c r="I197" t="s">
        <v>137</v>
      </c>
      <c r="J197" t="s">
        <v>2049</v>
      </c>
      <c r="K197" t="s">
        <v>392</v>
      </c>
      <c r="L197" t="s">
        <v>393</v>
      </c>
      <c r="M197">
        <v>12.513199999999999</v>
      </c>
      <c r="N197">
        <f t="shared" si="21"/>
        <v>313.99176954732508</v>
      </c>
      <c r="O197">
        <f t="shared" si="22"/>
        <v>313.99176954732508</v>
      </c>
      <c r="P197" s="10">
        <f t="shared" si="23"/>
        <v>4.9341563786008225</v>
      </c>
      <c r="Q197" t="s">
        <v>28</v>
      </c>
      <c r="R197" t="s">
        <v>2050</v>
      </c>
      <c r="S197" t="s">
        <v>690</v>
      </c>
      <c r="T197" t="s">
        <v>136</v>
      </c>
      <c r="U197" t="s">
        <v>408</v>
      </c>
      <c r="V197" t="s">
        <v>2051</v>
      </c>
      <c r="X197" t="s">
        <v>397</v>
      </c>
      <c r="Y197" t="s">
        <v>2052</v>
      </c>
    </row>
    <row r="198" spans="1:25" x14ac:dyDescent="0.2">
      <c r="A198">
        <v>2022</v>
      </c>
      <c r="B198" t="s">
        <v>2053</v>
      </c>
      <c r="C198" t="s">
        <v>400</v>
      </c>
      <c r="D198" t="s">
        <v>2054</v>
      </c>
      <c r="E198" t="s">
        <v>2055</v>
      </c>
      <c r="F198" t="s">
        <v>1701</v>
      </c>
      <c r="G198" t="s">
        <v>1702</v>
      </c>
      <c r="H198" t="s">
        <v>91</v>
      </c>
      <c r="I198" t="s">
        <v>89</v>
      </c>
      <c r="J198" t="s">
        <v>1489</v>
      </c>
      <c r="K198" t="s">
        <v>28</v>
      </c>
      <c r="L198" t="s">
        <v>406</v>
      </c>
      <c r="M198">
        <v>12.513199999999999</v>
      </c>
      <c r="N198">
        <f t="shared" si="21"/>
        <v>313.99176954732508</v>
      </c>
      <c r="O198">
        <f t="shared" si="22"/>
        <v>313.99176954732508</v>
      </c>
      <c r="P198" s="10">
        <f t="shared" si="23"/>
        <v>4.9341563786008225</v>
      </c>
      <c r="Q198" t="s">
        <v>28</v>
      </c>
      <c r="R198" t="s">
        <v>2056</v>
      </c>
      <c r="S198" t="s">
        <v>90</v>
      </c>
      <c r="T198" t="s">
        <v>88</v>
      </c>
      <c r="U198" t="s">
        <v>408</v>
      </c>
      <c r="V198" t="s">
        <v>2057</v>
      </c>
      <c r="X198" t="s">
        <v>397</v>
      </c>
      <c r="Y198" t="s">
        <v>2058</v>
      </c>
    </row>
    <row r="199" spans="1:25" x14ac:dyDescent="0.2">
      <c r="A199">
        <v>2022</v>
      </c>
      <c r="B199" t="s">
        <v>2059</v>
      </c>
      <c r="C199" t="s">
        <v>400</v>
      </c>
      <c r="D199" t="s">
        <v>2060</v>
      </c>
      <c r="E199" t="s">
        <v>2061</v>
      </c>
      <c r="F199" t="s">
        <v>435</v>
      </c>
      <c r="G199" t="s">
        <v>436</v>
      </c>
      <c r="H199" t="s">
        <v>70</v>
      </c>
      <c r="I199" t="s">
        <v>68</v>
      </c>
      <c r="J199" t="s">
        <v>1506</v>
      </c>
      <c r="K199" t="s">
        <v>392</v>
      </c>
      <c r="L199" t="s">
        <v>393</v>
      </c>
      <c r="M199">
        <v>6.7035</v>
      </c>
      <c r="N199">
        <f t="shared" si="21"/>
        <v>168.20987654320987</v>
      </c>
      <c r="O199">
        <f t="shared" si="22"/>
        <v>168.20987654320987</v>
      </c>
      <c r="P199" s="10">
        <f t="shared" si="23"/>
        <v>2.6432980599647267</v>
      </c>
      <c r="Q199" t="s">
        <v>28</v>
      </c>
      <c r="R199" t="s">
        <v>438</v>
      </c>
      <c r="S199" t="s">
        <v>69</v>
      </c>
      <c r="T199" t="s">
        <v>60</v>
      </c>
      <c r="U199" t="s">
        <v>395</v>
      </c>
      <c r="V199" t="s">
        <v>2062</v>
      </c>
      <c r="X199" t="s">
        <v>397</v>
      </c>
      <c r="Y199" t="s">
        <v>2063</v>
      </c>
    </row>
    <row r="200" spans="1:25" x14ac:dyDescent="0.2">
      <c r="A200">
        <v>2022</v>
      </c>
      <c r="B200" t="s">
        <v>2064</v>
      </c>
      <c r="C200" t="s">
        <v>400</v>
      </c>
      <c r="D200" t="s">
        <v>2065</v>
      </c>
      <c r="E200" t="s">
        <v>2066</v>
      </c>
      <c r="F200" t="s">
        <v>2067</v>
      </c>
      <c r="G200" t="s">
        <v>2068</v>
      </c>
      <c r="H200" t="s">
        <v>91</v>
      </c>
      <c r="I200" t="s">
        <v>89</v>
      </c>
      <c r="J200" t="s">
        <v>2069</v>
      </c>
      <c r="K200" t="s">
        <v>392</v>
      </c>
      <c r="L200" t="s">
        <v>393</v>
      </c>
      <c r="M200">
        <v>16.982199999999999</v>
      </c>
      <c r="N200">
        <f t="shared" si="21"/>
        <v>426.13168724279831</v>
      </c>
      <c r="O200">
        <f t="shared" si="22"/>
        <v>426.13168724279831</v>
      </c>
      <c r="P200" s="10">
        <f t="shared" si="23"/>
        <v>6.6963550852439742</v>
      </c>
      <c r="Q200" t="s">
        <v>28</v>
      </c>
      <c r="R200" t="s">
        <v>642</v>
      </c>
      <c r="S200" t="s">
        <v>90</v>
      </c>
      <c r="T200" t="s">
        <v>88</v>
      </c>
      <c r="U200" t="s">
        <v>408</v>
      </c>
      <c r="V200" t="s">
        <v>2070</v>
      </c>
      <c r="X200" t="s">
        <v>397</v>
      </c>
      <c r="Y200" t="s">
        <v>2071</v>
      </c>
    </row>
    <row r="201" spans="1:25" x14ac:dyDescent="0.2">
      <c r="A201">
        <v>2022</v>
      </c>
      <c r="B201" t="s">
        <v>2072</v>
      </c>
      <c r="C201" t="s">
        <v>400</v>
      </c>
      <c r="D201" t="s">
        <v>2073</v>
      </c>
      <c r="E201" t="s">
        <v>2074</v>
      </c>
      <c r="F201" t="s">
        <v>1257</v>
      </c>
      <c r="G201" t="s">
        <v>1258</v>
      </c>
      <c r="H201" t="s">
        <v>175</v>
      </c>
      <c r="I201" t="s">
        <v>51</v>
      </c>
      <c r="J201" t="s">
        <v>2075</v>
      </c>
      <c r="K201" t="s">
        <v>392</v>
      </c>
      <c r="L201" t="s">
        <v>393</v>
      </c>
      <c r="M201">
        <v>10.278700000000001</v>
      </c>
      <c r="N201">
        <f t="shared" si="21"/>
        <v>257.92181069958849</v>
      </c>
      <c r="O201">
        <f t="shared" si="22"/>
        <v>257.92181069958849</v>
      </c>
      <c r="P201" s="10">
        <f t="shared" si="23"/>
        <v>4.0530570252792479</v>
      </c>
      <c r="Q201" t="s">
        <v>28</v>
      </c>
      <c r="R201" t="s">
        <v>579</v>
      </c>
      <c r="S201" t="s">
        <v>77</v>
      </c>
      <c r="T201" t="s">
        <v>50</v>
      </c>
      <c r="U201" t="s">
        <v>395</v>
      </c>
      <c r="V201" t="s">
        <v>2076</v>
      </c>
      <c r="X201" t="s">
        <v>397</v>
      </c>
      <c r="Y201" t="s">
        <v>2077</v>
      </c>
    </row>
    <row r="202" spans="1:25" x14ac:dyDescent="0.2">
      <c r="A202">
        <v>2022</v>
      </c>
      <c r="B202" t="s">
        <v>2078</v>
      </c>
      <c r="C202" t="s">
        <v>400</v>
      </c>
      <c r="D202" t="s">
        <v>2079</v>
      </c>
      <c r="E202" t="s">
        <v>2080</v>
      </c>
      <c r="F202" t="s">
        <v>2081</v>
      </c>
      <c r="G202" t="s">
        <v>2082</v>
      </c>
      <c r="H202" t="s">
        <v>257</v>
      </c>
      <c r="I202" t="s">
        <v>78</v>
      </c>
      <c r="J202" t="s">
        <v>1343</v>
      </c>
      <c r="K202" t="s">
        <v>28</v>
      </c>
      <c r="L202" t="s">
        <v>406</v>
      </c>
      <c r="M202">
        <v>14.300800000000001</v>
      </c>
      <c r="N202">
        <f t="shared" si="21"/>
        <v>358.84773662551441</v>
      </c>
      <c r="O202">
        <f t="shared" si="22"/>
        <v>358.84773662551441</v>
      </c>
      <c r="P202" s="10">
        <f t="shared" si="23"/>
        <v>5.6390358612580842</v>
      </c>
      <c r="Q202" t="s">
        <v>28</v>
      </c>
      <c r="R202" t="s">
        <v>2083</v>
      </c>
      <c r="S202" t="s">
        <v>256</v>
      </c>
      <c r="T202" t="s">
        <v>77</v>
      </c>
      <c r="U202" t="s">
        <v>408</v>
      </c>
      <c r="V202" t="s">
        <v>2084</v>
      </c>
      <c r="X202" t="s">
        <v>397</v>
      </c>
      <c r="Y202" t="s">
        <v>2085</v>
      </c>
    </row>
    <row r="203" spans="1:25" x14ac:dyDescent="0.2">
      <c r="A203">
        <v>2022</v>
      </c>
      <c r="B203" t="s">
        <v>2086</v>
      </c>
      <c r="C203" t="s">
        <v>400</v>
      </c>
      <c r="D203" t="s">
        <v>2087</v>
      </c>
      <c r="E203" t="s">
        <v>2088</v>
      </c>
      <c r="F203" t="s">
        <v>989</v>
      </c>
      <c r="G203" t="s">
        <v>990</v>
      </c>
      <c r="H203" t="s">
        <v>61</v>
      </c>
      <c r="I203" t="s">
        <v>51</v>
      </c>
      <c r="J203" t="s">
        <v>1343</v>
      </c>
      <c r="K203" t="s">
        <v>392</v>
      </c>
      <c r="L203" t="s">
        <v>393</v>
      </c>
      <c r="M203">
        <v>6.7035</v>
      </c>
      <c r="N203">
        <f t="shared" si="21"/>
        <v>168.20987654320987</v>
      </c>
      <c r="O203">
        <f t="shared" si="22"/>
        <v>168.20987654320987</v>
      </c>
      <c r="P203" s="10">
        <f t="shared" si="23"/>
        <v>2.6432980599647267</v>
      </c>
      <c r="Q203" t="s">
        <v>28</v>
      </c>
      <c r="R203" t="s">
        <v>469</v>
      </c>
      <c r="S203" t="s">
        <v>60</v>
      </c>
      <c r="T203" t="s">
        <v>50</v>
      </c>
      <c r="U203" t="s">
        <v>408</v>
      </c>
      <c r="V203" t="s">
        <v>2089</v>
      </c>
      <c r="X203" t="s">
        <v>397</v>
      </c>
      <c r="Y203" t="s">
        <v>2090</v>
      </c>
    </row>
    <row r="204" spans="1:25" x14ac:dyDescent="0.2">
      <c r="A204">
        <v>2022</v>
      </c>
      <c r="B204" t="s">
        <v>2091</v>
      </c>
      <c r="C204" t="s">
        <v>400</v>
      </c>
      <c r="D204" t="s">
        <v>2092</v>
      </c>
      <c r="E204" t="s">
        <v>2093</v>
      </c>
      <c r="F204" t="s">
        <v>1359</v>
      </c>
      <c r="G204" t="s">
        <v>1360</v>
      </c>
      <c r="H204" t="s">
        <v>1361</v>
      </c>
      <c r="I204" t="s">
        <v>211</v>
      </c>
      <c r="J204" t="s">
        <v>1546</v>
      </c>
      <c r="K204" t="s">
        <v>392</v>
      </c>
      <c r="L204" t="s">
        <v>393</v>
      </c>
      <c r="M204">
        <v>11.172499999999999</v>
      </c>
      <c r="N204">
        <f t="shared" si="21"/>
        <v>280.3497942386831</v>
      </c>
      <c r="O204">
        <f t="shared" si="22"/>
        <v>280.3497942386831</v>
      </c>
      <c r="P204" s="10">
        <f t="shared" si="23"/>
        <v>4.4054967666078779</v>
      </c>
      <c r="Q204" t="s">
        <v>28</v>
      </c>
      <c r="R204" t="s">
        <v>1128</v>
      </c>
      <c r="S204" t="s">
        <v>610</v>
      </c>
      <c r="T204" t="s">
        <v>210</v>
      </c>
      <c r="U204" t="s">
        <v>408</v>
      </c>
      <c r="V204" t="s">
        <v>2094</v>
      </c>
      <c r="X204" t="s">
        <v>397</v>
      </c>
      <c r="Y204" t="s">
        <v>2095</v>
      </c>
    </row>
    <row r="205" spans="1:25" x14ac:dyDescent="0.2">
      <c r="A205">
        <v>2022</v>
      </c>
      <c r="B205" t="s">
        <v>2096</v>
      </c>
      <c r="C205" t="s">
        <v>400</v>
      </c>
      <c r="D205" t="s">
        <v>2097</v>
      </c>
      <c r="E205" t="s">
        <v>2098</v>
      </c>
      <c r="F205" t="s">
        <v>805</v>
      </c>
      <c r="G205" t="s">
        <v>806</v>
      </c>
      <c r="H205" t="s">
        <v>250</v>
      </c>
      <c r="I205" t="s">
        <v>68</v>
      </c>
      <c r="J205" t="s">
        <v>1552</v>
      </c>
      <c r="K205" t="s">
        <v>392</v>
      </c>
      <c r="L205" t="s">
        <v>393</v>
      </c>
      <c r="M205">
        <v>6.7035</v>
      </c>
      <c r="N205">
        <f t="shared" si="21"/>
        <v>168.20987654320987</v>
      </c>
      <c r="O205">
        <f t="shared" si="22"/>
        <v>168.20987654320987</v>
      </c>
      <c r="P205" s="10">
        <f t="shared" si="23"/>
        <v>2.6432980599647267</v>
      </c>
      <c r="Q205" t="s">
        <v>28</v>
      </c>
      <c r="R205" t="s">
        <v>1344</v>
      </c>
      <c r="S205" t="s">
        <v>249</v>
      </c>
      <c r="T205" t="s">
        <v>60</v>
      </c>
      <c r="U205" t="s">
        <v>408</v>
      </c>
      <c r="V205" t="s">
        <v>2099</v>
      </c>
      <c r="X205" t="s">
        <v>397</v>
      </c>
      <c r="Y205" t="s">
        <v>2100</v>
      </c>
    </row>
    <row r="206" spans="1:25" x14ac:dyDescent="0.2">
      <c r="A206">
        <v>2022</v>
      </c>
      <c r="B206" t="s">
        <v>2101</v>
      </c>
      <c r="C206" t="s">
        <v>400</v>
      </c>
      <c r="D206" t="s">
        <v>2102</v>
      </c>
      <c r="E206" t="s">
        <v>2103</v>
      </c>
      <c r="F206" t="s">
        <v>2104</v>
      </c>
      <c r="G206" t="s">
        <v>2105</v>
      </c>
      <c r="H206" t="s">
        <v>91</v>
      </c>
      <c r="I206" t="s">
        <v>89</v>
      </c>
      <c r="J206" t="s">
        <v>1373</v>
      </c>
      <c r="K206" t="s">
        <v>392</v>
      </c>
      <c r="L206" t="s">
        <v>393</v>
      </c>
      <c r="M206">
        <v>12.513199999999999</v>
      </c>
      <c r="N206">
        <f t="shared" si="21"/>
        <v>313.99176954732508</v>
      </c>
      <c r="O206">
        <f t="shared" si="22"/>
        <v>313.99176954732508</v>
      </c>
      <c r="P206" s="10">
        <f t="shared" si="23"/>
        <v>4.9341563786008225</v>
      </c>
      <c r="Q206" t="s">
        <v>28</v>
      </c>
      <c r="R206" t="s">
        <v>642</v>
      </c>
      <c r="S206" t="s">
        <v>90</v>
      </c>
      <c r="T206" t="s">
        <v>88</v>
      </c>
      <c r="U206" t="s">
        <v>408</v>
      </c>
      <c r="V206" t="s">
        <v>2106</v>
      </c>
      <c r="X206" t="s">
        <v>397</v>
      </c>
      <c r="Y206" t="s">
        <v>2107</v>
      </c>
    </row>
    <row r="207" spans="1:25" x14ac:dyDescent="0.2">
      <c r="A207">
        <v>2022</v>
      </c>
      <c r="B207" t="s">
        <v>2108</v>
      </c>
      <c r="C207" t="s">
        <v>400</v>
      </c>
      <c r="D207" t="s">
        <v>2109</v>
      </c>
      <c r="E207" t="s">
        <v>2110</v>
      </c>
      <c r="F207" t="s">
        <v>2111</v>
      </c>
      <c r="G207" t="s">
        <v>2112</v>
      </c>
      <c r="H207" t="s">
        <v>175</v>
      </c>
      <c r="I207" t="s">
        <v>51</v>
      </c>
      <c r="J207" t="s">
        <v>2113</v>
      </c>
      <c r="K207" t="s">
        <v>392</v>
      </c>
      <c r="L207" t="s">
        <v>393</v>
      </c>
      <c r="M207">
        <v>13.407</v>
      </c>
      <c r="N207">
        <f t="shared" si="21"/>
        <v>336.41975308641975</v>
      </c>
      <c r="O207">
        <f t="shared" si="22"/>
        <v>336.41975308641975</v>
      </c>
      <c r="P207" s="10">
        <f t="shared" si="23"/>
        <v>5.2865961199294533</v>
      </c>
      <c r="Q207" t="s">
        <v>28</v>
      </c>
      <c r="R207" t="s">
        <v>579</v>
      </c>
      <c r="S207" t="s">
        <v>77</v>
      </c>
      <c r="T207" t="s">
        <v>50</v>
      </c>
      <c r="U207" t="s">
        <v>395</v>
      </c>
      <c r="V207" t="s">
        <v>2114</v>
      </c>
      <c r="X207" t="s">
        <v>397</v>
      </c>
      <c r="Y207" t="s">
        <v>2115</v>
      </c>
    </row>
    <row r="208" spans="1:25" x14ac:dyDescent="0.2">
      <c r="A208">
        <v>2022</v>
      </c>
      <c r="B208" t="s">
        <v>2116</v>
      </c>
      <c r="C208" t="s">
        <v>400</v>
      </c>
      <c r="D208" t="s">
        <v>2117</v>
      </c>
      <c r="E208" t="s">
        <v>2118</v>
      </c>
      <c r="F208" t="s">
        <v>2119</v>
      </c>
      <c r="G208" t="s">
        <v>2120</v>
      </c>
      <c r="H208" t="s">
        <v>53</v>
      </c>
      <c r="I208" t="s">
        <v>51</v>
      </c>
      <c r="J208" t="s">
        <v>1410</v>
      </c>
      <c r="K208" t="s">
        <v>392</v>
      </c>
      <c r="L208" t="s">
        <v>393</v>
      </c>
      <c r="M208">
        <v>7.5972999999999997</v>
      </c>
      <c r="N208">
        <f t="shared" si="21"/>
        <v>190.63786008230451</v>
      </c>
      <c r="O208">
        <f t="shared" si="22"/>
        <v>190.63786008230451</v>
      </c>
      <c r="P208" s="10">
        <f t="shared" si="23"/>
        <v>2.9957378012933567</v>
      </c>
      <c r="Q208" t="s">
        <v>28</v>
      </c>
      <c r="R208" t="s">
        <v>2121</v>
      </c>
      <c r="S208" t="s">
        <v>52</v>
      </c>
      <c r="T208" t="s">
        <v>50</v>
      </c>
      <c r="U208" t="s">
        <v>395</v>
      </c>
      <c r="V208" t="s">
        <v>2122</v>
      </c>
      <c r="X208" t="s">
        <v>397</v>
      </c>
      <c r="Y208" t="s">
        <v>2123</v>
      </c>
    </row>
    <row r="209" spans="1:25" x14ac:dyDescent="0.2">
      <c r="A209">
        <v>2022</v>
      </c>
      <c r="B209" t="s">
        <v>2124</v>
      </c>
      <c r="C209" t="s">
        <v>400</v>
      </c>
      <c r="D209" t="s">
        <v>2125</v>
      </c>
      <c r="E209" t="s">
        <v>2126</v>
      </c>
      <c r="F209" t="s">
        <v>2127</v>
      </c>
      <c r="G209" t="s">
        <v>2128</v>
      </c>
      <c r="H209" t="s">
        <v>640</v>
      </c>
      <c r="I209" t="s">
        <v>89</v>
      </c>
      <c r="J209" t="s">
        <v>1426</v>
      </c>
      <c r="K209" t="s">
        <v>392</v>
      </c>
      <c r="L209" t="s">
        <v>393</v>
      </c>
      <c r="M209">
        <v>17.786619999999999</v>
      </c>
      <c r="N209">
        <f t="shared" si="21"/>
        <v>446.31687242798353</v>
      </c>
      <c r="O209">
        <f t="shared" si="22"/>
        <v>446.31687242798353</v>
      </c>
      <c r="P209" s="10">
        <f t="shared" si="23"/>
        <v>7.0135508524397405</v>
      </c>
      <c r="Q209" t="s">
        <v>28</v>
      </c>
      <c r="R209" t="s">
        <v>642</v>
      </c>
      <c r="S209" t="s">
        <v>554</v>
      </c>
      <c r="T209" t="s">
        <v>88</v>
      </c>
      <c r="U209" t="s">
        <v>408</v>
      </c>
      <c r="V209" t="s">
        <v>2129</v>
      </c>
      <c r="X209" t="s">
        <v>397</v>
      </c>
      <c r="Y209" t="s">
        <v>2130</v>
      </c>
    </row>
    <row r="210" spans="1:25" x14ac:dyDescent="0.2">
      <c r="A210">
        <v>2022</v>
      </c>
      <c r="B210" t="s">
        <v>2131</v>
      </c>
      <c r="C210" t="s">
        <v>400</v>
      </c>
      <c r="D210" t="s">
        <v>2132</v>
      </c>
      <c r="E210" t="s">
        <v>2133</v>
      </c>
      <c r="F210" t="s">
        <v>2134</v>
      </c>
      <c r="G210" t="s">
        <v>2135</v>
      </c>
      <c r="H210" t="s">
        <v>257</v>
      </c>
      <c r="I210" t="s">
        <v>78</v>
      </c>
      <c r="J210" t="s">
        <v>2136</v>
      </c>
      <c r="K210" t="s">
        <v>392</v>
      </c>
      <c r="L210" t="s">
        <v>393</v>
      </c>
      <c r="M210">
        <v>14.300800000000001</v>
      </c>
      <c r="N210">
        <f t="shared" si="21"/>
        <v>358.84773662551441</v>
      </c>
      <c r="O210">
        <f t="shared" si="22"/>
        <v>358.84773662551441</v>
      </c>
      <c r="P210" s="10">
        <f t="shared" si="23"/>
        <v>5.6390358612580842</v>
      </c>
      <c r="Q210" t="s">
        <v>28</v>
      </c>
      <c r="R210" t="s">
        <v>642</v>
      </c>
      <c r="S210" t="s">
        <v>256</v>
      </c>
      <c r="T210" t="s">
        <v>77</v>
      </c>
      <c r="U210" t="s">
        <v>408</v>
      </c>
      <c r="V210" t="s">
        <v>2137</v>
      </c>
      <c r="X210" t="s">
        <v>397</v>
      </c>
      <c r="Y210" t="s">
        <v>2138</v>
      </c>
    </row>
    <row r="211" spans="1:25" x14ac:dyDescent="0.2">
      <c r="A211">
        <v>2022</v>
      </c>
      <c r="B211" t="s">
        <v>2139</v>
      </c>
      <c r="C211" t="s">
        <v>400</v>
      </c>
      <c r="D211" t="s">
        <v>2140</v>
      </c>
      <c r="E211" t="s">
        <v>2141</v>
      </c>
      <c r="F211" t="s">
        <v>2142</v>
      </c>
      <c r="G211" t="s">
        <v>2143</v>
      </c>
      <c r="H211" t="s">
        <v>1056</v>
      </c>
      <c r="I211" t="s">
        <v>211</v>
      </c>
      <c r="J211" t="s">
        <v>2144</v>
      </c>
      <c r="K211" t="s">
        <v>392</v>
      </c>
      <c r="L211" t="s">
        <v>393</v>
      </c>
      <c r="M211">
        <v>8.4910999999999994</v>
      </c>
      <c r="N211">
        <f t="shared" si="21"/>
        <v>213.06584362139915</v>
      </c>
      <c r="O211">
        <f t="shared" si="22"/>
        <v>213.06584362139915</v>
      </c>
      <c r="P211" s="10">
        <f t="shared" si="23"/>
        <v>3.3481775426219871</v>
      </c>
      <c r="Q211" t="s">
        <v>28</v>
      </c>
      <c r="R211" t="s">
        <v>2145</v>
      </c>
      <c r="S211" t="s">
        <v>1059</v>
      </c>
      <c r="T211" t="s">
        <v>210</v>
      </c>
      <c r="U211" t="s">
        <v>395</v>
      </c>
      <c r="V211" t="s">
        <v>2146</v>
      </c>
      <c r="X211" t="s">
        <v>397</v>
      </c>
      <c r="Y211" t="s">
        <v>2147</v>
      </c>
    </row>
    <row r="212" spans="1:25" x14ac:dyDescent="0.2">
      <c r="A212">
        <v>2022</v>
      </c>
      <c r="B212" t="s">
        <v>2148</v>
      </c>
      <c r="C212" t="s">
        <v>400</v>
      </c>
      <c r="D212" t="s">
        <v>2149</v>
      </c>
      <c r="E212" t="s">
        <v>2150</v>
      </c>
      <c r="F212" t="s">
        <v>874</v>
      </c>
      <c r="G212" t="s">
        <v>875</v>
      </c>
      <c r="H212" t="s">
        <v>70</v>
      </c>
      <c r="I212" t="s">
        <v>68</v>
      </c>
      <c r="J212" t="s">
        <v>1434</v>
      </c>
      <c r="K212" t="s">
        <v>392</v>
      </c>
      <c r="L212" t="s">
        <v>393</v>
      </c>
      <c r="M212">
        <v>8.9380000000000006</v>
      </c>
      <c r="N212">
        <f t="shared" si="21"/>
        <v>224.27983539094652</v>
      </c>
      <c r="O212">
        <f t="shared" si="22"/>
        <v>224.27983539094652</v>
      </c>
      <c r="P212" s="10">
        <f t="shared" si="23"/>
        <v>3.5243974132863021</v>
      </c>
      <c r="Q212" t="s">
        <v>28</v>
      </c>
      <c r="R212" t="s">
        <v>877</v>
      </c>
      <c r="S212" t="s">
        <v>69</v>
      </c>
      <c r="T212" t="s">
        <v>60</v>
      </c>
      <c r="U212" t="s">
        <v>395</v>
      </c>
      <c r="V212" t="s">
        <v>2151</v>
      </c>
      <c r="X212" t="s">
        <v>397</v>
      </c>
      <c r="Y212" t="s">
        <v>2152</v>
      </c>
    </row>
    <row r="213" spans="1:25" x14ac:dyDescent="0.2">
      <c r="A213">
        <v>2022</v>
      </c>
      <c r="B213" t="s">
        <v>2153</v>
      </c>
      <c r="C213" t="s">
        <v>400</v>
      </c>
      <c r="D213" t="s">
        <v>2154</v>
      </c>
      <c r="E213" t="s">
        <v>2155</v>
      </c>
      <c r="F213" t="s">
        <v>1047</v>
      </c>
      <c r="G213" t="s">
        <v>1048</v>
      </c>
      <c r="H213" t="s">
        <v>80</v>
      </c>
      <c r="I213" t="s">
        <v>78</v>
      </c>
      <c r="J213" t="s">
        <v>2156</v>
      </c>
      <c r="K213" t="s">
        <v>392</v>
      </c>
      <c r="L213" t="s">
        <v>393</v>
      </c>
      <c r="M213">
        <v>13.407</v>
      </c>
      <c r="N213">
        <f t="shared" si="21"/>
        <v>336.41975308641975</v>
      </c>
      <c r="O213">
        <f t="shared" si="22"/>
        <v>336.41975308641975</v>
      </c>
      <c r="P213" s="10">
        <f t="shared" si="23"/>
        <v>5.2865961199294533</v>
      </c>
      <c r="Q213" t="s">
        <v>28</v>
      </c>
      <c r="R213" t="s">
        <v>739</v>
      </c>
      <c r="S213" t="s">
        <v>79</v>
      </c>
      <c r="T213" t="s">
        <v>77</v>
      </c>
      <c r="U213" t="s">
        <v>408</v>
      </c>
      <c r="V213" t="s">
        <v>2157</v>
      </c>
      <c r="X213" t="s">
        <v>397</v>
      </c>
      <c r="Y213" t="s">
        <v>2158</v>
      </c>
    </row>
    <row r="214" spans="1:25" x14ac:dyDescent="0.2">
      <c r="A214">
        <v>2022</v>
      </c>
      <c r="B214" t="s">
        <v>2159</v>
      </c>
      <c r="C214" t="s">
        <v>400</v>
      </c>
      <c r="D214" t="s">
        <v>2160</v>
      </c>
      <c r="E214" t="s">
        <v>2161</v>
      </c>
      <c r="F214" t="s">
        <v>2162</v>
      </c>
      <c r="G214" t="s">
        <v>2163</v>
      </c>
      <c r="H214" t="s">
        <v>147</v>
      </c>
      <c r="I214" t="s">
        <v>145</v>
      </c>
      <c r="J214" t="s">
        <v>2164</v>
      </c>
      <c r="K214" t="s">
        <v>392</v>
      </c>
      <c r="L214" t="s">
        <v>393</v>
      </c>
      <c r="M214">
        <v>13.407</v>
      </c>
      <c r="N214">
        <f t="shared" si="21"/>
        <v>336.41975308641975</v>
      </c>
      <c r="O214">
        <f t="shared" si="22"/>
        <v>336.41975308641975</v>
      </c>
      <c r="P214" s="10">
        <f t="shared" si="23"/>
        <v>5.2865961199294533</v>
      </c>
      <c r="Q214" t="s">
        <v>28</v>
      </c>
      <c r="R214" t="s">
        <v>2165</v>
      </c>
      <c r="S214" t="s">
        <v>146</v>
      </c>
      <c r="T214" t="s">
        <v>121</v>
      </c>
      <c r="U214" t="s">
        <v>408</v>
      </c>
      <c r="V214" t="s">
        <v>2166</v>
      </c>
      <c r="X214" t="s">
        <v>397</v>
      </c>
      <c r="Y214" t="s">
        <v>2167</v>
      </c>
    </row>
    <row r="215" spans="1:25" x14ac:dyDescent="0.2">
      <c r="A215">
        <v>2022</v>
      </c>
      <c r="B215" t="s">
        <v>2168</v>
      </c>
      <c r="C215" t="s">
        <v>386</v>
      </c>
      <c r="D215" t="s">
        <v>2169</v>
      </c>
      <c r="E215" t="s">
        <v>2170</v>
      </c>
      <c r="F215" t="s">
        <v>944</v>
      </c>
      <c r="G215" t="s">
        <v>945</v>
      </c>
      <c r="H215" t="s">
        <v>147</v>
      </c>
      <c r="I215" t="s">
        <v>145</v>
      </c>
      <c r="J215" t="s">
        <v>2171</v>
      </c>
      <c r="K215" t="s">
        <v>28</v>
      </c>
      <c r="L215" t="s">
        <v>406</v>
      </c>
      <c r="M215">
        <v>26.814</v>
      </c>
      <c r="N215">
        <f t="shared" si="21"/>
        <v>672.83950617283949</v>
      </c>
      <c r="O215">
        <f t="shared" si="22"/>
        <v>672.83950617283949</v>
      </c>
      <c r="P215" s="10">
        <f t="shared" si="23"/>
        <v>10.573192239858907</v>
      </c>
      <c r="Q215" t="s">
        <v>28</v>
      </c>
      <c r="R215" t="s">
        <v>2172</v>
      </c>
      <c r="S215" t="s">
        <v>146</v>
      </c>
      <c r="T215" t="s">
        <v>121</v>
      </c>
      <c r="U215" t="s">
        <v>395</v>
      </c>
      <c r="V215" t="s">
        <v>2173</v>
      </c>
      <c r="X215" t="s">
        <v>397</v>
      </c>
      <c r="Y215" t="s">
        <v>2174</v>
      </c>
    </row>
    <row r="216" spans="1:25" x14ac:dyDescent="0.2">
      <c r="A216">
        <v>2022</v>
      </c>
      <c r="B216" t="s">
        <v>2175</v>
      </c>
      <c r="C216" t="s">
        <v>400</v>
      </c>
      <c r="D216" t="s">
        <v>2176</v>
      </c>
      <c r="E216" t="s">
        <v>2177</v>
      </c>
      <c r="F216" t="s">
        <v>1047</v>
      </c>
      <c r="G216" t="s">
        <v>1048</v>
      </c>
      <c r="H216" t="s">
        <v>80</v>
      </c>
      <c r="I216" t="s">
        <v>78</v>
      </c>
      <c r="J216" t="s">
        <v>2178</v>
      </c>
      <c r="K216" t="s">
        <v>392</v>
      </c>
      <c r="L216" t="s">
        <v>393</v>
      </c>
      <c r="M216">
        <v>13.407</v>
      </c>
      <c r="N216">
        <f t="shared" si="21"/>
        <v>336.41975308641975</v>
      </c>
      <c r="O216">
        <f t="shared" si="22"/>
        <v>336.41975308641975</v>
      </c>
      <c r="P216" s="10">
        <f t="shared" si="23"/>
        <v>5.2865961199294533</v>
      </c>
      <c r="Q216" t="s">
        <v>28</v>
      </c>
      <c r="R216" t="s">
        <v>1049</v>
      </c>
      <c r="S216" t="s">
        <v>79</v>
      </c>
      <c r="T216" t="s">
        <v>77</v>
      </c>
      <c r="U216" t="s">
        <v>408</v>
      </c>
      <c r="V216" t="s">
        <v>2179</v>
      </c>
      <c r="X216" t="s">
        <v>397</v>
      </c>
      <c r="Y216" t="s">
        <v>2180</v>
      </c>
    </row>
    <row r="217" spans="1:25" x14ac:dyDescent="0.2">
      <c r="A217">
        <v>2022</v>
      </c>
      <c r="B217" t="s">
        <v>2181</v>
      </c>
      <c r="C217" t="s">
        <v>400</v>
      </c>
      <c r="D217" t="s">
        <v>2182</v>
      </c>
      <c r="E217" t="s">
        <v>2183</v>
      </c>
      <c r="F217" t="s">
        <v>1735</v>
      </c>
      <c r="G217" t="s">
        <v>1736</v>
      </c>
      <c r="H217" t="s">
        <v>26</v>
      </c>
      <c r="I217" t="s">
        <v>24</v>
      </c>
      <c r="J217" t="s">
        <v>2184</v>
      </c>
      <c r="K217" t="s">
        <v>2185</v>
      </c>
      <c r="L217" t="s">
        <v>393</v>
      </c>
      <c r="M217">
        <v>12.513199999999999</v>
      </c>
      <c r="N217">
        <f t="shared" si="21"/>
        <v>313.99176954732508</v>
      </c>
      <c r="O217">
        <f t="shared" si="22"/>
        <v>313.99176954732508</v>
      </c>
      <c r="P217" s="10">
        <f t="shared" si="23"/>
        <v>4.9341563786008225</v>
      </c>
      <c r="Q217" t="s">
        <v>28</v>
      </c>
      <c r="R217" t="s">
        <v>2186</v>
      </c>
      <c r="S217" t="s">
        <v>25</v>
      </c>
      <c r="T217" t="s">
        <v>23</v>
      </c>
      <c r="U217" t="s">
        <v>395</v>
      </c>
      <c r="V217" t="s">
        <v>2187</v>
      </c>
      <c r="X217" t="s">
        <v>397</v>
      </c>
      <c r="Y217" t="s">
        <v>2188</v>
      </c>
    </row>
    <row r="218" spans="1:25" x14ac:dyDescent="0.2">
      <c r="A218">
        <v>2022</v>
      </c>
      <c r="B218" t="s">
        <v>2189</v>
      </c>
      <c r="C218" t="s">
        <v>400</v>
      </c>
      <c r="D218" t="s">
        <v>1936</v>
      </c>
      <c r="E218" t="s">
        <v>1937</v>
      </c>
      <c r="F218" t="s">
        <v>1938</v>
      </c>
      <c r="G218" t="s">
        <v>1939</v>
      </c>
      <c r="H218" t="s">
        <v>980</v>
      </c>
      <c r="I218" t="s">
        <v>78</v>
      </c>
      <c r="J218" t="s">
        <v>1462</v>
      </c>
      <c r="K218" t="s">
        <v>392</v>
      </c>
      <c r="L218" t="s">
        <v>393</v>
      </c>
      <c r="M218">
        <v>22.344999999999999</v>
      </c>
      <c r="N218">
        <f t="shared" si="21"/>
        <v>560.69958847736621</v>
      </c>
      <c r="O218">
        <f t="shared" si="22"/>
        <v>560.69958847736621</v>
      </c>
      <c r="P218" s="10">
        <f t="shared" si="23"/>
        <v>8.8109935332157558</v>
      </c>
      <c r="Q218" t="s">
        <v>28</v>
      </c>
      <c r="R218" t="s">
        <v>1940</v>
      </c>
      <c r="S218" t="s">
        <v>983</v>
      </c>
      <c r="T218" t="s">
        <v>77</v>
      </c>
      <c r="U218" t="s">
        <v>395</v>
      </c>
      <c r="V218" t="s">
        <v>2190</v>
      </c>
      <c r="X218" t="s">
        <v>397</v>
      </c>
      <c r="Y218" t="s">
        <v>1942</v>
      </c>
    </row>
    <row r="219" spans="1:25" x14ac:dyDescent="0.2">
      <c r="A219">
        <v>2022</v>
      </c>
      <c r="B219" t="s">
        <v>2191</v>
      </c>
      <c r="C219" t="s">
        <v>516</v>
      </c>
      <c r="D219" t="s">
        <v>2192</v>
      </c>
      <c r="E219" t="s">
        <v>2193</v>
      </c>
      <c r="F219" t="s">
        <v>2194</v>
      </c>
      <c r="G219" t="s">
        <v>2195</v>
      </c>
      <c r="H219" t="s">
        <v>457</v>
      </c>
      <c r="I219" t="s">
        <v>211</v>
      </c>
      <c r="J219" t="s">
        <v>1462</v>
      </c>
      <c r="K219" t="s">
        <v>392</v>
      </c>
      <c r="L219" t="s">
        <v>393</v>
      </c>
      <c r="M219">
        <v>3.7539600000000002</v>
      </c>
      <c r="N219">
        <f t="shared" si="21"/>
        <v>94.197530864197532</v>
      </c>
      <c r="O219">
        <f t="shared" si="22"/>
        <v>94.197530864197532</v>
      </c>
      <c r="P219" s="10">
        <f t="shared" si="23"/>
        <v>1.480246913580247</v>
      </c>
      <c r="Q219" t="s">
        <v>28</v>
      </c>
      <c r="R219" t="s">
        <v>1738</v>
      </c>
      <c r="S219" t="s">
        <v>460</v>
      </c>
      <c r="T219" t="s">
        <v>210</v>
      </c>
      <c r="U219" t="s">
        <v>395</v>
      </c>
      <c r="V219" t="s">
        <v>2196</v>
      </c>
      <c r="X219" t="s">
        <v>397</v>
      </c>
      <c r="Y219" t="s">
        <v>2197</v>
      </c>
    </row>
    <row r="220" spans="1:25" x14ac:dyDescent="0.2">
      <c r="A220">
        <v>2022</v>
      </c>
      <c r="B220" t="s">
        <v>2198</v>
      </c>
      <c r="C220" t="s">
        <v>386</v>
      </c>
      <c r="D220" t="s">
        <v>2199</v>
      </c>
      <c r="E220" t="s">
        <v>2200</v>
      </c>
      <c r="F220" t="s">
        <v>2201</v>
      </c>
      <c r="G220" t="s">
        <v>2202</v>
      </c>
      <c r="H220" t="s">
        <v>147</v>
      </c>
      <c r="I220" t="s">
        <v>145</v>
      </c>
      <c r="J220" t="s">
        <v>2203</v>
      </c>
      <c r="K220" t="s">
        <v>28</v>
      </c>
      <c r="L220" t="s">
        <v>406</v>
      </c>
      <c r="M220">
        <v>35.752000000000002</v>
      </c>
      <c r="N220">
        <f t="shared" si="21"/>
        <v>897.11934156378607</v>
      </c>
      <c r="O220">
        <f t="shared" si="22"/>
        <v>897.11934156378607</v>
      </c>
      <c r="P220" s="10">
        <f t="shared" si="23"/>
        <v>14.097589653145208</v>
      </c>
      <c r="Q220" t="s">
        <v>28</v>
      </c>
      <c r="R220" t="s">
        <v>2204</v>
      </c>
      <c r="S220" t="s">
        <v>146</v>
      </c>
      <c r="T220" t="s">
        <v>121</v>
      </c>
      <c r="U220" t="s">
        <v>395</v>
      </c>
      <c r="V220" t="s">
        <v>2205</v>
      </c>
      <c r="X220" t="s">
        <v>397</v>
      </c>
      <c r="Y220" t="s">
        <v>2206</v>
      </c>
    </row>
    <row r="221" spans="1:25" x14ac:dyDescent="0.2">
      <c r="A221">
        <v>2022</v>
      </c>
      <c r="B221" t="s">
        <v>2207</v>
      </c>
      <c r="C221" t="s">
        <v>400</v>
      </c>
      <c r="D221" t="s">
        <v>2208</v>
      </c>
      <c r="E221" t="s">
        <v>2209</v>
      </c>
      <c r="F221" t="s">
        <v>883</v>
      </c>
      <c r="G221" t="s">
        <v>884</v>
      </c>
      <c r="H221" t="s">
        <v>80</v>
      </c>
      <c r="I221" t="s">
        <v>78</v>
      </c>
      <c r="J221" t="s">
        <v>2210</v>
      </c>
      <c r="K221" t="s">
        <v>392</v>
      </c>
      <c r="L221" t="s">
        <v>393</v>
      </c>
      <c r="M221">
        <v>13.407</v>
      </c>
      <c r="N221">
        <f t="shared" si="21"/>
        <v>336.41975308641975</v>
      </c>
      <c r="O221">
        <f t="shared" si="22"/>
        <v>336.41975308641975</v>
      </c>
      <c r="P221" s="10">
        <f t="shared" si="23"/>
        <v>5.2865961199294533</v>
      </c>
      <c r="Q221" t="s">
        <v>28</v>
      </c>
      <c r="R221" t="s">
        <v>885</v>
      </c>
      <c r="S221" t="s">
        <v>79</v>
      </c>
      <c r="T221" t="s">
        <v>77</v>
      </c>
      <c r="U221" t="s">
        <v>408</v>
      </c>
      <c r="V221" t="s">
        <v>2211</v>
      </c>
      <c r="X221" t="s">
        <v>397</v>
      </c>
      <c r="Y221" t="s">
        <v>2212</v>
      </c>
    </row>
    <row r="222" spans="1:25" x14ac:dyDescent="0.2">
      <c r="A222">
        <v>2022</v>
      </c>
      <c r="B222" t="s">
        <v>2213</v>
      </c>
      <c r="C222" t="s">
        <v>400</v>
      </c>
      <c r="D222" t="s">
        <v>2214</v>
      </c>
      <c r="E222" t="s">
        <v>2215</v>
      </c>
      <c r="F222" t="s">
        <v>1680</v>
      </c>
      <c r="G222" t="s">
        <v>1681</v>
      </c>
      <c r="H222" t="s">
        <v>91</v>
      </c>
      <c r="I222" t="s">
        <v>89</v>
      </c>
      <c r="J222" t="s">
        <v>2216</v>
      </c>
      <c r="K222" t="s">
        <v>392</v>
      </c>
      <c r="L222" t="s">
        <v>393</v>
      </c>
      <c r="M222">
        <v>16.982199999999999</v>
      </c>
      <c r="N222">
        <f t="shared" si="21"/>
        <v>426.13168724279831</v>
      </c>
      <c r="O222">
        <f t="shared" si="22"/>
        <v>426.13168724279831</v>
      </c>
      <c r="P222" s="10">
        <f t="shared" si="23"/>
        <v>6.6963550852439742</v>
      </c>
      <c r="Q222" t="s">
        <v>28</v>
      </c>
      <c r="R222" t="s">
        <v>642</v>
      </c>
      <c r="S222" t="s">
        <v>90</v>
      </c>
      <c r="T222" t="s">
        <v>88</v>
      </c>
      <c r="U222" t="s">
        <v>408</v>
      </c>
      <c r="V222" t="s">
        <v>2217</v>
      </c>
      <c r="X222" t="s">
        <v>397</v>
      </c>
      <c r="Y222" t="s">
        <v>2218</v>
      </c>
    </row>
    <row r="223" spans="1:25" x14ac:dyDescent="0.2">
      <c r="A223">
        <v>2022</v>
      </c>
      <c r="B223" t="s">
        <v>2219</v>
      </c>
      <c r="C223" t="s">
        <v>386</v>
      </c>
      <c r="D223" t="s">
        <v>2220</v>
      </c>
      <c r="E223" t="s">
        <v>2221</v>
      </c>
      <c r="F223" t="s">
        <v>676</v>
      </c>
      <c r="G223" t="s">
        <v>677</v>
      </c>
      <c r="H223" t="s">
        <v>257</v>
      </c>
      <c r="I223" t="s">
        <v>78</v>
      </c>
      <c r="J223" t="s">
        <v>1480</v>
      </c>
      <c r="K223" t="s">
        <v>28</v>
      </c>
      <c r="L223" t="s">
        <v>406</v>
      </c>
      <c r="M223">
        <v>16.982199999999999</v>
      </c>
      <c r="N223">
        <f t="shared" si="21"/>
        <v>426.13168724279831</v>
      </c>
      <c r="O223">
        <f t="shared" si="22"/>
        <v>426.13168724279831</v>
      </c>
      <c r="P223" s="10">
        <f t="shared" si="23"/>
        <v>6.6963550852439742</v>
      </c>
      <c r="Q223" t="s">
        <v>28</v>
      </c>
      <c r="R223" t="s">
        <v>2222</v>
      </c>
      <c r="S223" t="s">
        <v>256</v>
      </c>
      <c r="T223" t="s">
        <v>77</v>
      </c>
      <c r="U223" t="s">
        <v>408</v>
      </c>
      <c r="V223" t="s">
        <v>2223</v>
      </c>
      <c r="X223" t="s">
        <v>397</v>
      </c>
      <c r="Y223" t="s">
        <v>2224</v>
      </c>
    </row>
    <row r="224" spans="1:25" x14ac:dyDescent="0.2">
      <c r="A224">
        <v>2022</v>
      </c>
      <c r="B224" t="s">
        <v>2225</v>
      </c>
      <c r="C224" t="s">
        <v>400</v>
      </c>
      <c r="D224" t="s">
        <v>2226</v>
      </c>
      <c r="E224" t="s">
        <v>2227</v>
      </c>
      <c r="F224" t="s">
        <v>2228</v>
      </c>
      <c r="G224" t="s">
        <v>2229</v>
      </c>
      <c r="H224" t="s">
        <v>80</v>
      </c>
      <c r="I224" t="s">
        <v>78</v>
      </c>
      <c r="J224" t="s">
        <v>2230</v>
      </c>
      <c r="K224" t="s">
        <v>28</v>
      </c>
      <c r="L224" t="s">
        <v>406</v>
      </c>
      <c r="M224">
        <v>13.407</v>
      </c>
      <c r="N224">
        <f t="shared" si="21"/>
        <v>336.41975308641975</v>
      </c>
      <c r="O224">
        <f t="shared" si="22"/>
        <v>336.41975308641975</v>
      </c>
      <c r="P224" s="10">
        <f t="shared" si="23"/>
        <v>5.2865961199294533</v>
      </c>
      <c r="Q224" t="s">
        <v>28</v>
      </c>
      <c r="R224" t="s">
        <v>2231</v>
      </c>
      <c r="S224" t="s">
        <v>79</v>
      </c>
      <c r="T224" t="s">
        <v>220</v>
      </c>
      <c r="U224" t="s">
        <v>408</v>
      </c>
      <c r="V224" t="s">
        <v>2232</v>
      </c>
      <c r="X224" t="s">
        <v>397</v>
      </c>
      <c r="Y224" t="s">
        <v>2233</v>
      </c>
    </row>
    <row r="225" spans="1:25" x14ac:dyDescent="0.2">
      <c r="A225">
        <v>2022</v>
      </c>
      <c r="B225" t="s">
        <v>2234</v>
      </c>
      <c r="C225" t="s">
        <v>400</v>
      </c>
      <c r="D225" t="s">
        <v>263</v>
      </c>
      <c r="E225" t="s">
        <v>2235</v>
      </c>
      <c r="F225" t="s">
        <v>2236</v>
      </c>
      <c r="G225" t="s">
        <v>2237</v>
      </c>
      <c r="H225" t="s">
        <v>39</v>
      </c>
      <c r="I225" t="s">
        <v>37</v>
      </c>
      <c r="J225" t="s">
        <v>2040</v>
      </c>
      <c r="K225" t="s">
        <v>28</v>
      </c>
      <c r="L225" t="s">
        <v>406</v>
      </c>
      <c r="M225">
        <v>10.278700000000001</v>
      </c>
      <c r="N225">
        <f t="shared" si="21"/>
        <v>257.92181069958849</v>
      </c>
      <c r="O225">
        <f t="shared" si="22"/>
        <v>257.92181069958849</v>
      </c>
      <c r="P225" s="10">
        <f t="shared" si="23"/>
        <v>4.0530570252792479</v>
      </c>
      <c r="Q225" t="s">
        <v>28</v>
      </c>
      <c r="R225" t="s">
        <v>2238</v>
      </c>
      <c r="S225" t="s">
        <v>38</v>
      </c>
      <c r="T225" t="s">
        <v>25</v>
      </c>
      <c r="U225" t="s">
        <v>395</v>
      </c>
      <c r="V225" t="s">
        <v>2239</v>
      </c>
      <c r="X225" t="s">
        <v>397</v>
      </c>
      <c r="Y225" t="s">
        <v>264</v>
      </c>
    </row>
    <row r="226" spans="1:25" x14ac:dyDescent="0.2">
      <c r="A226">
        <v>2022</v>
      </c>
      <c r="B226" t="s">
        <v>2240</v>
      </c>
      <c r="C226" t="s">
        <v>400</v>
      </c>
      <c r="D226" t="s">
        <v>2241</v>
      </c>
      <c r="E226" t="s">
        <v>2242</v>
      </c>
      <c r="F226" t="s">
        <v>2243</v>
      </c>
      <c r="G226" t="s">
        <v>2244</v>
      </c>
      <c r="H226" t="s">
        <v>39</v>
      </c>
      <c r="I226" t="s">
        <v>37</v>
      </c>
      <c r="J226" t="s">
        <v>2049</v>
      </c>
      <c r="K226" t="s">
        <v>392</v>
      </c>
      <c r="L226" t="s">
        <v>393</v>
      </c>
      <c r="M226">
        <v>13.407</v>
      </c>
      <c r="N226">
        <f t="shared" si="21"/>
        <v>336.41975308641975</v>
      </c>
      <c r="O226">
        <f t="shared" si="22"/>
        <v>336.41975308641975</v>
      </c>
      <c r="P226" s="10">
        <f t="shared" si="23"/>
        <v>5.2865961199294533</v>
      </c>
      <c r="Q226" t="s">
        <v>28</v>
      </c>
      <c r="R226" t="s">
        <v>2245</v>
      </c>
      <c r="S226" t="s">
        <v>38</v>
      </c>
      <c r="T226" t="s">
        <v>25</v>
      </c>
      <c r="U226" t="s">
        <v>408</v>
      </c>
      <c r="V226" t="s">
        <v>2246</v>
      </c>
      <c r="X226" t="s">
        <v>397</v>
      </c>
      <c r="Y226" t="s">
        <v>2247</v>
      </c>
    </row>
    <row r="227" spans="1:25" x14ac:dyDescent="0.2">
      <c r="A227">
        <v>2022</v>
      </c>
      <c r="B227" t="s">
        <v>2248</v>
      </c>
      <c r="C227" t="s">
        <v>386</v>
      </c>
      <c r="D227" t="s">
        <v>2249</v>
      </c>
      <c r="E227" t="s">
        <v>2250</v>
      </c>
      <c r="F227" t="s">
        <v>2251</v>
      </c>
      <c r="G227" t="s">
        <v>2252</v>
      </c>
      <c r="H227" t="s">
        <v>2253</v>
      </c>
      <c r="I227" t="s">
        <v>120</v>
      </c>
      <c r="J227" t="s">
        <v>2254</v>
      </c>
      <c r="K227" t="s">
        <v>392</v>
      </c>
      <c r="L227" t="s">
        <v>393</v>
      </c>
      <c r="M227">
        <v>27.707799999999999</v>
      </c>
      <c r="N227">
        <f t="shared" si="21"/>
        <v>695.2674897119341</v>
      </c>
      <c r="O227">
        <f t="shared" si="22"/>
        <v>695.2674897119341</v>
      </c>
      <c r="P227" s="10">
        <f t="shared" si="23"/>
        <v>10.925631981187538</v>
      </c>
      <c r="Q227" t="s">
        <v>123</v>
      </c>
      <c r="R227" t="s">
        <v>2255</v>
      </c>
      <c r="S227" t="s">
        <v>2256</v>
      </c>
      <c r="T227" t="s">
        <v>119</v>
      </c>
      <c r="U227" t="s">
        <v>395</v>
      </c>
      <c r="V227" t="s">
        <v>2257</v>
      </c>
      <c r="X227" t="s">
        <v>397</v>
      </c>
      <c r="Y227" t="s">
        <v>2258</v>
      </c>
    </row>
    <row r="228" spans="1:25" x14ac:dyDescent="0.2">
      <c r="A228">
        <v>2022</v>
      </c>
      <c r="B228" t="s">
        <v>2259</v>
      </c>
      <c r="C228" t="s">
        <v>400</v>
      </c>
      <c r="D228" t="s">
        <v>2260</v>
      </c>
      <c r="E228" t="s">
        <v>2261</v>
      </c>
      <c r="F228" t="s">
        <v>1946</v>
      </c>
      <c r="G228" t="s">
        <v>1947</v>
      </c>
      <c r="H228" t="s">
        <v>162</v>
      </c>
      <c r="I228" t="s">
        <v>68</v>
      </c>
      <c r="J228" t="s">
        <v>2069</v>
      </c>
      <c r="K228" t="s">
        <v>392</v>
      </c>
      <c r="L228" t="s">
        <v>393</v>
      </c>
      <c r="M228">
        <v>6.2565999999999997</v>
      </c>
      <c r="N228">
        <f t="shared" si="21"/>
        <v>156.99588477366254</v>
      </c>
      <c r="O228">
        <f t="shared" si="22"/>
        <v>156.99588477366254</v>
      </c>
      <c r="P228" s="10">
        <f t="shared" si="23"/>
        <v>2.4670781893004112</v>
      </c>
      <c r="Q228" t="s">
        <v>28</v>
      </c>
      <c r="R228" t="s">
        <v>1949</v>
      </c>
      <c r="S228" t="s">
        <v>161</v>
      </c>
      <c r="T228" t="s">
        <v>60</v>
      </c>
      <c r="U228" t="s">
        <v>395</v>
      </c>
      <c r="V228" t="s">
        <v>2262</v>
      </c>
      <c r="X228" t="s">
        <v>397</v>
      </c>
      <c r="Y228" t="s">
        <v>2263</v>
      </c>
    </row>
    <row r="229" spans="1:25" x14ac:dyDescent="0.2">
      <c r="A229">
        <v>2022</v>
      </c>
      <c r="B229" t="s">
        <v>2264</v>
      </c>
      <c r="C229" t="s">
        <v>386</v>
      </c>
      <c r="D229" t="s">
        <v>2265</v>
      </c>
      <c r="E229" t="s">
        <v>2266</v>
      </c>
      <c r="F229" t="s">
        <v>2267</v>
      </c>
      <c r="G229" t="s">
        <v>2268</v>
      </c>
      <c r="H229" t="s">
        <v>91</v>
      </c>
      <c r="I229" t="s">
        <v>89</v>
      </c>
      <c r="J229" t="s">
        <v>2075</v>
      </c>
      <c r="K229" t="s">
        <v>28</v>
      </c>
      <c r="L229" t="s">
        <v>406</v>
      </c>
      <c r="M229">
        <v>12.513199999999999</v>
      </c>
      <c r="N229">
        <f t="shared" si="21"/>
        <v>313.99176954732508</v>
      </c>
      <c r="O229">
        <f t="shared" si="22"/>
        <v>313.99176954732508</v>
      </c>
      <c r="P229" s="10">
        <f t="shared" si="23"/>
        <v>4.9341563786008225</v>
      </c>
      <c r="Q229" t="s">
        <v>28</v>
      </c>
      <c r="R229" t="s">
        <v>2269</v>
      </c>
      <c r="S229" t="s">
        <v>90</v>
      </c>
      <c r="T229" t="s">
        <v>88</v>
      </c>
      <c r="U229" t="s">
        <v>408</v>
      </c>
      <c r="V229" t="s">
        <v>2270</v>
      </c>
      <c r="X229" t="s">
        <v>397</v>
      </c>
      <c r="Y229" t="s">
        <v>2271</v>
      </c>
    </row>
    <row r="230" spans="1:25" x14ac:dyDescent="0.2">
      <c r="A230">
        <v>2022</v>
      </c>
      <c r="B230" t="s">
        <v>2272</v>
      </c>
      <c r="C230" t="s">
        <v>400</v>
      </c>
      <c r="D230" t="s">
        <v>2273</v>
      </c>
      <c r="E230" t="s">
        <v>2274</v>
      </c>
      <c r="F230" t="s">
        <v>1496</v>
      </c>
      <c r="G230" t="s">
        <v>1497</v>
      </c>
      <c r="H230" t="s">
        <v>307</v>
      </c>
      <c r="I230" t="s">
        <v>78</v>
      </c>
      <c r="J230" t="s">
        <v>2275</v>
      </c>
      <c r="K230" t="s">
        <v>392</v>
      </c>
      <c r="L230" t="s">
        <v>393</v>
      </c>
      <c r="M230">
        <v>26.814</v>
      </c>
      <c r="N230">
        <f t="shared" si="21"/>
        <v>672.83950617283949</v>
      </c>
      <c r="O230">
        <f t="shared" si="22"/>
        <v>672.83950617283949</v>
      </c>
      <c r="P230" s="10">
        <f t="shared" si="23"/>
        <v>10.573192239858907</v>
      </c>
      <c r="Q230" t="s">
        <v>28</v>
      </c>
      <c r="R230" t="s">
        <v>1499</v>
      </c>
      <c r="S230" t="s">
        <v>306</v>
      </c>
      <c r="T230" t="s">
        <v>77</v>
      </c>
      <c r="U230" t="s">
        <v>408</v>
      </c>
      <c r="V230" t="s">
        <v>2276</v>
      </c>
      <c r="X230" t="s">
        <v>397</v>
      </c>
      <c r="Y230" t="s">
        <v>2277</v>
      </c>
    </row>
    <row r="231" spans="1:25" x14ac:dyDescent="0.2">
      <c r="A231">
        <v>2022</v>
      </c>
      <c r="B231" t="s">
        <v>2278</v>
      </c>
      <c r="C231" t="s">
        <v>1165</v>
      </c>
      <c r="D231" t="s">
        <v>2279</v>
      </c>
      <c r="E231" t="s">
        <v>2280</v>
      </c>
      <c r="F231" t="s">
        <v>2281</v>
      </c>
      <c r="G231" t="s">
        <v>2282</v>
      </c>
      <c r="H231" t="s">
        <v>640</v>
      </c>
      <c r="I231" t="s">
        <v>89</v>
      </c>
      <c r="J231" t="s">
        <v>1336</v>
      </c>
      <c r="K231" t="s">
        <v>392</v>
      </c>
      <c r="L231" t="s">
        <v>393</v>
      </c>
      <c r="M231">
        <v>4.1114800000000002</v>
      </c>
      <c r="N231">
        <f t="shared" si="21"/>
        <v>103.16872427983539</v>
      </c>
      <c r="O231">
        <f t="shared" si="22"/>
        <v>103.16872427983539</v>
      </c>
      <c r="P231" s="10">
        <f t="shared" si="23"/>
        <v>1.621222810111699</v>
      </c>
      <c r="Q231" t="s">
        <v>28</v>
      </c>
      <c r="R231" t="s">
        <v>642</v>
      </c>
      <c r="S231" t="s">
        <v>554</v>
      </c>
      <c r="T231" t="s">
        <v>88</v>
      </c>
      <c r="U231" t="s">
        <v>395</v>
      </c>
      <c r="V231" t="s">
        <v>2283</v>
      </c>
      <c r="X231" t="s">
        <v>397</v>
      </c>
      <c r="Y231" t="s">
        <v>2284</v>
      </c>
    </row>
    <row r="232" spans="1:25" x14ac:dyDescent="0.2">
      <c r="A232">
        <v>2022</v>
      </c>
      <c r="B232" t="s">
        <v>2285</v>
      </c>
      <c r="C232" t="s">
        <v>400</v>
      </c>
      <c r="D232" t="s">
        <v>2286</v>
      </c>
      <c r="E232" t="s">
        <v>2287</v>
      </c>
      <c r="F232" t="s">
        <v>2288</v>
      </c>
      <c r="G232" t="s">
        <v>2289</v>
      </c>
      <c r="H232" t="s">
        <v>183</v>
      </c>
      <c r="I232" t="s">
        <v>145</v>
      </c>
      <c r="J232" t="s">
        <v>2290</v>
      </c>
      <c r="K232" t="s">
        <v>392</v>
      </c>
      <c r="L232" t="s">
        <v>393</v>
      </c>
      <c r="M232">
        <v>12.960100000000001</v>
      </c>
      <c r="N232">
        <f t="shared" si="21"/>
        <v>325.20576131687238</v>
      </c>
      <c r="O232">
        <f t="shared" si="22"/>
        <v>325.20576131687238</v>
      </c>
      <c r="P232" s="10">
        <f t="shared" si="23"/>
        <v>5.110376249265137</v>
      </c>
      <c r="Q232" t="s">
        <v>28</v>
      </c>
      <c r="R232" t="s">
        <v>2291</v>
      </c>
      <c r="S232" t="s">
        <v>182</v>
      </c>
      <c r="T232" t="s">
        <v>121</v>
      </c>
      <c r="U232" t="s">
        <v>408</v>
      </c>
      <c r="V232" t="s">
        <v>2292</v>
      </c>
      <c r="X232" t="s">
        <v>397</v>
      </c>
      <c r="Y232" t="s">
        <v>2293</v>
      </c>
    </row>
    <row r="233" spans="1:25" x14ac:dyDescent="0.2">
      <c r="A233">
        <v>2022</v>
      </c>
      <c r="B233" t="s">
        <v>2294</v>
      </c>
      <c r="C233" t="s">
        <v>400</v>
      </c>
      <c r="D233" t="s">
        <v>2295</v>
      </c>
      <c r="E233" t="s">
        <v>2296</v>
      </c>
      <c r="F233" t="s">
        <v>1587</v>
      </c>
      <c r="G233" t="s">
        <v>1588</v>
      </c>
      <c r="H233" t="s">
        <v>797</v>
      </c>
      <c r="I233" t="s">
        <v>137</v>
      </c>
      <c r="J233" t="s">
        <v>1373</v>
      </c>
      <c r="K233" t="s">
        <v>392</v>
      </c>
      <c r="L233" t="s">
        <v>393</v>
      </c>
      <c r="M233">
        <v>8.4910999999999994</v>
      </c>
      <c r="N233">
        <f t="shared" si="21"/>
        <v>213.06584362139915</v>
      </c>
      <c r="O233">
        <f t="shared" si="22"/>
        <v>213.06584362139915</v>
      </c>
      <c r="P233" s="10">
        <f t="shared" si="23"/>
        <v>3.3481775426219871</v>
      </c>
      <c r="Q233" t="s">
        <v>28</v>
      </c>
      <c r="R233" t="s">
        <v>799</v>
      </c>
      <c r="S233" t="s">
        <v>800</v>
      </c>
      <c r="T233" t="s">
        <v>136</v>
      </c>
      <c r="U233" t="s">
        <v>395</v>
      </c>
      <c r="V233" t="s">
        <v>2297</v>
      </c>
      <c r="X233" t="s">
        <v>397</v>
      </c>
      <c r="Y233" t="s">
        <v>2298</v>
      </c>
    </row>
    <row r="234" spans="1:25" x14ac:dyDescent="0.2">
      <c r="A234">
        <v>2022</v>
      </c>
      <c r="B234" t="s">
        <v>2299</v>
      </c>
      <c r="C234" t="s">
        <v>831</v>
      </c>
      <c r="D234" t="s">
        <v>2300</v>
      </c>
      <c r="E234" t="s">
        <v>2301</v>
      </c>
      <c r="F234" t="s">
        <v>2302</v>
      </c>
      <c r="G234" t="s">
        <v>2303</v>
      </c>
      <c r="H234" t="s">
        <v>242</v>
      </c>
      <c r="I234" t="s">
        <v>37</v>
      </c>
      <c r="J234" t="s">
        <v>2304</v>
      </c>
      <c r="K234" t="s">
        <v>392</v>
      </c>
      <c r="L234" t="s">
        <v>393</v>
      </c>
      <c r="M234">
        <v>11.798159999999999</v>
      </c>
      <c r="N234">
        <f t="shared" si="21"/>
        <v>296.04938271604937</v>
      </c>
      <c r="O234">
        <f t="shared" si="22"/>
        <v>296.04938271604937</v>
      </c>
      <c r="P234" s="10">
        <f t="shared" si="23"/>
        <v>4.6522045855379197</v>
      </c>
      <c r="Q234" t="s">
        <v>28</v>
      </c>
      <c r="R234" t="s">
        <v>2305</v>
      </c>
      <c r="S234" t="s">
        <v>241</v>
      </c>
      <c r="T234" t="s">
        <v>25</v>
      </c>
      <c r="U234" t="s">
        <v>408</v>
      </c>
      <c r="V234" t="s">
        <v>2306</v>
      </c>
      <c r="X234" t="s">
        <v>397</v>
      </c>
      <c r="Y234" t="s">
        <v>2307</v>
      </c>
    </row>
    <row r="235" spans="1:25" x14ac:dyDescent="0.2">
      <c r="A235">
        <v>2022</v>
      </c>
      <c r="B235" t="s">
        <v>2308</v>
      </c>
      <c r="C235" t="s">
        <v>400</v>
      </c>
      <c r="D235" t="s">
        <v>2309</v>
      </c>
      <c r="E235" t="s">
        <v>2310</v>
      </c>
      <c r="F235" t="s">
        <v>1460</v>
      </c>
      <c r="G235" t="s">
        <v>1461</v>
      </c>
      <c r="H235" t="s">
        <v>709</v>
      </c>
      <c r="I235" t="s">
        <v>137</v>
      </c>
      <c r="J235" t="s">
        <v>2311</v>
      </c>
      <c r="K235" t="s">
        <v>123</v>
      </c>
      <c r="L235" t="s">
        <v>406</v>
      </c>
      <c r="M235">
        <v>17.876000000000001</v>
      </c>
      <c r="N235">
        <f t="shared" si="21"/>
        <v>448.55967078189303</v>
      </c>
      <c r="O235">
        <f t="shared" si="22"/>
        <v>448.55967078189303</v>
      </c>
      <c r="P235" s="10">
        <f t="shared" si="23"/>
        <v>7.0487948265726041</v>
      </c>
      <c r="Q235" t="s">
        <v>123</v>
      </c>
      <c r="R235" t="s">
        <v>2312</v>
      </c>
      <c r="S235" t="s">
        <v>589</v>
      </c>
      <c r="T235" t="s">
        <v>136</v>
      </c>
      <c r="U235" t="s">
        <v>395</v>
      </c>
      <c r="V235" t="s">
        <v>2313</v>
      </c>
      <c r="X235" t="s">
        <v>397</v>
      </c>
      <c r="Y235" t="s">
        <v>2314</v>
      </c>
    </row>
    <row r="236" spans="1:25" x14ac:dyDescent="0.2">
      <c r="A236">
        <v>2022</v>
      </c>
      <c r="B236" t="s">
        <v>2315</v>
      </c>
      <c r="C236" t="s">
        <v>400</v>
      </c>
      <c r="D236" t="s">
        <v>2316</v>
      </c>
      <c r="E236" t="s">
        <v>2317</v>
      </c>
      <c r="F236" t="s">
        <v>933</v>
      </c>
      <c r="G236" t="s">
        <v>934</v>
      </c>
      <c r="H236" t="s">
        <v>91</v>
      </c>
      <c r="I236" t="s">
        <v>89</v>
      </c>
      <c r="J236" t="s">
        <v>1872</v>
      </c>
      <c r="K236" t="s">
        <v>392</v>
      </c>
      <c r="L236" t="s">
        <v>393</v>
      </c>
      <c r="M236">
        <v>12.513199999999999</v>
      </c>
      <c r="N236">
        <f t="shared" si="21"/>
        <v>313.99176954732508</v>
      </c>
      <c r="O236">
        <f t="shared" si="22"/>
        <v>313.99176954732508</v>
      </c>
      <c r="P236" s="10">
        <f t="shared" si="23"/>
        <v>4.9341563786008225</v>
      </c>
      <c r="Q236" t="s">
        <v>28</v>
      </c>
      <c r="R236" t="s">
        <v>642</v>
      </c>
      <c r="S236" t="s">
        <v>90</v>
      </c>
      <c r="T236" t="s">
        <v>88</v>
      </c>
      <c r="U236" t="s">
        <v>408</v>
      </c>
      <c r="V236" t="s">
        <v>2318</v>
      </c>
      <c r="X236" t="s">
        <v>397</v>
      </c>
      <c r="Y236" t="s">
        <v>2319</v>
      </c>
    </row>
    <row r="237" spans="1:25" x14ac:dyDescent="0.2">
      <c r="A237">
        <v>2022</v>
      </c>
      <c r="B237" t="s">
        <v>2320</v>
      </c>
      <c r="C237" t="s">
        <v>400</v>
      </c>
      <c r="D237" t="s">
        <v>2321</v>
      </c>
      <c r="E237" t="s">
        <v>2322</v>
      </c>
      <c r="F237" t="s">
        <v>615</v>
      </c>
      <c r="G237" t="s">
        <v>616</v>
      </c>
      <c r="H237" t="s">
        <v>617</v>
      </c>
      <c r="I237" t="s">
        <v>145</v>
      </c>
      <c r="J237" t="s">
        <v>2323</v>
      </c>
      <c r="K237" t="s">
        <v>392</v>
      </c>
      <c r="L237" t="s">
        <v>393</v>
      </c>
      <c r="M237">
        <v>17.876000000000001</v>
      </c>
      <c r="N237">
        <f t="shared" si="21"/>
        <v>448.55967078189303</v>
      </c>
      <c r="O237">
        <f t="shared" si="22"/>
        <v>448.55967078189303</v>
      </c>
      <c r="P237" s="10">
        <f t="shared" si="23"/>
        <v>7.0487948265726041</v>
      </c>
      <c r="Q237" t="s">
        <v>28</v>
      </c>
      <c r="R237" t="s">
        <v>619</v>
      </c>
      <c r="S237" t="s">
        <v>620</v>
      </c>
      <c r="T237" t="s">
        <v>121</v>
      </c>
      <c r="U237" t="s">
        <v>395</v>
      </c>
      <c r="V237" t="s">
        <v>2324</v>
      </c>
      <c r="X237" t="s">
        <v>397</v>
      </c>
      <c r="Y237" t="s">
        <v>2325</v>
      </c>
    </row>
    <row r="238" spans="1:25" x14ac:dyDescent="0.2">
      <c r="A238">
        <v>2022</v>
      </c>
      <c r="B238" t="s">
        <v>2326</v>
      </c>
      <c r="C238" t="s">
        <v>400</v>
      </c>
      <c r="D238" t="s">
        <v>2327</v>
      </c>
      <c r="E238" t="s">
        <v>2328</v>
      </c>
      <c r="F238" t="s">
        <v>2329</v>
      </c>
      <c r="G238" t="s">
        <v>2330</v>
      </c>
      <c r="H238" t="s">
        <v>175</v>
      </c>
      <c r="I238" t="s">
        <v>51</v>
      </c>
      <c r="J238" t="s">
        <v>2136</v>
      </c>
      <c r="K238" t="s">
        <v>392</v>
      </c>
      <c r="L238" t="s">
        <v>393</v>
      </c>
      <c r="M238">
        <v>10.278700000000001</v>
      </c>
      <c r="N238">
        <f t="shared" si="21"/>
        <v>257.92181069958849</v>
      </c>
      <c r="O238">
        <f t="shared" si="22"/>
        <v>257.92181069958849</v>
      </c>
      <c r="P238" s="10">
        <f t="shared" si="23"/>
        <v>4.0530570252792479</v>
      </c>
      <c r="Q238" t="s">
        <v>28</v>
      </c>
      <c r="R238" t="s">
        <v>2331</v>
      </c>
      <c r="S238" t="s">
        <v>77</v>
      </c>
      <c r="T238" t="s">
        <v>50</v>
      </c>
      <c r="U238" t="s">
        <v>408</v>
      </c>
      <c r="V238" t="s">
        <v>2332</v>
      </c>
      <c r="X238" t="s">
        <v>397</v>
      </c>
      <c r="Y238" t="s">
        <v>2333</v>
      </c>
    </row>
    <row r="239" spans="1:25" x14ac:dyDescent="0.2">
      <c r="A239">
        <v>2022</v>
      </c>
      <c r="B239" t="s">
        <v>2334</v>
      </c>
      <c r="C239" t="s">
        <v>400</v>
      </c>
      <c r="D239" t="s">
        <v>2335</v>
      </c>
      <c r="E239" t="s">
        <v>2336</v>
      </c>
      <c r="F239" t="s">
        <v>2337</v>
      </c>
      <c r="G239" t="s">
        <v>2338</v>
      </c>
      <c r="H239" t="s">
        <v>147</v>
      </c>
      <c r="I239" t="s">
        <v>145</v>
      </c>
      <c r="J239" t="s">
        <v>1616</v>
      </c>
      <c r="K239" t="s">
        <v>392</v>
      </c>
      <c r="L239" t="s">
        <v>393</v>
      </c>
      <c r="M239">
        <v>12.960100000000001</v>
      </c>
      <c r="N239">
        <f t="shared" si="21"/>
        <v>325.20576131687238</v>
      </c>
      <c r="O239">
        <f t="shared" si="22"/>
        <v>325.20576131687238</v>
      </c>
      <c r="P239" s="10">
        <f t="shared" si="23"/>
        <v>5.110376249265137</v>
      </c>
      <c r="Q239" t="s">
        <v>28</v>
      </c>
      <c r="R239" t="s">
        <v>1638</v>
      </c>
      <c r="S239" t="s">
        <v>146</v>
      </c>
      <c r="T239" t="s">
        <v>121</v>
      </c>
      <c r="U239" t="s">
        <v>408</v>
      </c>
      <c r="V239" t="s">
        <v>2339</v>
      </c>
      <c r="X239" t="s">
        <v>397</v>
      </c>
      <c r="Y239" t="s">
        <v>2340</v>
      </c>
    </row>
    <row r="240" spans="1:25" x14ac:dyDescent="0.2">
      <c r="A240">
        <v>2022</v>
      </c>
      <c r="B240" t="s">
        <v>2341</v>
      </c>
      <c r="C240" t="s">
        <v>400</v>
      </c>
      <c r="D240" t="s">
        <v>2342</v>
      </c>
      <c r="E240" t="s">
        <v>2343</v>
      </c>
      <c r="F240" t="s">
        <v>466</v>
      </c>
      <c r="G240" t="s">
        <v>467</v>
      </c>
      <c r="H240" t="s">
        <v>416</v>
      </c>
      <c r="I240" t="s">
        <v>51</v>
      </c>
      <c r="J240" t="s">
        <v>1434</v>
      </c>
      <c r="K240" t="s">
        <v>392</v>
      </c>
      <c r="L240" t="s">
        <v>393</v>
      </c>
      <c r="M240">
        <v>11.619400000000001</v>
      </c>
      <c r="N240">
        <f t="shared" si="21"/>
        <v>291.56378600823047</v>
      </c>
      <c r="O240">
        <f t="shared" si="22"/>
        <v>291.56378600823047</v>
      </c>
      <c r="P240" s="10">
        <f t="shared" si="23"/>
        <v>4.5817166372721934</v>
      </c>
      <c r="Q240" t="s">
        <v>28</v>
      </c>
      <c r="R240" t="s">
        <v>469</v>
      </c>
      <c r="S240" t="s">
        <v>420</v>
      </c>
      <c r="T240" t="s">
        <v>50</v>
      </c>
      <c r="U240" t="s">
        <v>395</v>
      </c>
      <c r="V240" t="s">
        <v>2344</v>
      </c>
      <c r="X240" t="s">
        <v>397</v>
      </c>
      <c r="Y240" t="s">
        <v>2345</v>
      </c>
    </row>
    <row r="241" spans="1:25" x14ac:dyDescent="0.2">
      <c r="A241">
        <v>2022</v>
      </c>
      <c r="B241" t="s">
        <v>2346</v>
      </c>
      <c r="C241" t="s">
        <v>400</v>
      </c>
      <c r="D241" t="s">
        <v>1716</v>
      </c>
      <c r="E241" t="s">
        <v>1717</v>
      </c>
      <c r="F241" t="s">
        <v>1718</v>
      </c>
      <c r="G241" t="s">
        <v>1719</v>
      </c>
      <c r="H241" t="s">
        <v>91</v>
      </c>
      <c r="I241" t="s">
        <v>89</v>
      </c>
      <c r="J241" t="s">
        <v>1637</v>
      </c>
      <c r="K241" t="s">
        <v>392</v>
      </c>
      <c r="L241" t="s">
        <v>393</v>
      </c>
      <c r="M241">
        <v>17.876000000000001</v>
      </c>
      <c r="N241">
        <f t="shared" si="21"/>
        <v>448.55967078189303</v>
      </c>
      <c r="O241">
        <f t="shared" si="22"/>
        <v>448.55967078189303</v>
      </c>
      <c r="P241" s="10">
        <f t="shared" si="23"/>
        <v>7.0487948265726041</v>
      </c>
      <c r="Q241" t="s">
        <v>28</v>
      </c>
      <c r="R241" t="s">
        <v>642</v>
      </c>
      <c r="S241" t="s">
        <v>90</v>
      </c>
      <c r="T241" t="s">
        <v>88</v>
      </c>
      <c r="U241" t="s">
        <v>408</v>
      </c>
      <c r="V241" t="s">
        <v>2347</v>
      </c>
      <c r="X241" t="s">
        <v>397</v>
      </c>
      <c r="Y241" t="s">
        <v>1722</v>
      </c>
    </row>
    <row r="242" spans="1:25" x14ac:dyDescent="0.2">
      <c r="A242">
        <v>2022</v>
      </c>
      <c r="B242" t="s">
        <v>2348</v>
      </c>
      <c r="C242" t="s">
        <v>400</v>
      </c>
      <c r="D242" t="s">
        <v>2349</v>
      </c>
      <c r="E242" t="s">
        <v>2350</v>
      </c>
      <c r="F242" t="s">
        <v>2351</v>
      </c>
      <c r="G242" t="s">
        <v>2352</v>
      </c>
      <c r="H242" t="s">
        <v>1443</v>
      </c>
      <c r="I242" t="s">
        <v>68</v>
      </c>
      <c r="J242" t="s">
        <v>2156</v>
      </c>
      <c r="K242" t="s">
        <v>392</v>
      </c>
      <c r="L242" t="s">
        <v>393</v>
      </c>
      <c r="M242">
        <v>11.172499999999999</v>
      </c>
      <c r="N242">
        <f t="shared" si="21"/>
        <v>280.3497942386831</v>
      </c>
      <c r="O242">
        <f t="shared" si="22"/>
        <v>280.3497942386831</v>
      </c>
      <c r="P242" s="10">
        <f t="shared" si="23"/>
        <v>4.4054967666078779</v>
      </c>
      <c r="Q242" t="s">
        <v>28</v>
      </c>
      <c r="R242" t="s">
        <v>2353</v>
      </c>
      <c r="S242" t="s">
        <v>1144</v>
      </c>
      <c r="T242" t="s">
        <v>60</v>
      </c>
      <c r="U242" t="s">
        <v>395</v>
      </c>
      <c r="V242" t="s">
        <v>2354</v>
      </c>
      <c r="X242" t="s">
        <v>397</v>
      </c>
      <c r="Y242" t="s">
        <v>2355</v>
      </c>
    </row>
    <row r="243" spans="1:25" x14ac:dyDescent="0.2">
      <c r="A243">
        <v>2022</v>
      </c>
      <c r="B243" t="s">
        <v>2356</v>
      </c>
      <c r="C243" t="s">
        <v>516</v>
      </c>
      <c r="D243" t="s">
        <v>2357</v>
      </c>
      <c r="E243" t="s">
        <v>2358</v>
      </c>
      <c r="F243" t="s">
        <v>2359</v>
      </c>
      <c r="G243" t="s">
        <v>2360</v>
      </c>
      <c r="H243" t="s">
        <v>2361</v>
      </c>
      <c r="I243" t="s">
        <v>1822</v>
      </c>
      <c r="J243" t="s">
        <v>2171</v>
      </c>
      <c r="K243" t="s">
        <v>392</v>
      </c>
      <c r="L243" t="s">
        <v>393</v>
      </c>
      <c r="M243">
        <v>8.9380000000000006</v>
      </c>
      <c r="N243">
        <f t="shared" si="21"/>
        <v>224.27983539094652</v>
      </c>
      <c r="O243">
        <f t="shared" si="22"/>
        <v>224.27983539094652</v>
      </c>
      <c r="P243" s="10">
        <f t="shared" si="23"/>
        <v>3.5243974132863021</v>
      </c>
      <c r="Q243" t="s">
        <v>28</v>
      </c>
      <c r="R243" t="s">
        <v>2362</v>
      </c>
      <c r="S243" t="s">
        <v>2363</v>
      </c>
      <c r="T243" t="s">
        <v>1824</v>
      </c>
      <c r="U243" t="s">
        <v>395</v>
      </c>
      <c r="V243" t="s">
        <v>2364</v>
      </c>
      <c r="X243" t="s">
        <v>397</v>
      </c>
      <c r="Y243" t="s">
        <v>2365</v>
      </c>
    </row>
    <row r="244" spans="1:25" x14ac:dyDescent="0.2">
      <c r="A244">
        <v>2022</v>
      </c>
      <c r="B244" t="s">
        <v>2366</v>
      </c>
      <c r="C244" t="s">
        <v>400</v>
      </c>
      <c r="D244" t="s">
        <v>2367</v>
      </c>
      <c r="E244" t="s">
        <v>2368</v>
      </c>
      <c r="F244" t="s">
        <v>1451</v>
      </c>
      <c r="G244" t="s">
        <v>1452</v>
      </c>
      <c r="H244" t="s">
        <v>91</v>
      </c>
      <c r="I244" t="s">
        <v>89</v>
      </c>
      <c r="J244" t="s">
        <v>2369</v>
      </c>
      <c r="K244" t="s">
        <v>392</v>
      </c>
      <c r="L244" t="s">
        <v>393</v>
      </c>
      <c r="M244">
        <v>17.697240000000001</v>
      </c>
      <c r="N244">
        <f t="shared" si="21"/>
        <v>444.07407407407402</v>
      </c>
      <c r="O244">
        <f t="shared" si="22"/>
        <v>444.07407407407402</v>
      </c>
      <c r="P244" s="10">
        <f t="shared" si="23"/>
        <v>6.9783068783068778</v>
      </c>
      <c r="Q244" t="s">
        <v>28</v>
      </c>
      <c r="R244" t="s">
        <v>642</v>
      </c>
      <c r="S244" t="s">
        <v>90</v>
      </c>
      <c r="T244" t="s">
        <v>88</v>
      </c>
      <c r="U244" t="s">
        <v>408</v>
      </c>
      <c r="V244" t="s">
        <v>2370</v>
      </c>
      <c r="X244" t="s">
        <v>397</v>
      </c>
      <c r="Y244" t="s">
        <v>2371</v>
      </c>
    </row>
    <row r="245" spans="1:25" x14ac:dyDescent="0.2">
      <c r="A245">
        <v>2022</v>
      </c>
      <c r="B245" t="s">
        <v>2372</v>
      </c>
      <c r="C245" t="s">
        <v>386</v>
      </c>
      <c r="D245" t="s">
        <v>2373</v>
      </c>
      <c r="E245" t="s">
        <v>2374</v>
      </c>
      <c r="F245" t="s">
        <v>2375</v>
      </c>
      <c r="G245" t="s">
        <v>2376</v>
      </c>
      <c r="H245" t="s">
        <v>1010</v>
      </c>
      <c r="I245" t="s">
        <v>37</v>
      </c>
      <c r="J245" t="s">
        <v>1916</v>
      </c>
      <c r="K245" t="s">
        <v>392</v>
      </c>
      <c r="L245" t="s">
        <v>393</v>
      </c>
      <c r="M245">
        <v>11.172499999999999</v>
      </c>
      <c r="N245">
        <f t="shared" si="21"/>
        <v>280.3497942386831</v>
      </c>
      <c r="O245">
        <f t="shared" si="22"/>
        <v>280.3497942386831</v>
      </c>
      <c r="P245" s="10">
        <f t="shared" si="23"/>
        <v>4.4054967666078779</v>
      </c>
      <c r="Q245" t="s">
        <v>28</v>
      </c>
      <c r="R245" t="s">
        <v>2377</v>
      </c>
      <c r="S245" t="s">
        <v>119</v>
      </c>
      <c r="T245" t="s">
        <v>25</v>
      </c>
      <c r="U245" t="s">
        <v>395</v>
      </c>
      <c r="V245" t="s">
        <v>2378</v>
      </c>
      <c r="X245" t="s">
        <v>397</v>
      </c>
      <c r="Y245" t="s">
        <v>2379</v>
      </c>
    </row>
    <row r="246" spans="1:25" x14ac:dyDescent="0.2">
      <c r="A246">
        <v>2022</v>
      </c>
      <c r="B246" t="s">
        <v>2380</v>
      </c>
      <c r="C246" t="s">
        <v>400</v>
      </c>
      <c r="D246" t="s">
        <v>2381</v>
      </c>
      <c r="E246" t="s">
        <v>2382</v>
      </c>
      <c r="F246" t="s">
        <v>883</v>
      </c>
      <c r="G246" t="s">
        <v>884</v>
      </c>
      <c r="H246" t="s">
        <v>80</v>
      </c>
      <c r="I246" t="s">
        <v>78</v>
      </c>
      <c r="J246" t="s">
        <v>2383</v>
      </c>
      <c r="K246" t="s">
        <v>392</v>
      </c>
      <c r="L246" t="s">
        <v>393</v>
      </c>
      <c r="M246">
        <v>16.0884</v>
      </c>
      <c r="N246">
        <f t="shared" si="21"/>
        <v>403.7037037037037</v>
      </c>
      <c r="O246">
        <f t="shared" si="22"/>
        <v>403.7037037037037</v>
      </c>
      <c r="P246" s="10">
        <f t="shared" si="23"/>
        <v>6.3439153439153442</v>
      </c>
      <c r="Q246" t="s">
        <v>28</v>
      </c>
      <c r="R246" t="s">
        <v>885</v>
      </c>
      <c r="S246" t="s">
        <v>79</v>
      </c>
      <c r="T246" t="s">
        <v>77</v>
      </c>
      <c r="U246" t="s">
        <v>408</v>
      </c>
      <c r="V246" t="s">
        <v>2384</v>
      </c>
      <c r="X246" t="s">
        <v>397</v>
      </c>
      <c r="Y246" t="s">
        <v>2385</v>
      </c>
    </row>
    <row r="247" spans="1:25" x14ac:dyDescent="0.2">
      <c r="A247">
        <v>2022</v>
      </c>
      <c r="B247" t="s">
        <v>2386</v>
      </c>
      <c r="C247" t="s">
        <v>400</v>
      </c>
      <c r="D247" t="s">
        <v>2387</v>
      </c>
      <c r="E247" t="s">
        <v>2388</v>
      </c>
      <c r="F247" t="s">
        <v>2389</v>
      </c>
      <c r="G247" t="s">
        <v>2390</v>
      </c>
      <c r="H247" t="s">
        <v>147</v>
      </c>
      <c r="I247" t="s">
        <v>145</v>
      </c>
      <c r="J247" t="s">
        <v>2391</v>
      </c>
      <c r="K247" t="s">
        <v>28</v>
      </c>
      <c r="L247" t="s">
        <v>406</v>
      </c>
      <c r="M247">
        <v>13.407</v>
      </c>
      <c r="N247">
        <f t="shared" si="21"/>
        <v>336.41975308641975</v>
      </c>
      <c r="O247">
        <f t="shared" si="22"/>
        <v>336.41975308641975</v>
      </c>
      <c r="P247" s="10">
        <f t="shared" si="23"/>
        <v>5.2865961199294533</v>
      </c>
      <c r="Q247" t="s">
        <v>28</v>
      </c>
      <c r="R247" t="s">
        <v>2392</v>
      </c>
      <c r="S247" t="s">
        <v>146</v>
      </c>
      <c r="T247" t="s">
        <v>121</v>
      </c>
      <c r="U247" t="s">
        <v>408</v>
      </c>
      <c r="V247" t="s">
        <v>2393</v>
      </c>
      <c r="X247" t="s">
        <v>397</v>
      </c>
      <c r="Y247" t="s">
        <v>2394</v>
      </c>
    </row>
    <row r="248" spans="1:25" x14ac:dyDescent="0.2">
      <c r="A248">
        <v>2022</v>
      </c>
      <c r="B248" t="s">
        <v>2395</v>
      </c>
      <c r="C248" t="s">
        <v>400</v>
      </c>
      <c r="D248" t="s">
        <v>2396</v>
      </c>
      <c r="E248" t="s">
        <v>2397</v>
      </c>
      <c r="F248" t="s">
        <v>2398</v>
      </c>
      <c r="G248" t="s">
        <v>2399</v>
      </c>
      <c r="H248" t="s">
        <v>836</v>
      </c>
      <c r="I248" t="s">
        <v>78</v>
      </c>
      <c r="J248" t="s">
        <v>2391</v>
      </c>
      <c r="K248" t="s">
        <v>392</v>
      </c>
      <c r="L248" t="s">
        <v>393</v>
      </c>
      <c r="M248">
        <v>44.69</v>
      </c>
      <c r="N248">
        <f t="shared" si="21"/>
        <v>1121.3991769547324</v>
      </c>
      <c r="O248">
        <f t="shared" si="22"/>
        <v>1121.3991769547324</v>
      </c>
      <c r="P248" s="10">
        <f t="shared" si="23"/>
        <v>17.621987066431512</v>
      </c>
      <c r="Q248" t="s">
        <v>28</v>
      </c>
      <c r="R248" t="s">
        <v>2400</v>
      </c>
      <c r="S248" t="s">
        <v>839</v>
      </c>
      <c r="T248" t="s">
        <v>77</v>
      </c>
      <c r="U248" t="s">
        <v>395</v>
      </c>
      <c r="V248" t="s">
        <v>2401</v>
      </c>
      <c r="X248" t="s">
        <v>397</v>
      </c>
      <c r="Y248" t="s">
        <v>2402</v>
      </c>
    </row>
    <row r="249" spans="1:25" x14ac:dyDescent="0.2">
      <c r="A249">
        <v>2022</v>
      </c>
      <c r="B249" t="s">
        <v>2403</v>
      </c>
      <c r="C249" t="s">
        <v>400</v>
      </c>
      <c r="D249" t="s">
        <v>2404</v>
      </c>
      <c r="E249" t="s">
        <v>2405</v>
      </c>
      <c r="F249" t="s">
        <v>2406</v>
      </c>
      <c r="G249" t="s">
        <v>2407</v>
      </c>
      <c r="H249" t="s">
        <v>815</v>
      </c>
      <c r="I249" t="s">
        <v>221</v>
      </c>
      <c r="J249" t="s">
        <v>1682</v>
      </c>
      <c r="K249" t="s">
        <v>392</v>
      </c>
      <c r="L249" t="s">
        <v>393</v>
      </c>
      <c r="M249">
        <v>5.8097000000000003</v>
      </c>
      <c r="N249">
        <f t="shared" si="21"/>
        <v>145.78189300411523</v>
      </c>
      <c r="O249">
        <f t="shared" si="22"/>
        <v>145.78189300411523</v>
      </c>
      <c r="P249" s="10">
        <f t="shared" si="23"/>
        <v>2.2908583186360967</v>
      </c>
      <c r="Q249" t="s">
        <v>28</v>
      </c>
      <c r="R249" t="s">
        <v>1683</v>
      </c>
      <c r="S249" t="s">
        <v>817</v>
      </c>
      <c r="T249" t="s">
        <v>220</v>
      </c>
      <c r="U249" t="s">
        <v>408</v>
      </c>
      <c r="V249" t="s">
        <v>2408</v>
      </c>
      <c r="X249" t="s">
        <v>397</v>
      </c>
      <c r="Y249" t="s">
        <v>2409</v>
      </c>
    </row>
    <row r="250" spans="1:25" x14ac:dyDescent="0.2">
      <c r="A250">
        <v>2022</v>
      </c>
      <c r="B250" t="s">
        <v>2410</v>
      </c>
      <c r="C250" t="s">
        <v>400</v>
      </c>
      <c r="D250" t="s">
        <v>2411</v>
      </c>
      <c r="E250" t="s">
        <v>2412</v>
      </c>
      <c r="F250" t="s">
        <v>435</v>
      </c>
      <c r="G250" t="s">
        <v>436</v>
      </c>
      <c r="H250" t="s">
        <v>70</v>
      </c>
      <c r="I250" t="s">
        <v>68</v>
      </c>
      <c r="J250" t="s">
        <v>2413</v>
      </c>
      <c r="K250" t="s">
        <v>392</v>
      </c>
      <c r="L250" t="s">
        <v>393</v>
      </c>
      <c r="M250">
        <v>13.407</v>
      </c>
      <c r="N250">
        <f t="shared" si="21"/>
        <v>336.41975308641975</v>
      </c>
      <c r="O250">
        <f t="shared" si="22"/>
        <v>336.41975308641975</v>
      </c>
      <c r="P250" s="10">
        <f t="shared" si="23"/>
        <v>5.2865961199294533</v>
      </c>
      <c r="Q250" t="s">
        <v>28</v>
      </c>
      <c r="R250" t="s">
        <v>877</v>
      </c>
      <c r="S250" t="s">
        <v>69</v>
      </c>
      <c r="T250" t="s">
        <v>60</v>
      </c>
      <c r="U250" t="s">
        <v>395</v>
      </c>
      <c r="V250" t="s">
        <v>2414</v>
      </c>
      <c r="X250" t="s">
        <v>397</v>
      </c>
      <c r="Y250" t="s">
        <v>2415</v>
      </c>
    </row>
    <row r="251" spans="1:25" x14ac:dyDescent="0.2">
      <c r="A251">
        <v>2022</v>
      </c>
      <c r="B251" t="s">
        <v>2416</v>
      </c>
      <c r="C251" t="s">
        <v>386</v>
      </c>
      <c r="D251" t="s">
        <v>2417</v>
      </c>
      <c r="E251" t="s">
        <v>2418</v>
      </c>
      <c r="F251" t="s">
        <v>2419</v>
      </c>
      <c r="G251" t="s">
        <v>2420</v>
      </c>
      <c r="H251" t="s">
        <v>2421</v>
      </c>
      <c r="I251" t="s">
        <v>221</v>
      </c>
      <c r="J251" t="s">
        <v>1988</v>
      </c>
      <c r="K251" t="s">
        <v>392</v>
      </c>
      <c r="L251" t="s">
        <v>393</v>
      </c>
      <c r="M251">
        <v>17.876000000000001</v>
      </c>
      <c r="N251">
        <f t="shared" si="21"/>
        <v>448.55967078189303</v>
      </c>
      <c r="O251">
        <f t="shared" si="22"/>
        <v>448.55967078189303</v>
      </c>
      <c r="P251" s="10">
        <f t="shared" si="23"/>
        <v>7.0487948265726041</v>
      </c>
      <c r="Q251" t="s">
        <v>28</v>
      </c>
      <c r="R251" t="s">
        <v>2422</v>
      </c>
      <c r="S251" t="s">
        <v>2423</v>
      </c>
      <c r="T251" t="s">
        <v>220</v>
      </c>
      <c r="U251" t="s">
        <v>395</v>
      </c>
      <c r="V251" t="s">
        <v>2424</v>
      </c>
      <c r="X251" t="s">
        <v>397</v>
      </c>
      <c r="Y251" t="s">
        <v>2425</v>
      </c>
    </row>
    <row r="252" spans="1:25" x14ac:dyDescent="0.2">
      <c r="A252">
        <v>2022</v>
      </c>
      <c r="B252" t="s">
        <v>2426</v>
      </c>
      <c r="C252" t="s">
        <v>400</v>
      </c>
      <c r="D252" t="s">
        <v>412</v>
      </c>
      <c r="E252" t="s">
        <v>413</v>
      </c>
      <c r="F252" t="s">
        <v>414</v>
      </c>
      <c r="G252" t="s">
        <v>415</v>
      </c>
      <c r="H252" t="s">
        <v>416</v>
      </c>
      <c r="I252" t="s">
        <v>51</v>
      </c>
      <c r="J252" t="s">
        <v>2427</v>
      </c>
      <c r="K252" t="s">
        <v>418</v>
      </c>
      <c r="L252" t="s">
        <v>393</v>
      </c>
      <c r="M252">
        <v>13</v>
      </c>
      <c r="N252">
        <f t="shared" si="21"/>
        <v>326.20696577336139</v>
      </c>
      <c r="O252">
        <f t="shared" si="22"/>
        <v>326.20696577336139</v>
      </c>
      <c r="P252" s="10">
        <f t="shared" si="23"/>
        <v>5.1261094621528223</v>
      </c>
      <c r="Q252" t="s">
        <v>28</v>
      </c>
      <c r="R252" t="s">
        <v>419</v>
      </c>
      <c r="S252" t="s">
        <v>420</v>
      </c>
      <c r="T252" t="s">
        <v>50</v>
      </c>
      <c r="U252" t="s">
        <v>395</v>
      </c>
      <c r="V252" t="s">
        <v>2428</v>
      </c>
      <c r="X252" t="s">
        <v>397</v>
      </c>
      <c r="Y252" t="s">
        <v>422</v>
      </c>
    </row>
    <row r="253" spans="1:25" x14ac:dyDescent="0.2">
      <c r="A253">
        <v>2022</v>
      </c>
      <c r="B253" t="s">
        <v>2429</v>
      </c>
      <c r="C253" t="s">
        <v>400</v>
      </c>
      <c r="D253" t="s">
        <v>2430</v>
      </c>
      <c r="E253" t="s">
        <v>2431</v>
      </c>
      <c r="F253" t="s">
        <v>2432</v>
      </c>
      <c r="G253" t="s">
        <v>2433</v>
      </c>
      <c r="H253" t="s">
        <v>213</v>
      </c>
      <c r="I253" t="s">
        <v>211</v>
      </c>
      <c r="J253" t="s">
        <v>2434</v>
      </c>
      <c r="K253" t="s">
        <v>392</v>
      </c>
      <c r="L253" t="s">
        <v>393</v>
      </c>
      <c r="M253">
        <v>12.0663</v>
      </c>
      <c r="N253">
        <f t="shared" si="21"/>
        <v>302.77777777777777</v>
      </c>
      <c r="O253">
        <f t="shared" si="22"/>
        <v>302.77777777777777</v>
      </c>
      <c r="P253" s="10">
        <f t="shared" si="23"/>
        <v>4.757936507936507</v>
      </c>
      <c r="Q253" t="s">
        <v>28</v>
      </c>
      <c r="R253" t="s">
        <v>1058</v>
      </c>
      <c r="S253" t="s">
        <v>212</v>
      </c>
      <c r="T253" t="s">
        <v>210</v>
      </c>
      <c r="U253" t="s">
        <v>395</v>
      </c>
      <c r="V253" t="s">
        <v>2435</v>
      </c>
      <c r="X253" t="s">
        <v>397</v>
      </c>
      <c r="Y253" t="s">
        <v>2436</v>
      </c>
    </row>
    <row r="254" spans="1:25" x14ac:dyDescent="0.2">
      <c r="A254">
        <v>2022</v>
      </c>
      <c r="B254" t="s">
        <v>2437</v>
      </c>
      <c r="C254" t="s">
        <v>400</v>
      </c>
      <c r="D254" t="s">
        <v>1716</v>
      </c>
      <c r="E254" t="s">
        <v>1717</v>
      </c>
      <c r="F254" t="s">
        <v>1718</v>
      </c>
      <c r="G254" t="s">
        <v>1719</v>
      </c>
      <c r="H254" t="s">
        <v>91</v>
      </c>
      <c r="I254" t="s">
        <v>89</v>
      </c>
      <c r="J254" t="s">
        <v>1755</v>
      </c>
      <c r="K254" t="s">
        <v>392</v>
      </c>
      <c r="L254" t="s">
        <v>393</v>
      </c>
      <c r="M254">
        <v>12.513199999999999</v>
      </c>
      <c r="N254">
        <f t="shared" ref="N254:N317" si="24">M254*1000000/11.07/3600</f>
        <v>313.99176954732508</v>
      </c>
      <c r="O254">
        <f t="shared" ref="O254:O317" si="25">N254</f>
        <v>313.99176954732508</v>
      </c>
      <c r="P254" s="10">
        <f t="shared" ref="P254:P317" si="26">O254*8000*44/22.4/1000000</f>
        <v>4.9341563786008225</v>
      </c>
      <c r="Q254" t="s">
        <v>28</v>
      </c>
      <c r="R254" t="s">
        <v>642</v>
      </c>
      <c r="S254" t="s">
        <v>90</v>
      </c>
      <c r="T254" t="s">
        <v>88</v>
      </c>
      <c r="U254" t="s">
        <v>408</v>
      </c>
      <c r="V254" t="s">
        <v>2438</v>
      </c>
      <c r="X254" t="s">
        <v>397</v>
      </c>
      <c r="Y254" t="s">
        <v>1722</v>
      </c>
    </row>
    <row r="255" spans="1:25" x14ac:dyDescent="0.2">
      <c r="A255">
        <v>2021</v>
      </c>
      <c r="B255" t="s">
        <v>2439</v>
      </c>
      <c r="C255" t="s">
        <v>516</v>
      </c>
      <c r="D255" t="s">
        <v>2440</v>
      </c>
      <c r="E255" t="s">
        <v>2441</v>
      </c>
      <c r="F255" t="s">
        <v>2442</v>
      </c>
      <c r="G255" t="s">
        <v>2443</v>
      </c>
      <c r="H255" t="s">
        <v>2444</v>
      </c>
      <c r="I255" t="s">
        <v>1822</v>
      </c>
      <c r="J255" t="s">
        <v>2445</v>
      </c>
      <c r="K255" t="s">
        <v>392</v>
      </c>
      <c r="L255" t="s">
        <v>393</v>
      </c>
      <c r="M255">
        <v>8.0442</v>
      </c>
      <c r="N255">
        <f t="shared" si="24"/>
        <v>201.85185185185185</v>
      </c>
      <c r="O255">
        <f t="shared" si="25"/>
        <v>201.85185185185185</v>
      </c>
      <c r="P255" s="10">
        <f t="shared" si="26"/>
        <v>3.1719576719576721</v>
      </c>
      <c r="Q255" t="s">
        <v>28</v>
      </c>
      <c r="R255" t="s">
        <v>2446</v>
      </c>
      <c r="S255" t="s">
        <v>2447</v>
      </c>
      <c r="T255" t="s">
        <v>1824</v>
      </c>
      <c r="U255" t="s">
        <v>395</v>
      </c>
      <c r="V255" t="s">
        <v>2448</v>
      </c>
      <c r="X255" t="s">
        <v>397</v>
      </c>
      <c r="Y255" t="s">
        <v>2449</v>
      </c>
    </row>
    <row r="256" spans="1:25" x14ac:dyDescent="0.2">
      <c r="A256">
        <v>2021</v>
      </c>
      <c r="B256" t="s">
        <v>2450</v>
      </c>
      <c r="C256" t="s">
        <v>400</v>
      </c>
      <c r="D256" t="s">
        <v>2451</v>
      </c>
      <c r="E256" t="s">
        <v>2452</v>
      </c>
      <c r="F256" t="s">
        <v>865</v>
      </c>
      <c r="G256" t="s">
        <v>866</v>
      </c>
      <c r="H256" t="s">
        <v>70</v>
      </c>
      <c r="I256" t="s">
        <v>68</v>
      </c>
      <c r="J256" t="s">
        <v>2453</v>
      </c>
      <c r="K256" t="s">
        <v>392</v>
      </c>
      <c r="L256" t="s">
        <v>393</v>
      </c>
      <c r="M256">
        <v>4.4690000000000003</v>
      </c>
      <c r="N256">
        <f t="shared" si="24"/>
        <v>112.13991769547326</v>
      </c>
      <c r="O256">
        <f t="shared" si="25"/>
        <v>112.13991769547326</v>
      </c>
      <c r="P256" s="10">
        <f t="shared" si="26"/>
        <v>1.762198706643151</v>
      </c>
      <c r="Q256" t="s">
        <v>28</v>
      </c>
      <c r="R256" t="s">
        <v>2454</v>
      </c>
      <c r="S256" t="s">
        <v>69</v>
      </c>
      <c r="T256" t="s">
        <v>60</v>
      </c>
      <c r="U256" t="s">
        <v>395</v>
      </c>
      <c r="V256" t="s">
        <v>2455</v>
      </c>
      <c r="X256" t="s">
        <v>397</v>
      </c>
      <c r="Y256" t="s">
        <v>2456</v>
      </c>
    </row>
    <row r="257" spans="1:25" x14ac:dyDescent="0.2">
      <c r="A257">
        <v>2021</v>
      </c>
      <c r="B257" t="s">
        <v>2457</v>
      </c>
      <c r="C257" t="s">
        <v>400</v>
      </c>
      <c r="D257" t="s">
        <v>2458</v>
      </c>
      <c r="E257" t="s">
        <v>2459</v>
      </c>
      <c r="F257" t="s">
        <v>865</v>
      </c>
      <c r="G257" t="s">
        <v>866</v>
      </c>
      <c r="H257" t="s">
        <v>70</v>
      </c>
      <c r="I257" t="s">
        <v>68</v>
      </c>
      <c r="J257" t="s">
        <v>2460</v>
      </c>
      <c r="K257" t="s">
        <v>392</v>
      </c>
      <c r="L257" t="s">
        <v>393</v>
      </c>
      <c r="M257">
        <v>7.1504000000000003</v>
      </c>
      <c r="N257">
        <f t="shared" si="24"/>
        <v>179.42386831275721</v>
      </c>
      <c r="O257">
        <f t="shared" si="25"/>
        <v>179.42386831275721</v>
      </c>
      <c r="P257" s="10">
        <f t="shared" si="26"/>
        <v>2.8195179306290421</v>
      </c>
      <c r="Q257" t="s">
        <v>28</v>
      </c>
      <c r="R257" t="s">
        <v>868</v>
      </c>
      <c r="S257" t="s">
        <v>69</v>
      </c>
      <c r="T257" t="s">
        <v>60</v>
      </c>
      <c r="U257" t="s">
        <v>395</v>
      </c>
      <c r="V257" t="s">
        <v>2461</v>
      </c>
      <c r="X257" t="s">
        <v>397</v>
      </c>
      <c r="Y257" t="s">
        <v>2462</v>
      </c>
    </row>
    <row r="258" spans="1:25" x14ac:dyDescent="0.2">
      <c r="A258">
        <v>2021</v>
      </c>
      <c r="B258" t="s">
        <v>2463</v>
      </c>
      <c r="C258" t="s">
        <v>516</v>
      </c>
      <c r="D258" t="s">
        <v>2464</v>
      </c>
      <c r="E258" t="s">
        <v>2465</v>
      </c>
      <c r="F258" t="s">
        <v>2466</v>
      </c>
      <c r="G258" t="s">
        <v>2467</v>
      </c>
      <c r="H258" t="s">
        <v>709</v>
      </c>
      <c r="I258" t="s">
        <v>137</v>
      </c>
      <c r="J258" t="s">
        <v>2468</v>
      </c>
      <c r="K258" t="s">
        <v>392</v>
      </c>
      <c r="L258" t="s">
        <v>393</v>
      </c>
      <c r="M258">
        <v>7.1504000000000003</v>
      </c>
      <c r="N258">
        <f t="shared" si="24"/>
        <v>179.42386831275721</v>
      </c>
      <c r="O258">
        <f t="shared" si="25"/>
        <v>179.42386831275721</v>
      </c>
      <c r="P258" s="10">
        <f t="shared" si="26"/>
        <v>2.8195179306290421</v>
      </c>
      <c r="Q258" t="s">
        <v>123</v>
      </c>
      <c r="R258" t="s">
        <v>2469</v>
      </c>
      <c r="S258" t="s">
        <v>589</v>
      </c>
      <c r="T258" t="s">
        <v>136</v>
      </c>
      <c r="U258" t="s">
        <v>395</v>
      </c>
      <c r="V258" t="s">
        <v>2470</v>
      </c>
      <c r="X258" t="s">
        <v>397</v>
      </c>
      <c r="Y258" t="s">
        <v>2471</v>
      </c>
    </row>
    <row r="259" spans="1:25" x14ac:dyDescent="0.2">
      <c r="A259">
        <v>2021</v>
      </c>
      <c r="B259" t="s">
        <v>2472</v>
      </c>
      <c r="C259" t="s">
        <v>386</v>
      </c>
      <c r="D259" t="s">
        <v>2473</v>
      </c>
      <c r="E259" t="s">
        <v>2474</v>
      </c>
      <c r="F259" t="s">
        <v>2475</v>
      </c>
      <c r="G259" t="s">
        <v>2476</v>
      </c>
      <c r="H259" t="s">
        <v>328</v>
      </c>
      <c r="I259" t="s">
        <v>37</v>
      </c>
      <c r="J259" t="s">
        <v>2477</v>
      </c>
      <c r="K259" t="s">
        <v>392</v>
      </c>
      <c r="L259" t="s">
        <v>393</v>
      </c>
      <c r="M259">
        <v>12.513199999999999</v>
      </c>
      <c r="N259">
        <f t="shared" si="24"/>
        <v>313.99176954732508</v>
      </c>
      <c r="O259">
        <f t="shared" si="25"/>
        <v>313.99176954732508</v>
      </c>
      <c r="P259" s="10">
        <f t="shared" si="26"/>
        <v>4.9341563786008225</v>
      </c>
      <c r="Q259" t="s">
        <v>28</v>
      </c>
      <c r="R259" t="s">
        <v>2478</v>
      </c>
      <c r="S259" t="s">
        <v>220</v>
      </c>
      <c r="T259" t="s">
        <v>25</v>
      </c>
      <c r="U259" t="s">
        <v>395</v>
      </c>
      <c r="V259" t="s">
        <v>2479</v>
      </c>
      <c r="X259" t="s">
        <v>397</v>
      </c>
      <c r="Y259" t="s">
        <v>2480</v>
      </c>
    </row>
    <row r="260" spans="1:25" x14ac:dyDescent="0.2">
      <c r="A260">
        <v>2021</v>
      </c>
      <c r="B260" t="s">
        <v>2481</v>
      </c>
      <c r="C260" t="s">
        <v>400</v>
      </c>
      <c r="D260" t="s">
        <v>2482</v>
      </c>
      <c r="E260" t="s">
        <v>2483</v>
      </c>
      <c r="F260" t="s">
        <v>2484</v>
      </c>
      <c r="G260" t="s">
        <v>2485</v>
      </c>
      <c r="H260" t="s">
        <v>223</v>
      </c>
      <c r="I260" t="s">
        <v>221</v>
      </c>
      <c r="J260" t="s">
        <v>2486</v>
      </c>
      <c r="K260" t="s">
        <v>392</v>
      </c>
      <c r="L260" t="s">
        <v>393</v>
      </c>
      <c r="M260">
        <v>12.0663</v>
      </c>
      <c r="N260">
        <f t="shared" si="24"/>
        <v>302.77777777777777</v>
      </c>
      <c r="O260">
        <f t="shared" si="25"/>
        <v>302.77777777777777</v>
      </c>
      <c r="P260" s="10">
        <f t="shared" si="26"/>
        <v>4.757936507936507</v>
      </c>
      <c r="Q260" t="s">
        <v>28</v>
      </c>
      <c r="R260" t="s">
        <v>2487</v>
      </c>
      <c r="S260" t="s">
        <v>222</v>
      </c>
      <c r="T260" t="s">
        <v>220</v>
      </c>
      <c r="U260" t="s">
        <v>395</v>
      </c>
      <c r="V260" t="s">
        <v>2488</v>
      </c>
      <c r="X260" t="s">
        <v>397</v>
      </c>
      <c r="Y260" t="s">
        <v>2489</v>
      </c>
    </row>
    <row r="261" spans="1:25" x14ac:dyDescent="0.2">
      <c r="A261">
        <v>2021</v>
      </c>
      <c r="B261" t="s">
        <v>2490</v>
      </c>
      <c r="C261" t="s">
        <v>400</v>
      </c>
      <c r="D261" t="s">
        <v>1792</v>
      </c>
      <c r="E261" t="s">
        <v>1793</v>
      </c>
      <c r="F261" t="s">
        <v>1794</v>
      </c>
      <c r="G261" t="s">
        <v>1795</v>
      </c>
      <c r="H261" t="s">
        <v>70</v>
      </c>
      <c r="I261" t="s">
        <v>68</v>
      </c>
      <c r="J261" t="s">
        <v>2486</v>
      </c>
      <c r="K261" t="s">
        <v>392</v>
      </c>
      <c r="L261" t="s">
        <v>393</v>
      </c>
      <c r="M261">
        <v>6.7035</v>
      </c>
      <c r="N261">
        <f t="shared" si="24"/>
        <v>168.20987654320987</v>
      </c>
      <c r="O261">
        <f t="shared" si="25"/>
        <v>168.20987654320987</v>
      </c>
      <c r="P261" s="10">
        <f t="shared" si="26"/>
        <v>2.6432980599647267</v>
      </c>
      <c r="Q261" t="s">
        <v>28</v>
      </c>
      <c r="R261" t="s">
        <v>1374</v>
      </c>
      <c r="S261" t="s">
        <v>69</v>
      </c>
      <c r="T261" t="s">
        <v>60</v>
      </c>
      <c r="U261" t="s">
        <v>395</v>
      </c>
      <c r="V261" t="s">
        <v>2491</v>
      </c>
      <c r="X261" t="s">
        <v>397</v>
      </c>
      <c r="Y261" t="s">
        <v>1798</v>
      </c>
    </row>
    <row r="262" spans="1:25" x14ac:dyDescent="0.2">
      <c r="A262">
        <v>2021</v>
      </c>
      <c r="B262" t="s">
        <v>2492</v>
      </c>
      <c r="C262" t="s">
        <v>400</v>
      </c>
      <c r="D262" t="s">
        <v>2493</v>
      </c>
      <c r="E262" t="s">
        <v>2494</v>
      </c>
      <c r="F262" t="s">
        <v>1371</v>
      </c>
      <c r="G262" t="s">
        <v>1372</v>
      </c>
      <c r="H262" t="s">
        <v>70</v>
      </c>
      <c r="I262" t="s">
        <v>68</v>
      </c>
      <c r="J262" t="s">
        <v>2495</v>
      </c>
      <c r="K262" t="s">
        <v>392</v>
      </c>
      <c r="L262" t="s">
        <v>393</v>
      </c>
      <c r="M262">
        <v>5.8097000000000003</v>
      </c>
      <c r="N262">
        <f t="shared" si="24"/>
        <v>145.78189300411523</v>
      </c>
      <c r="O262">
        <f t="shared" si="25"/>
        <v>145.78189300411523</v>
      </c>
      <c r="P262" s="10">
        <f t="shared" si="26"/>
        <v>2.2908583186360967</v>
      </c>
      <c r="Q262" t="s">
        <v>28</v>
      </c>
      <c r="R262" t="s">
        <v>2496</v>
      </c>
      <c r="S262" t="s">
        <v>69</v>
      </c>
      <c r="T262" t="s">
        <v>60</v>
      </c>
      <c r="U262" t="s">
        <v>408</v>
      </c>
      <c r="V262" t="s">
        <v>2497</v>
      </c>
      <c r="X262" t="s">
        <v>397</v>
      </c>
      <c r="Y262" t="s">
        <v>2498</v>
      </c>
    </row>
    <row r="263" spans="1:25" x14ac:dyDescent="0.2">
      <c r="A263">
        <v>2021</v>
      </c>
      <c r="B263" t="s">
        <v>2499</v>
      </c>
      <c r="C263" t="s">
        <v>400</v>
      </c>
      <c r="D263" t="s">
        <v>2265</v>
      </c>
      <c r="E263" t="s">
        <v>2266</v>
      </c>
      <c r="F263" t="s">
        <v>2267</v>
      </c>
      <c r="G263" t="s">
        <v>2268</v>
      </c>
      <c r="H263" t="s">
        <v>91</v>
      </c>
      <c r="I263" t="s">
        <v>89</v>
      </c>
      <c r="J263" t="s">
        <v>2500</v>
      </c>
      <c r="K263" t="s">
        <v>28</v>
      </c>
      <c r="L263" t="s">
        <v>406</v>
      </c>
      <c r="M263">
        <v>26.814</v>
      </c>
      <c r="N263">
        <f t="shared" si="24"/>
        <v>672.83950617283949</v>
      </c>
      <c r="O263">
        <f t="shared" si="25"/>
        <v>672.83950617283949</v>
      </c>
      <c r="P263" s="10">
        <f t="shared" si="26"/>
        <v>10.573192239858907</v>
      </c>
      <c r="Q263" t="s">
        <v>28</v>
      </c>
      <c r="R263" t="s">
        <v>2501</v>
      </c>
      <c r="S263" t="s">
        <v>90</v>
      </c>
      <c r="T263" t="s">
        <v>88</v>
      </c>
      <c r="U263" t="s">
        <v>408</v>
      </c>
      <c r="V263" t="s">
        <v>2502</v>
      </c>
      <c r="X263" t="s">
        <v>397</v>
      </c>
      <c r="Y263" t="s">
        <v>2271</v>
      </c>
    </row>
    <row r="264" spans="1:25" x14ac:dyDescent="0.2">
      <c r="A264">
        <v>2021</v>
      </c>
      <c r="B264" t="s">
        <v>2503</v>
      </c>
      <c r="C264" t="s">
        <v>400</v>
      </c>
      <c r="D264" t="s">
        <v>2504</v>
      </c>
      <c r="E264" t="s">
        <v>2505</v>
      </c>
      <c r="F264" t="s">
        <v>2506</v>
      </c>
      <c r="G264" t="s">
        <v>2507</v>
      </c>
      <c r="H264" t="s">
        <v>1000</v>
      </c>
      <c r="I264" t="s">
        <v>78</v>
      </c>
      <c r="J264" t="s">
        <v>2508</v>
      </c>
      <c r="K264" t="s">
        <v>392</v>
      </c>
      <c r="L264" t="s">
        <v>393</v>
      </c>
      <c r="M264">
        <v>22.344999999999999</v>
      </c>
      <c r="N264">
        <f t="shared" si="24"/>
        <v>560.69958847736621</v>
      </c>
      <c r="O264">
        <f t="shared" si="25"/>
        <v>560.69958847736621</v>
      </c>
      <c r="P264" s="10">
        <f t="shared" si="26"/>
        <v>8.8109935332157558</v>
      </c>
      <c r="Q264" t="s">
        <v>28</v>
      </c>
      <c r="R264" t="s">
        <v>2509</v>
      </c>
      <c r="S264" t="s">
        <v>1002</v>
      </c>
      <c r="T264" t="s">
        <v>77</v>
      </c>
      <c r="U264" t="s">
        <v>395</v>
      </c>
      <c r="V264" t="s">
        <v>2510</v>
      </c>
      <c r="X264" t="s">
        <v>397</v>
      </c>
      <c r="Y264" t="s">
        <v>2511</v>
      </c>
    </row>
    <row r="265" spans="1:25" x14ac:dyDescent="0.2">
      <c r="A265">
        <v>2021</v>
      </c>
      <c r="B265" t="s">
        <v>2512</v>
      </c>
      <c r="C265" t="s">
        <v>386</v>
      </c>
      <c r="D265" t="s">
        <v>2513</v>
      </c>
      <c r="E265" t="s">
        <v>2514</v>
      </c>
      <c r="F265" t="s">
        <v>2515</v>
      </c>
      <c r="G265" t="s">
        <v>2516</v>
      </c>
      <c r="H265" t="s">
        <v>629</v>
      </c>
      <c r="I265" t="s">
        <v>145</v>
      </c>
      <c r="J265" t="s">
        <v>2517</v>
      </c>
      <c r="K265" t="s">
        <v>392</v>
      </c>
      <c r="L265" t="s">
        <v>393</v>
      </c>
      <c r="M265">
        <v>26.814</v>
      </c>
      <c r="N265">
        <f t="shared" si="24"/>
        <v>672.83950617283949</v>
      </c>
      <c r="O265">
        <f t="shared" si="25"/>
        <v>672.83950617283949</v>
      </c>
      <c r="P265" s="10">
        <f t="shared" si="26"/>
        <v>10.573192239858907</v>
      </c>
      <c r="Q265" t="s">
        <v>28</v>
      </c>
      <c r="R265" t="s">
        <v>2518</v>
      </c>
      <c r="S265" t="s">
        <v>632</v>
      </c>
      <c r="T265" t="s">
        <v>121</v>
      </c>
      <c r="U265" t="s">
        <v>395</v>
      </c>
      <c r="V265" t="s">
        <v>2519</v>
      </c>
      <c r="X265" t="s">
        <v>397</v>
      </c>
      <c r="Y265" t="s">
        <v>2520</v>
      </c>
    </row>
    <row r="266" spans="1:25" x14ac:dyDescent="0.2">
      <c r="A266">
        <v>2021</v>
      </c>
      <c r="B266" t="s">
        <v>2521</v>
      </c>
      <c r="C266" t="s">
        <v>400</v>
      </c>
      <c r="D266" t="s">
        <v>2522</v>
      </c>
      <c r="E266" t="s">
        <v>2523</v>
      </c>
      <c r="F266" t="s">
        <v>2524</v>
      </c>
      <c r="G266" t="s">
        <v>2525</v>
      </c>
      <c r="H266" t="s">
        <v>213</v>
      </c>
      <c r="I266" t="s">
        <v>211</v>
      </c>
      <c r="J266" t="s">
        <v>2526</v>
      </c>
      <c r="K266" t="s">
        <v>392</v>
      </c>
      <c r="L266" t="s">
        <v>393</v>
      </c>
      <c r="M266">
        <v>13.407</v>
      </c>
      <c r="N266">
        <f t="shared" si="24"/>
        <v>336.41975308641975</v>
      </c>
      <c r="O266">
        <f t="shared" si="25"/>
        <v>336.41975308641975</v>
      </c>
      <c r="P266" s="10">
        <f t="shared" si="26"/>
        <v>5.2865961199294533</v>
      </c>
      <c r="Q266" t="s">
        <v>28</v>
      </c>
      <c r="R266" t="s">
        <v>2527</v>
      </c>
      <c r="S266" t="s">
        <v>212</v>
      </c>
      <c r="T266" t="s">
        <v>210</v>
      </c>
      <c r="U266" t="s">
        <v>395</v>
      </c>
      <c r="V266" t="s">
        <v>2528</v>
      </c>
      <c r="X266" t="s">
        <v>397</v>
      </c>
      <c r="Y266" t="s">
        <v>2529</v>
      </c>
    </row>
    <row r="267" spans="1:25" x14ac:dyDescent="0.2">
      <c r="A267">
        <v>2021</v>
      </c>
      <c r="B267" t="s">
        <v>2530</v>
      </c>
      <c r="C267" t="s">
        <v>400</v>
      </c>
      <c r="D267" t="s">
        <v>2531</v>
      </c>
      <c r="E267" t="s">
        <v>2532</v>
      </c>
      <c r="F267" t="s">
        <v>1897</v>
      </c>
      <c r="G267" t="s">
        <v>1898</v>
      </c>
      <c r="H267" t="s">
        <v>307</v>
      </c>
      <c r="I267" t="s">
        <v>78</v>
      </c>
      <c r="J267" t="s">
        <v>2533</v>
      </c>
      <c r="K267" t="s">
        <v>28</v>
      </c>
      <c r="L267" t="s">
        <v>406</v>
      </c>
      <c r="M267">
        <v>35.752000000000002</v>
      </c>
      <c r="N267">
        <f t="shared" si="24"/>
        <v>897.11934156378607</v>
      </c>
      <c r="O267">
        <f t="shared" si="25"/>
        <v>897.11934156378607</v>
      </c>
      <c r="P267" s="10">
        <f t="shared" si="26"/>
        <v>14.097589653145208</v>
      </c>
      <c r="Q267" t="s">
        <v>28</v>
      </c>
      <c r="R267" t="s">
        <v>2534</v>
      </c>
      <c r="S267" t="s">
        <v>306</v>
      </c>
      <c r="T267" t="s">
        <v>77</v>
      </c>
      <c r="U267" t="s">
        <v>395</v>
      </c>
      <c r="V267" t="s">
        <v>2535</v>
      </c>
      <c r="X267" t="s">
        <v>397</v>
      </c>
      <c r="Y267" t="s">
        <v>2536</v>
      </c>
    </row>
    <row r="268" spans="1:25" x14ac:dyDescent="0.2">
      <c r="A268">
        <v>2021</v>
      </c>
      <c r="B268" t="s">
        <v>2537</v>
      </c>
      <c r="C268" t="s">
        <v>386</v>
      </c>
      <c r="D268" t="s">
        <v>2538</v>
      </c>
      <c r="E268" t="s">
        <v>2539</v>
      </c>
      <c r="F268" t="s">
        <v>2540</v>
      </c>
      <c r="G268" t="s">
        <v>2541</v>
      </c>
      <c r="H268" t="s">
        <v>336</v>
      </c>
      <c r="I268" t="s">
        <v>51</v>
      </c>
      <c r="J268" t="s">
        <v>2542</v>
      </c>
      <c r="K268" t="s">
        <v>392</v>
      </c>
      <c r="L268" t="s">
        <v>393</v>
      </c>
      <c r="M268">
        <v>26.814</v>
      </c>
      <c r="N268">
        <f t="shared" si="24"/>
        <v>672.83950617283949</v>
      </c>
      <c r="O268">
        <f t="shared" si="25"/>
        <v>672.83950617283949</v>
      </c>
      <c r="P268" s="10">
        <f t="shared" si="26"/>
        <v>10.573192239858907</v>
      </c>
      <c r="Q268" t="s">
        <v>28</v>
      </c>
      <c r="R268" t="s">
        <v>2543</v>
      </c>
      <c r="S268" t="s">
        <v>335</v>
      </c>
      <c r="T268" t="s">
        <v>50</v>
      </c>
      <c r="U268" t="s">
        <v>395</v>
      </c>
      <c r="V268" t="s">
        <v>2544</v>
      </c>
      <c r="X268" t="s">
        <v>397</v>
      </c>
      <c r="Y268" t="s">
        <v>2545</v>
      </c>
    </row>
    <row r="269" spans="1:25" x14ac:dyDescent="0.2">
      <c r="A269">
        <v>2021</v>
      </c>
      <c r="B269" t="s">
        <v>2546</v>
      </c>
      <c r="C269" t="s">
        <v>1165</v>
      </c>
      <c r="D269" t="s">
        <v>2547</v>
      </c>
      <c r="E269" t="s">
        <v>2548</v>
      </c>
      <c r="F269" t="s">
        <v>2515</v>
      </c>
      <c r="G269" t="s">
        <v>2516</v>
      </c>
      <c r="H269" t="s">
        <v>629</v>
      </c>
      <c r="I269" t="s">
        <v>145</v>
      </c>
      <c r="J269" t="s">
        <v>2549</v>
      </c>
      <c r="K269" t="s">
        <v>392</v>
      </c>
      <c r="L269" t="s">
        <v>393</v>
      </c>
      <c r="M269">
        <v>40.220999999999997</v>
      </c>
      <c r="N269">
        <f t="shared" si="24"/>
        <v>1009.2592592592591</v>
      </c>
      <c r="O269">
        <f t="shared" si="25"/>
        <v>1009.2592592592591</v>
      </c>
      <c r="P269" s="10">
        <f t="shared" si="26"/>
        <v>15.859788359788361</v>
      </c>
      <c r="Q269" t="s">
        <v>28</v>
      </c>
      <c r="R269" t="s">
        <v>2518</v>
      </c>
      <c r="S269" t="s">
        <v>632</v>
      </c>
      <c r="T269" t="s">
        <v>121</v>
      </c>
      <c r="U269" t="s">
        <v>395</v>
      </c>
      <c r="V269" t="s">
        <v>2550</v>
      </c>
      <c r="X269" t="s">
        <v>397</v>
      </c>
      <c r="Y269" t="s">
        <v>2551</v>
      </c>
    </row>
    <row r="270" spans="1:25" x14ac:dyDescent="0.2">
      <c r="A270">
        <v>2021</v>
      </c>
      <c r="B270" t="s">
        <v>2552</v>
      </c>
      <c r="C270" t="s">
        <v>400</v>
      </c>
      <c r="D270" t="s">
        <v>2553</v>
      </c>
      <c r="E270" t="s">
        <v>2554</v>
      </c>
      <c r="F270" t="s">
        <v>2555</v>
      </c>
      <c r="G270" t="s">
        <v>2556</v>
      </c>
      <c r="H270" t="s">
        <v>70</v>
      </c>
      <c r="I270" t="s">
        <v>68</v>
      </c>
      <c r="J270" t="s">
        <v>2557</v>
      </c>
      <c r="K270" t="s">
        <v>392</v>
      </c>
      <c r="L270" t="s">
        <v>393</v>
      </c>
      <c r="M270">
        <v>5.8097000000000003</v>
      </c>
      <c r="N270">
        <f t="shared" si="24"/>
        <v>145.78189300411523</v>
      </c>
      <c r="O270">
        <f t="shared" si="25"/>
        <v>145.78189300411523</v>
      </c>
      <c r="P270" s="10">
        <f t="shared" si="26"/>
        <v>2.2908583186360967</v>
      </c>
      <c r="Q270" t="s">
        <v>28</v>
      </c>
      <c r="R270" t="s">
        <v>868</v>
      </c>
      <c r="S270" t="s">
        <v>69</v>
      </c>
      <c r="T270" t="s">
        <v>60</v>
      </c>
      <c r="U270" t="s">
        <v>395</v>
      </c>
      <c r="V270" t="s">
        <v>2558</v>
      </c>
      <c r="X270" t="s">
        <v>397</v>
      </c>
      <c r="Y270" t="s">
        <v>2559</v>
      </c>
    </row>
    <row r="271" spans="1:25" x14ac:dyDescent="0.2">
      <c r="A271">
        <v>2021</v>
      </c>
      <c r="B271" t="s">
        <v>2560</v>
      </c>
      <c r="C271" t="s">
        <v>400</v>
      </c>
      <c r="D271" t="s">
        <v>2561</v>
      </c>
      <c r="E271" t="s">
        <v>2562</v>
      </c>
      <c r="F271" t="s">
        <v>1451</v>
      </c>
      <c r="G271" t="s">
        <v>1452</v>
      </c>
      <c r="H271" t="s">
        <v>91</v>
      </c>
      <c r="I271" t="s">
        <v>89</v>
      </c>
      <c r="J271" t="s">
        <v>2563</v>
      </c>
      <c r="K271" t="s">
        <v>28</v>
      </c>
      <c r="L271" t="s">
        <v>406</v>
      </c>
      <c r="M271">
        <v>22.344999999999999</v>
      </c>
      <c r="N271">
        <f t="shared" si="24"/>
        <v>560.69958847736621</v>
      </c>
      <c r="O271">
        <f t="shared" si="25"/>
        <v>560.69958847736621</v>
      </c>
      <c r="P271" s="10">
        <f t="shared" si="26"/>
        <v>8.8109935332157558</v>
      </c>
      <c r="Q271" t="s">
        <v>28</v>
      </c>
      <c r="R271" t="s">
        <v>2564</v>
      </c>
      <c r="S271" t="s">
        <v>90</v>
      </c>
      <c r="T271" t="s">
        <v>88</v>
      </c>
      <c r="U271" t="s">
        <v>408</v>
      </c>
      <c r="V271" t="s">
        <v>2565</v>
      </c>
      <c r="X271" t="s">
        <v>397</v>
      </c>
      <c r="Y271" t="s">
        <v>2566</v>
      </c>
    </row>
    <row r="272" spans="1:25" x14ac:dyDescent="0.2">
      <c r="A272">
        <v>2021</v>
      </c>
      <c r="B272" t="s">
        <v>2567</v>
      </c>
      <c r="C272" t="s">
        <v>386</v>
      </c>
      <c r="D272" t="s">
        <v>2568</v>
      </c>
      <c r="E272" t="s">
        <v>2569</v>
      </c>
      <c r="F272" t="s">
        <v>1594</v>
      </c>
      <c r="G272" t="s">
        <v>1595</v>
      </c>
      <c r="H272" t="s">
        <v>1596</v>
      </c>
      <c r="I272" t="s">
        <v>211</v>
      </c>
      <c r="J272" t="s">
        <v>2570</v>
      </c>
      <c r="K272" t="s">
        <v>392</v>
      </c>
      <c r="L272" t="s">
        <v>393</v>
      </c>
      <c r="M272">
        <v>10.7256</v>
      </c>
      <c r="N272">
        <f t="shared" si="24"/>
        <v>269.1358024691358</v>
      </c>
      <c r="O272">
        <f t="shared" si="25"/>
        <v>269.1358024691358</v>
      </c>
      <c r="P272" s="10">
        <f t="shared" si="26"/>
        <v>4.2292768959435625</v>
      </c>
      <c r="Q272" t="s">
        <v>28</v>
      </c>
      <c r="R272" t="s">
        <v>2571</v>
      </c>
      <c r="S272" t="s">
        <v>1599</v>
      </c>
      <c r="T272" t="s">
        <v>210</v>
      </c>
      <c r="U272" t="s">
        <v>395</v>
      </c>
      <c r="V272" t="s">
        <v>2572</v>
      </c>
      <c r="X272" t="s">
        <v>397</v>
      </c>
      <c r="Y272" t="s">
        <v>2573</v>
      </c>
    </row>
    <row r="273" spans="1:25" x14ac:dyDescent="0.2">
      <c r="A273">
        <v>2021</v>
      </c>
      <c r="B273" t="s">
        <v>2574</v>
      </c>
      <c r="C273" t="s">
        <v>400</v>
      </c>
      <c r="D273" t="s">
        <v>2575</v>
      </c>
      <c r="E273" t="s">
        <v>2576</v>
      </c>
      <c r="F273" t="s">
        <v>2577</v>
      </c>
      <c r="G273" t="s">
        <v>2578</v>
      </c>
      <c r="H273" t="s">
        <v>2579</v>
      </c>
      <c r="I273" t="s">
        <v>78</v>
      </c>
      <c r="J273" t="s">
        <v>2580</v>
      </c>
      <c r="K273" t="s">
        <v>392</v>
      </c>
      <c r="L273" t="s">
        <v>393</v>
      </c>
      <c r="M273">
        <v>8.4910999999999994</v>
      </c>
      <c r="N273">
        <f t="shared" si="24"/>
        <v>213.06584362139915</v>
      </c>
      <c r="O273">
        <f t="shared" si="25"/>
        <v>213.06584362139915</v>
      </c>
      <c r="P273" s="10">
        <f t="shared" si="26"/>
        <v>3.3481775426219871</v>
      </c>
      <c r="Q273" t="s">
        <v>28</v>
      </c>
      <c r="R273" t="s">
        <v>2581</v>
      </c>
      <c r="S273" t="s">
        <v>50</v>
      </c>
      <c r="T273" t="s">
        <v>77</v>
      </c>
      <c r="U273" t="s">
        <v>395</v>
      </c>
      <c r="V273" t="s">
        <v>2582</v>
      </c>
      <c r="X273" t="s">
        <v>397</v>
      </c>
      <c r="Y273" t="s">
        <v>2583</v>
      </c>
    </row>
    <row r="274" spans="1:25" x14ac:dyDescent="0.2">
      <c r="A274">
        <v>2021</v>
      </c>
      <c r="B274" t="s">
        <v>2584</v>
      </c>
      <c r="C274" t="s">
        <v>400</v>
      </c>
      <c r="D274" t="s">
        <v>2585</v>
      </c>
      <c r="E274" t="s">
        <v>2586</v>
      </c>
      <c r="F274" t="s">
        <v>2587</v>
      </c>
      <c r="G274" t="s">
        <v>2588</v>
      </c>
      <c r="H274" t="s">
        <v>242</v>
      </c>
      <c r="I274" t="s">
        <v>37</v>
      </c>
      <c r="J274" t="s">
        <v>2589</v>
      </c>
      <c r="K274" t="s">
        <v>392</v>
      </c>
      <c r="L274" t="s">
        <v>393</v>
      </c>
      <c r="M274">
        <v>13.407</v>
      </c>
      <c r="N274">
        <f t="shared" si="24"/>
        <v>336.41975308641975</v>
      </c>
      <c r="O274">
        <f t="shared" si="25"/>
        <v>336.41975308641975</v>
      </c>
      <c r="P274" s="10">
        <f t="shared" si="26"/>
        <v>5.2865961199294533</v>
      </c>
      <c r="Q274" t="s">
        <v>28</v>
      </c>
      <c r="R274" t="s">
        <v>2590</v>
      </c>
      <c r="S274" t="s">
        <v>241</v>
      </c>
      <c r="T274" t="s">
        <v>25</v>
      </c>
      <c r="U274" t="s">
        <v>395</v>
      </c>
      <c r="V274" t="s">
        <v>2591</v>
      </c>
      <c r="X274" t="s">
        <v>397</v>
      </c>
      <c r="Y274" t="s">
        <v>2592</v>
      </c>
    </row>
    <row r="275" spans="1:25" x14ac:dyDescent="0.2">
      <c r="A275">
        <v>2021</v>
      </c>
      <c r="B275" t="s">
        <v>2593</v>
      </c>
      <c r="C275" t="s">
        <v>400</v>
      </c>
      <c r="D275" t="s">
        <v>1792</v>
      </c>
      <c r="E275" t="s">
        <v>1793</v>
      </c>
      <c r="F275" t="s">
        <v>1794</v>
      </c>
      <c r="G275" t="s">
        <v>1795</v>
      </c>
      <c r="H275" t="s">
        <v>70</v>
      </c>
      <c r="I275" t="s">
        <v>68</v>
      </c>
      <c r="J275" t="s">
        <v>2594</v>
      </c>
      <c r="K275" t="s">
        <v>392</v>
      </c>
      <c r="L275" t="s">
        <v>393</v>
      </c>
      <c r="M275">
        <v>5.8097000000000003</v>
      </c>
      <c r="N275">
        <f t="shared" si="24"/>
        <v>145.78189300411523</v>
      </c>
      <c r="O275">
        <f t="shared" si="25"/>
        <v>145.78189300411523</v>
      </c>
      <c r="P275" s="10">
        <f t="shared" si="26"/>
        <v>2.2908583186360967</v>
      </c>
      <c r="Q275" t="s">
        <v>28</v>
      </c>
      <c r="R275" t="s">
        <v>1374</v>
      </c>
      <c r="S275" t="s">
        <v>69</v>
      </c>
      <c r="T275" t="s">
        <v>60</v>
      </c>
      <c r="U275" t="s">
        <v>408</v>
      </c>
      <c r="V275" t="s">
        <v>2595</v>
      </c>
      <c r="X275" t="s">
        <v>397</v>
      </c>
      <c r="Y275" t="s">
        <v>1798</v>
      </c>
    </row>
    <row r="276" spans="1:25" x14ac:dyDescent="0.2">
      <c r="A276">
        <v>2021</v>
      </c>
      <c r="B276" t="s">
        <v>2596</v>
      </c>
      <c r="C276" t="s">
        <v>400</v>
      </c>
      <c r="D276" t="s">
        <v>2597</v>
      </c>
      <c r="E276" t="s">
        <v>2598</v>
      </c>
      <c r="F276" t="s">
        <v>865</v>
      </c>
      <c r="G276" t="s">
        <v>866</v>
      </c>
      <c r="H276" t="s">
        <v>70</v>
      </c>
      <c r="I276" t="s">
        <v>68</v>
      </c>
      <c r="J276" t="s">
        <v>2599</v>
      </c>
      <c r="K276" t="s">
        <v>392</v>
      </c>
      <c r="L276" t="s">
        <v>393</v>
      </c>
      <c r="M276">
        <v>13.407</v>
      </c>
      <c r="N276">
        <f t="shared" si="24"/>
        <v>336.41975308641975</v>
      </c>
      <c r="O276">
        <f t="shared" si="25"/>
        <v>336.41975308641975</v>
      </c>
      <c r="P276" s="10">
        <f t="shared" si="26"/>
        <v>5.2865961199294533</v>
      </c>
      <c r="Q276" t="s">
        <v>28</v>
      </c>
      <c r="R276" t="s">
        <v>868</v>
      </c>
      <c r="S276" t="s">
        <v>69</v>
      </c>
      <c r="T276" t="s">
        <v>60</v>
      </c>
      <c r="U276" t="s">
        <v>408</v>
      </c>
      <c r="V276" t="s">
        <v>2600</v>
      </c>
      <c r="X276" t="s">
        <v>397</v>
      </c>
      <c r="Y276" t="s">
        <v>2601</v>
      </c>
    </row>
    <row r="277" spans="1:25" x14ac:dyDescent="0.2">
      <c r="A277">
        <v>2021</v>
      </c>
      <c r="B277" t="s">
        <v>2602</v>
      </c>
      <c r="C277" t="s">
        <v>400</v>
      </c>
      <c r="D277" t="s">
        <v>2603</v>
      </c>
      <c r="E277" t="s">
        <v>2604</v>
      </c>
      <c r="F277" t="s">
        <v>2605</v>
      </c>
      <c r="G277" t="s">
        <v>2606</v>
      </c>
      <c r="H277" t="s">
        <v>2607</v>
      </c>
      <c r="I277" t="s">
        <v>78</v>
      </c>
      <c r="J277" t="s">
        <v>2608</v>
      </c>
      <c r="K277" t="s">
        <v>392</v>
      </c>
      <c r="L277" t="s">
        <v>393</v>
      </c>
      <c r="M277">
        <v>15.194599999999999</v>
      </c>
      <c r="N277">
        <f t="shared" si="24"/>
        <v>381.27572016460903</v>
      </c>
      <c r="O277">
        <f t="shared" si="25"/>
        <v>381.27572016460903</v>
      </c>
      <c r="P277" s="10">
        <f t="shared" si="26"/>
        <v>5.9914756025867133</v>
      </c>
      <c r="Q277" t="s">
        <v>28</v>
      </c>
      <c r="R277" t="s">
        <v>2609</v>
      </c>
      <c r="S277" t="s">
        <v>2610</v>
      </c>
      <c r="T277" t="s">
        <v>77</v>
      </c>
      <c r="U277" t="s">
        <v>408</v>
      </c>
      <c r="V277" t="s">
        <v>2611</v>
      </c>
      <c r="X277" t="s">
        <v>397</v>
      </c>
      <c r="Y277" t="s">
        <v>2612</v>
      </c>
    </row>
    <row r="278" spans="1:25" x14ac:dyDescent="0.2">
      <c r="A278">
        <v>2021</v>
      </c>
      <c r="B278" t="s">
        <v>2613</v>
      </c>
      <c r="C278" t="s">
        <v>400</v>
      </c>
      <c r="D278" t="s">
        <v>2614</v>
      </c>
      <c r="E278" t="s">
        <v>2615</v>
      </c>
      <c r="F278" t="s">
        <v>2616</v>
      </c>
      <c r="G278" t="s">
        <v>2617</v>
      </c>
      <c r="H278" t="s">
        <v>70</v>
      </c>
      <c r="I278" t="s">
        <v>68</v>
      </c>
      <c r="J278" t="s">
        <v>2618</v>
      </c>
      <c r="K278" t="s">
        <v>392</v>
      </c>
      <c r="L278" t="s">
        <v>393</v>
      </c>
      <c r="M278">
        <v>7.1504000000000003</v>
      </c>
      <c r="N278">
        <f t="shared" si="24"/>
        <v>179.42386831275721</v>
      </c>
      <c r="O278">
        <f t="shared" si="25"/>
        <v>179.42386831275721</v>
      </c>
      <c r="P278" s="10">
        <f t="shared" si="26"/>
        <v>2.8195179306290421</v>
      </c>
      <c r="Q278" t="s">
        <v>28</v>
      </c>
      <c r="R278" t="s">
        <v>2619</v>
      </c>
      <c r="S278" t="s">
        <v>69</v>
      </c>
      <c r="T278" t="s">
        <v>60</v>
      </c>
      <c r="U278" t="s">
        <v>408</v>
      </c>
      <c r="V278" t="s">
        <v>2620</v>
      </c>
      <c r="X278" t="s">
        <v>397</v>
      </c>
      <c r="Y278" t="s">
        <v>2621</v>
      </c>
    </row>
    <row r="279" spans="1:25" x14ac:dyDescent="0.2">
      <c r="A279">
        <v>2021</v>
      </c>
      <c r="B279" t="s">
        <v>2622</v>
      </c>
      <c r="C279" t="s">
        <v>400</v>
      </c>
      <c r="D279" t="s">
        <v>2623</v>
      </c>
      <c r="E279" t="s">
        <v>2624</v>
      </c>
      <c r="F279" t="s">
        <v>2625</v>
      </c>
      <c r="G279" t="s">
        <v>2626</v>
      </c>
      <c r="H279" t="s">
        <v>658</v>
      </c>
      <c r="I279" t="s">
        <v>211</v>
      </c>
      <c r="J279" t="s">
        <v>2618</v>
      </c>
      <c r="K279" t="s">
        <v>392</v>
      </c>
      <c r="L279" t="s">
        <v>393</v>
      </c>
      <c r="M279">
        <v>6.7928800000000003</v>
      </c>
      <c r="N279">
        <f t="shared" si="24"/>
        <v>170.45267489711935</v>
      </c>
      <c r="O279">
        <f t="shared" si="25"/>
        <v>170.45267489711935</v>
      </c>
      <c r="P279" s="10">
        <f t="shared" si="26"/>
        <v>2.6785420340975898</v>
      </c>
      <c r="Q279" t="s">
        <v>28</v>
      </c>
      <c r="R279" t="s">
        <v>2627</v>
      </c>
      <c r="S279" t="s">
        <v>661</v>
      </c>
      <c r="T279" t="s">
        <v>210</v>
      </c>
      <c r="U279" t="s">
        <v>408</v>
      </c>
      <c r="V279" t="s">
        <v>2628</v>
      </c>
      <c r="X279" t="s">
        <v>397</v>
      </c>
      <c r="Y279" t="s">
        <v>2629</v>
      </c>
    </row>
    <row r="280" spans="1:25" x14ac:dyDescent="0.2">
      <c r="A280">
        <v>2021</v>
      </c>
      <c r="B280" t="s">
        <v>2630</v>
      </c>
      <c r="C280" t="s">
        <v>400</v>
      </c>
      <c r="D280" t="s">
        <v>2631</v>
      </c>
      <c r="E280" t="s">
        <v>2632</v>
      </c>
      <c r="F280" t="s">
        <v>1726</v>
      </c>
      <c r="G280" t="s">
        <v>1727</v>
      </c>
      <c r="H280" t="s">
        <v>183</v>
      </c>
      <c r="I280" t="s">
        <v>145</v>
      </c>
      <c r="J280" t="s">
        <v>2633</v>
      </c>
      <c r="K280" t="s">
        <v>392</v>
      </c>
      <c r="L280" t="s">
        <v>393</v>
      </c>
      <c r="M280">
        <v>28.601600000000001</v>
      </c>
      <c r="N280">
        <f t="shared" si="24"/>
        <v>717.69547325102883</v>
      </c>
      <c r="O280">
        <f t="shared" si="25"/>
        <v>717.69547325102883</v>
      </c>
      <c r="P280" s="10">
        <f t="shared" si="26"/>
        <v>11.278071722516168</v>
      </c>
      <c r="Q280" t="s">
        <v>28</v>
      </c>
      <c r="R280" t="s">
        <v>2634</v>
      </c>
      <c r="S280" t="s">
        <v>182</v>
      </c>
      <c r="T280" t="s">
        <v>121</v>
      </c>
      <c r="U280" t="s">
        <v>408</v>
      </c>
      <c r="V280" t="s">
        <v>2635</v>
      </c>
      <c r="X280" t="s">
        <v>397</v>
      </c>
      <c r="Y280" t="s">
        <v>2636</v>
      </c>
    </row>
    <row r="281" spans="1:25" x14ac:dyDescent="0.2">
      <c r="A281">
        <v>2021</v>
      </c>
      <c r="B281" t="s">
        <v>2637</v>
      </c>
      <c r="C281" t="s">
        <v>400</v>
      </c>
      <c r="D281" t="s">
        <v>2638</v>
      </c>
      <c r="E281" t="s">
        <v>2639</v>
      </c>
      <c r="F281" t="s">
        <v>805</v>
      </c>
      <c r="G281" t="s">
        <v>806</v>
      </c>
      <c r="H281" t="s">
        <v>250</v>
      </c>
      <c r="I281" t="s">
        <v>68</v>
      </c>
      <c r="J281" t="s">
        <v>2640</v>
      </c>
      <c r="K281" t="s">
        <v>392</v>
      </c>
      <c r="L281" t="s">
        <v>393</v>
      </c>
      <c r="M281">
        <v>5.00528</v>
      </c>
      <c r="N281">
        <f t="shared" si="24"/>
        <v>125.59670781893004</v>
      </c>
      <c r="O281">
        <f t="shared" si="25"/>
        <v>125.59670781893004</v>
      </c>
      <c r="P281" s="10">
        <f t="shared" si="26"/>
        <v>1.9736625514403292</v>
      </c>
      <c r="Q281" t="s">
        <v>28</v>
      </c>
      <c r="R281" t="s">
        <v>1192</v>
      </c>
      <c r="S281" t="s">
        <v>249</v>
      </c>
      <c r="T281" t="s">
        <v>60</v>
      </c>
      <c r="U281" t="s">
        <v>395</v>
      </c>
      <c r="V281" t="s">
        <v>2641</v>
      </c>
      <c r="X281" t="s">
        <v>397</v>
      </c>
      <c r="Y281" t="s">
        <v>2642</v>
      </c>
    </row>
    <row r="282" spans="1:25" x14ac:dyDescent="0.2">
      <c r="A282">
        <v>2021</v>
      </c>
      <c r="B282" t="s">
        <v>2643</v>
      </c>
      <c r="C282" t="s">
        <v>400</v>
      </c>
      <c r="D282" t="s">
        <v>2644</v>
      </c>
      <c r="E282" t="s">
        <v>2645</v>
      </c>
      <c r="F282" t="s">
        <v>757</v>
      </c>
      <c r="G282" t="s">
        <v>758</v>
      </c>
      <c r="H282" t="s">
        <v>307</v>
      </c>
      <c r="I282" t="s">
        <v>78</v>
      </c>
      <c r="J282" t="s">
        <v>2646</v>
      </c>
      <c r="K282" t="s">
        <v>392</v>
      </c>
      <c r="L282" t="s">
        <v>393</v>
      </c>
      <c r="M282">
        <v>10.457459999999999</v>
      </c>
      <c r="N282">
        <f t="shared" si="24"/>
        <v>262.40740740740739</v>
      </c>
      <c r="O282">
        <f t="shared" si="25"/>
        <v>262.40740740740739</v>
      </c>
      <c r="P282" s="10">
        <f t="shared" si="26"/>
        <v>4.1235449735449734</v>
      </c>
      <c r="Q282" t="s">
        <v>28</v>
      </c>
      <c r="R282" t="s">
        <v>739</v>
      </c>
      <c r="S282" t="s">
        <v>306</v>
      </c>
      <c r="T282" t="s">
        <v>77</v>
      </c>
      <c r="U282" t="s">
        <v>408</v>
      </c>
      <c r="V282" t="s">
        <v>2647</v>
      </c>
      <c r="X282" t="s">
        <v>397</v>
      </c>
      <c r="Y282" t="s">
        <v>2648</v>
      </c>
    </row>
    <row r="283" spans="1:25" x14ac:dyDescent="0.2">
      <c r="A283">
        <v>2021</v>
      </c>
      <c r="B283" t="s">
        <v>2649</v>
      </c>
      <c r="C283" t="s">
        <v>400</v>
      </c>
      <c r="D283" t="s">
        <v>2650</v>
      </c>
      <c r="E283" t="s">
        <v>2651</v>
      </c>
      <c r="F283" t="s">
        <v>2652</v>
      </c>
      <c r="G283" t="s">
        <v>2653</v>
      </c>
      <c r="H283" t="s">
        <v>541</v>
      </c>
      <c r="I283" t="s">
        <v>145</v>
      </c>
      <c r="J283" t="s">
        <v>2654</v>
      </c>
      <c r="K283" t="s">
        <v>392</v>
      </c>
      <c r="L283" t="s">
        <v>393</v>
      </c>
      <c r="M283">
        <v>26.814</v>
      </c>
      <c r="N283">
        <f t="shared" si="24"/>
        <v>672.83950617283949</v>
      </c>
      <c r="O283">
        <f t="shared" si="25"/>
        <v>672.83950617283949</v>
      </c>
      <c r="P283" s="10">
        <f t="shared" si="26"/>
        <v>10.573192239858907</v>
      </c>
      <c r="Q283" t="s">
        <v>28</v>
      </c>
      <c r="R283" t="s">
        <v>1391</v>
      </c>
      <c r="S283" t="s">
        <v>544</v>
      </c>
      <c r="T283" t="s">
        <v>121</v>
      </c>
      <c r="U283" t="s">
        <v>408</v>
      </c>
      <c r="V283" t="s">
        <v>2655</v>
      </c>
      <c r="X283" t="s">
        <v>397</v>
      </c>
      <c r="Y283" t="s">
        <v>2656</v>
      </c>
    </row>
    <row r="284" spans="1:25" x14ac:dyDescent="0.2">
      <c r="A284">
        <v>2021</v>
      </c>
      <c r="B284" t="s">
        <v>2657</v>
      </c>
      <c r="C284" t="s">
        <v>536</v>
      </c>
      <c r="D284" t="s">
        <v>2658</v>
      </c>
      <c r="E284" t="s">
        <v>2659</v>
      </c>
      <c r="F284" t="s">
        <v>1701</v>
      </c>
      <c r="G284" t="s">
        <v>1702</v>
      </c>
      <c r="H284" t="s">
        <v>91</v>
      </c>
      <c r="I284" t="s">
        <v>89</v>
      </c>
      <c r="J284" t="s">
        <v>2660</v>
      </c>
      <c r="K284" t="s">
        <v>28</v>
      </c>
      <c r="L284" t="s">
        <v>406</v>
      </c>
      <c r="M284">
        <v>17.876000000000001</v>
      </c>
      <c r="N284">
        <f t="shared" si="24"/>
        <v>448.55967078189303</v>
      </c>
      <c r="O284">
        <f t="shared" si="25"/>
        <v>448.55967078189303</v>
      </c>
      <c r="P284" s="10">
        <f t="shared" si="26"/>
        <v>7.0487948265726041</v>
      </c>
      <c r="Q284" t="s">
        <v>28</v>
      </c>
      <c r="R284" t="s">
        <v>2661</v>
      </c>
      <c r="S284" t="s">
        <v>90</v>
      </c>
      <c r="T284" t="s">
        <v>88</v>
      </c>
      <c r="U284" t="s">
        <v>395</v>
      </c>
      <c r="V284" t="s">
        <v>2662</v>
      </c>
      <c r="X284" t="s">
        <v>397</v>
      </c>
      <c r="Y284" t="s">
        <v>2663</v>
      </c>
    </row>
    <row r="285" spans="1:25" x14ac:dyDescent="0.2">
      <c r="A285">
        <v>2021</v>
      </c>
      <c r="B285" t="s">
        <v>2664</v>
      </c>
      <c r="C285" t="s">
        <v>400</v>
      </c>
      <c r="D285" t="s">
        <v>2665</v>
      </c>
      <c r="E285" t="s">
        <v>2666</v>
      </c>
      <c r="F285" t="s">
        <v>2667</v>
      </c>
      <c r="G285" t="s">
        <v>2668</v>
      </c>
      <c r="H285" t="s">
        <v>521</v>
      </c>
      <c r="I285" t="s">
        <v>137</v>
      </c>
      <c r="J285" t="s">
        <v>2669</v>
      </c>
      <c r="K285" t="s">
        <v>392</v>
      </c>
      <c r="L285" t="s">
        <v>393</v>
      </c>
      <c r="M285">
        <v>8.6698599999999999</v>
      </c>
      <c r="N285">
        <f t="shared" si="24"/>
        <v>217.55144032921811</v>
      </c>
      <c r="O285">
        <f t="shared" si="25"/>
        <v>217.55144032921811</v>
      </c>
      <c r="P285" s="10">
        <f t="shared" si="26"/>
        <v>3.4186654908877134</v>
      </c>
      <c r="Q285" t="s">
        <v>123</v>
      </c>
      <c r="R285" t="s">
        <v>2670</v>
      </c>
      <c r="S285" t="s">
        <v>523</v>
      </c>
      <c r="T285" t="s">
        <v>136</v>
      </c>
      <c r="U285" t="s">
        <v>395</v>
      </c>
      <c r="V285" t="s">
        <v>2671</v>
      </c>
      <c r="X285" t="s">
        <v>397</v>
      </c>
      <c r="Y285" t="s">
        <v>2672</v>
      </c>
    </row>
    <row r="286" spans="1:25" x14ac:dyDescent="0.2">
      <c r="A286">
        <v>2021</v>
      </c>
      <c r="B286" t="s">
        <v>2673</v>
      </c>
      <c r="C286" t="s">
        <v>400</v>
      </c>
      <c r="D286" t="s">
        <v>2674</v>
      </c>
      <c r="E286" t="s">
        <v>2675</v>
      </c>
      <c r="F286" t="s">
        <v>2676</v>
      </c>
      <c r="G286" t="s">
        <v>2677</v>
      </c>
      <c r="H286" t="s">
        <v>629</v>
      </c>
      <c r="I286" t="s">
        <v>145</v>
      </c>
      <c r="J286" t="s">
        <v>2678</v>
      </c>
      <c r="K286" t="s">
        <v>392</v>
      </c>
      <c r="L286" t="s">
        <v>393</v>
      </c>
      <c r="M286">
        <v>17.876000000000001</v>
      </c>
      <c r="N286">
        <f t="shared" si="24"/>
        <v>448.55967078189303</v>
      </c>
      <c r="O286">
        <f t="shared" si="25"/>
        <v>448.55967078189303</v>
      </c>
      <c r="P286" s="10">
        <f t="shared" si="26"/>
        <v>7.0487948265726041</v>
      </c>
      <c r="Q286" t="s">
        <v>28</v>
      </c>
      <c r="R286" t="s">
        <v>721</v>
      </c>
      <c r="S286" t="s">
        <v>632</v>
      </c>
      <c r="T286" t="s">
        <v>121</v>
      </c>
      <c r="U286" t="s">
        <v>408</v>
      </c>
      <c r="V286" t="s">
        <v>2679</v>
      </c>
      <c r="X286" t="s">
        <v>397</v>
      </c>
      <c r="Y286" t="s">
        <v>2680</v>
      </c>
    </row>
    <row r="287" spans="1:25" x14ac:dyDescent="0.2">
      <c r="A287">
        <v>2021</v>
      </c>
      <c r="B287" t="s">
        <v>2681</v>
      </c>
      <c r="C287" t="s">
        <v>400</v>
      </c>
      <c r="D287" t="s">
        <v>2682</v>
      </c>
      <c r="E287" t="s">
        <v>2683</v>
      </c>
      <c r="F287" t="s">
        <v>1380</v>
      </c>
      <c r="G287" t="s">
        <v>1381</v>
      </c>
      <c r="H287" t="s">
        <v>70</v>
      </c>
      <c r="I287" t="s">
        <v>68</v>
      </c>
      <c r="J287" t="s">
        <v>2684</v>
      </c>
      <c r="K287" t="s">
        <v>392</v>
      </c>
      <c r="L287" t="s">
        <v>393</v>
      </c>
      <c r="M287">
        <v>8.0442</v>
      </c>
      <c r="N287">
        <f t="shared" si="24"/>
        <v>201.85185185185185</v>
      </c>
      <c r="O287">
        <f t="shared" si="25"/>
        <v>201.85185185185185</v>
      </c>
      <c r="P287" s="10">
        <f t="shared" si="26"/>
        <v>3.1719576719576721</v>
      </c>
      <c r="Q287" t="s">
        <v>28</v>
      </c>
      <c r="R287" t="s">
        <v>927</v>
      </c>
      <c r="S287" t="s">
        <v>69</v>
      </c>
      <c r="T287" t="s">
        <v>60</v>
      </c>
      <c r="U287" t="s">
        <v>395</v>
      </c>
      <c r="V287" t="s">
        <v>2685</v>
      </c>
      <c r="X287" t="s">
        <v>397</v>
      </c>
      <c r="Y287" t="s">
        <v>2686</v>
      </c>
    </row>
    <row r="288" spans="1:25" x14ac:dyDescent="0.2">
      <c r="A288">
        <v>2021</v>
      </c>
      <c r="B288" t="s">
        <v>2687</v>
      </c>
      <c r="C288" t="s">
        <v>400</v>
      </c>
      <c r="D288" t="s">
        <v>2688</v>
      </c>
      <c r="E288" t="s">
        <v>2689</v>
      </c>
      <c r="F288" t="s">
        <v>1018</v>
      </c>
      <c r="G288" t="s">
        <v>1019</v>
      </c>
      <c r="H288" t="s">
        <v>541</v>
      </c>
      <c r="I288" t="s">
        <v>145</v>
      </c>
      <c r="J288" t="s">
        <v>2690</v>
      </c>
      <c r="K288" t="s">
        <v>392</v>
      </c>
      <c r="L288" t="s">
        <v>393</v>
      </c>
      <c r="M288">
        <v>17.876000000000001</v>
      </c>
      <c r="N288">
        <f t="shared" si="24"/>
        <v>448.55967078189303</v>
      </c>
      <c r="O288">
        <f t="shared" si="25"/>
        <v>448.55967078189303</v>
      </c>
      <c r="P288" s="10">
        <f t="shared" si="26"/>
        <v>7.0487948265726041</v>
      </c>
      <c r="Q288" t="s">
        <v>28</v>
      </c>
      <c r="R288" t="s">
        <v>2691</v>
      </c>
      <c r="S288" t="s">
        <v>544</v>
      </c>
      <c r="T288" t="s">
        <v>121</v>
      </c>
      <c r="U288" t="s">
        <v>395</v>
      </c>
      <c r="V288" t="s">
        <v>2692</v>
      </c>
      <c r="X288" t="s">
        <v>397</v>
      </c>
      <c r="Y288" t="s">
        <v>2693</v>
      </c>
    </row>
    <row r="289" spans="1:25" x14ac:dyDescent="0.2">
      <c r="A289">
        <v>2021</v>
      </c>
      <c r="B289" t="s">
        <v>2694</v>
      </c>
      <c r="C289" t="s">
        <v>400</v>
      </c>
      <c r="D289" t="s">
        <v>2695</v>
      </c>
      <c r="E289" t="s">
        <v>2696</v>
      </c>
      <c r="F289" t="s">
        <v>1273</v>
      </c>
      <c r="G289" t="s">
        <v>1274</v>
      </c>
      <c r="H289" t="s">
        <v>257</v>
      </c>
      <c r="I289" t="s">
        <v>78</v>
      </c>
      <c r="J289" t="s">
        <v>2697</v>
      </c>
      <c r="K289" t="s">
        <v>28</v>
      </c>
      <c r="L289" t="s">
        <v>406</v>
      </c>
      <c r="M289">
        <v>26.814</v>
      </c>
      <c r="N289">
        <f t="shared" si="24"/>
        <v>672.83950617283949</v>
      </c>
      <c r="O289">
        <f t="shared" si="25"/>
        <v>672.83950617283949</v>
      </c>
      <c r="P289" s="10">
        <f t="shared" si="26"/>
        <v>10.573192239858907</v>
      </c>
      <c r="Q289" t="s">
        <v>28</v>
      </c>
      <c r="R289" t="s">
        <v>2698</v>
      </c>
      <c r="S289" t="s">
        <v>256</v>
      </c>
      <c r="T289" t="s">
        <v>77</v>
      </c>
      <c r="U289" t="s">
        <v>395</v>
      </c>
      <c r="V289" t="s">
        <v>2699</v>
      </c>
      <c r="X289" t="s">
        <v>397</v>
      </c>
      <c r="Y289" t="s">
        <v>2700</v>
      </c>
    </row>
    <row r="290" spans="1:25" x14ac:dyDescent="0.2">
      <c r="A290">
        <v>2021</v>
      </c>
      <c r="B290" t="s">
        <v>2701</v>
      </c>
      <c r="C290" t="s">
        <v>400</v>
      </c>
      <c r="D290" t="s">
        <v>2702</v>
      </c>
      <c r="E290" t="s">
        <v>2703</v>
      </c>
      <c r="F290" t="s">
        <v>1150</v>
      </c>
      <c r="G290" t="s">
        <v>1151</v>
      </c>
      <c r="H290" t="s">
        <v>328</v>
      </c>
      <c r="I290" t="s">
        <v>37</v>
      </c>
      <c r="J290" t="s">
        <v>2697</v>
      </c>
      <c r="K290" t="s">
        <v>392</v>
      </c>
      <c r="L290" t="s">
        <v>393</v>
      </c>
      <c r="M290">
        <v>11.172499999999999</v>
      </c>
      <c r="N290">
        <f t="shared" si="24"/>
        <v>280.3497942386831</v>
      </c>
      <c r="O290">
        <f t="shared" si="25"/>
        <v>280.3497942386831</v>
      </c>
      <c r="P290" s="10">
        <f t="shared" si="26"/>
        <v>4.4054967666078779</v>
      </c>
      <c r="Q290" t="s">
        <v>28</v>
      </c>
      <c r="R290" t="s">
        <v>1152</v>
      </c>
      <c r="S290" t="s">
        <v>220</v>
      </c>
      <c r="T290" t="s">
        <v>25</v>
      </c>
      <c r="U290" t="s">
        <v>395</v>
      </c>
      <c r="V290" t="s">
        <v>2704</v>
      </c>
      <c r="X290" t="s">
        <v>397</v>
      </c>
      <c r="Y290" t="s">
        <v>2705</v>
      </c>
    </row>
    <row r="291" spans="1:25" x14ac:dyDescent="0.2">
      <c r="A291">
        <v>2021</v>
      </c>
      <c r="B291" t="s">
        <v>2706</v>
      </c>
      <c r="C291" t="s">
        <v>400</v>
      </c>
      <c r="D291" t="s">
        <v>1641</v>
      </c>
      <c r="E291" t="s">
        <v>1642</v>
      </c>
      <c r="F291" t="s">
        <v>1643</v>
      </c>
      <c r="G291" t="s">
        <v>1644</v>
      </c>
      <c r="H291" t="s">
        <v>1443</v>
      </c>
      <c r="I291" t="s">
        <v>68</v>
      </c>
      <c r="J291" t="s">
        <v>2707</v>
      </c>
      <c r="K291" t="s">
        <v>392</v>
      </c>
      <c r="L291" t="s">
        <v>393</v>
      </c>
      <c r="M291">
        <v>7.5972999999999997</v>
      </c>
      <c r="N291">
        <f t="shared" si="24"/>
        <v>190.63786008230451</v>
      </c>
      <c r="O291">
        <f t="shared" si="25"/>
        <v>190.63786008230451</v>
      </c>
      <c r="P291" s="10">
        <f t="shared" si="26"/>
        <v>2.9957378012933567</v>
      </c>
      <c r="Q291" t="s">
        <v>28</v>
      </c>
      <c r="R291" t="s">
        <v>1646</v>
      </c>
      <c r="S291" t="s">
        <v>1144</v>
      </c>
      <c r="T291" t="s">
        <v>60</v>
      </c>
      <c r="U291" t="s">
        <v>408</v>
      </c>
      <c r="V291" t="s">
        <v>2708</v>
      </c>
      <c r="X291" t="s">
        <v>397</v>
      </c>
      <c r="Y291" t="s">
        <v>1648</v>
      </c>
    </row>
    <row r="292" spans="1:25" x14ac:dyDescent="0.2">
      <c r="A292">
        <v>2021</v>
      </c>
      <c r="B292" t="s">
        <v>2709</v>
      </c>
      <c r="C292" t="s">
        <v>400</v>
      </c>
      <c r="D292" t="s">
        <v>2710</v>
      </c>
      <c r="E292" t="s">
        <v>2711</v>
      </c>
      <c r="F292" t="s">
        <v>1047</v>
      </c>
      <c r="G292" t="s">
        <v>1048</v>
      </c>
      <c r="H292" t="s">
        <v>80</v>
      </c>
      <c r="I292" t="s">
        <v>78</v>
      </c>
      <c r="J292" t="s">
        <v>2712</v>
      </c>
      <c r="K292" t="s">
        <v>28</v>
      </c>
      <c r="L292" t="s">
        <v>406</v>
      </c>
      <c r="M292">
        <v>22.344999999999999</v>
      </c>
      <c r="N292">
        <f t="shared" si="24"/>
        <v>560.69958847736621</v>
      </c>
      <c r="O292">
        <f t="shared" si="25"/>
        <v>560.69958847736621</v>
      </c>
      <c r="P292" s="10">
        <f t="shared" si="26"/>
        <v>8.8109935332157558</v>
      </c>
      <c r="Q292" t="s">
        <v>28</v>
      </c>
      <c r="R292" t="s">
        <v>2713</v>
      </c>
      <c r="S292" t="s">
        <v>79</v>
      </c>
      <c r="T292" t="s">
        <v>77</v>
      </c>
      <c r="U292" t="s">
        <v>408</v>
      </c>
      <c r="V292" t="s">
        <v>2714</v>
      </c>
      <c r="X292" t="s">
        <v>397</v>
      </c>
      <c r="Y292" t="s">
        <v>2715</v>
      </c>
    </row>
    <row r="293" spans="1:25" x14ac:dyDescent="0.2">
      <c r="A293">
        <v>2021</v>
      </c>
      <c r="B293" t="s">
        <v>2716</v>
      </c>
      <c r="C293" t="s">
        <v>386</v>
      </c>
      <c r="D293" t="s">
        <v>2717</v>
      </c>
      <c r="E293" t="s">
        <v>2718</v>
      </c>
      <c r="F293" t="s">
        <v>2719</v>
      </c>
      <c r="G293" t="s">
        <v>2720</v>
      </c>
      <c r="H293" t="s">
        <v>183</v>
      </c>
      <c r="I293" t="s">
        <v>145</v>
      </c>
      <c r="J293" t="s">
        <v>2721</v>
      </c>
      <c r="K293" t="s">
        <v>28</v>
      </c>
      <c r="L293" t="s">
        <v>406</v>
      </c>
      <c r="M293">
        <v>13.407</v>
      </c>
      <c r="N293">
        <f t="shared" si="24"/>
        <v>336.41975308641975</v>
      </c>
      <c r="O293">
        <f t="shared" si="25"/>
        <v>336.41975308641975</v>
      </c>
      <c r="P293" s="10">
        <f t="shared" si="26"/>
        <v>5.2865961199294533</v>
      </c>
      <c r="Q293" t="s">
        <v>28</v>
      </c>
      <c r="R293" t="s">
        <v>2722</v>
      </c>
      <c r="S293" t="s">
        <v>182</v>
      </c>
      <c r="T293" t="s">
        <v>121</v>
      </c>
      <c r="U293" t="s">
        <v>408</v>
      </c>
      <c r="V293" t="s">
        <v>2723</v>
      </c>
      <c r="X293" t="s">
        <v>397</v>
      </c>
      <c r="Y293" t="s">
        <v>2724</v>
      </c>
    </row>
    <row r="294" spans="1:25" x14ac:dyDescent="0.2">
      <c r="A294">
        <v>2021</v>
      </c>
      <c r="B294" t="s">
        <v>2725</v>
      </c>
      <c r="C294" t="s">
        <v>386</v>
      </c>
      <c r="D294" t="s">
        <v>2726</v>
      </c>
      <c r="E294" t="s">
        <v>2727</v>
      </c>
      <c r="F294" t="s">
        <v>2728</v>
      </c>
      <c r="G294" t="s">
        <v>2729</v>
      </c>
      <c r="H294" t="s">
        <v>1170</v>
      </c>
      <c r="I294" t="s">
        <v>120</v>
      </c>
      <c r="J294" t="s">
        <v>2730</v>
      </c>
      <c r="K294" t="s">
        <v>392</v>
      </c>
      <c r="L294" t="s">
        <v>393</v>
      </c>
      <c r="M294">
        <v>15.194599999999999</v>
      </c>
      <c r="N294">
        <f t="shared" si="24"/>
        <v>381.27572016460903</v>
      </c>
      <c r="O294">
        <f t="shared" si="25"/>
        <v>381.27572016460903</v>
      </c>
      <c r="P294" s="10">
        <f t="shared" si="26"/>
        <v>5.9914756025867133</v>
      </c>
      <c r="Q294" t="s">
        <v>123</v>
      </c>
      <c r="R294" t="s">
        <v>2731</v>
      </c>
      <c r="S294" t="s">
        <v>1173</v>
      </c>
      <c r="T294" t="s">
        <v>119</v>
      </c>
      <c r="U294" t="s">
        <v>408</v>
      </c>
      <c r="V294" t="s">
        <v>2732</v>
      </c>
      <c r="X294" t="s">
        <v>397</v>
      </c>
      <c r="Y294" t="s">
        <v>2733</v>
      </c>
    </row>
    <row r="295" spans="1:25" x14ac:dyDescent="0.2">
      <c r="A295">
        <v>2021</v>
      </c>
      <c r="B295" t="s">
        <v>2734</v>
      </c>
      <c r="C295" t="s">
        <v>400</v>
      </c>
      <c r="D295" t="s">
        <v>2735</v>
      </c>
      <c r="E295" t="s">
        <v>2736</v>
      </c>
      <c r="F295" t="s">
        <v>1273</v>
      </c>
      <c r="G295" t="s">
        <v>1274</v>
      </c>
      <c r="H295" t="s">
        <v>257</v>
      </c>
      <c r="I295" t="s">
        <v>78</v>
      </c>
      <c r="J295" t="s">
        <v>2737</v>
      </c>
      <c r="K295" t="s">
        <v>392</v>
      </c>
      <c r="L295" t="s">
        <v>393</v>
      </c>
      <c r="M295">
        <v>22.344999999999999</v>
      </c>
      <c r="N295">
        <f t="shared" si="24"/>
        <v>560.69958847736621</v>
      </c>
      <c r="O295">
        <f t="shared" si="25"/>
        <v>560.69958847736621</v>
      </c>
      <c r="P295" s="10">
        <f t="shared" si="26"/>
        <v>8.8109935332157558</v>
      </c>
      <c r="Q295" t="s">
        <v>28</v>
      </c>
      <c r="R295" t="s">
        <v>751</v>
      </c>
      <c r="S295" t="s">
        <v>256</v>
      </c>
      <c r="T295" t="s">
        <v>77</v>
      </c>
      <c r="U295" t="s">
        <v>408</v>
      </c>
      <c r="V295" t="s">
        <v>2738</v>
      </c>
      <c r="X295" t="s">
        <v>397</v>
      </c>
      <c r="Y295" t="s">
        <v>2739</v>
      </c>
    </row>
    <row r="296" spans="1:25" x14ac:dyDescent="0.2">
      <c r="A296">
        <v>2021</v>
      </c>
      <c r="B296" t="s">
        <v>2740</v>
      </c>
      <c r="C296" t="s">
        <v>400</v>
      </c>
      <c r="D296" t="s">
        <v>2741</v>
      </c>
      <c r="E296" t="s">
        <v>2742</v>
      </c>
      <c r="F296" t="s">
        <v>1594</v>
      </c>
      <c r="G296" t="s">
        <v>1595</v>
      </c>
      <c r="H296" t="s">
        <v>1596</v>
      </c>
      <c r="I296" t="s">
        <v>211</v>
      </c>
      <c r="J296" t="s">
        <v>2500</v>
      </c>
      <c r="K296" t="s">
        <v>392</v>
      </c>
      <c r="L296" t="s">
        <v>393</v>
      </c>
      <c r="M296">
        <v>14.300800000000001</v>
      </c>
      <c r="N296">
        <f t="shared" si="24"/>
        <v>358.84773662551441</v>
      </c>
      <c r="O296">
        <f t="shared" si="25"/>
        <v>358.84773662551441</v>
      </c>
      <c r="P296" s="10">
        <f t="shared" si="26"/>
        <v>5.6390358612580842</v>
      </c>
      <c r="Q296" t="s">
        <v>28</v>
      </c>
      <c r="R296" t="s">
        <v>2743</v>
      </c>
      <c r="S296" t="s">
        <v>1599</v>
      </c>
      <c r="T296" t="s">
        <v>210</v>
      </c>
      <c r="U296" t="s">
        <v>408</v>
      </c>
      <c r="V296" t="s">
        <v>2744</v>
      </c>
      <c r="X296" t="s">
        <v>397</v>
      </c>
      <c r="Y296" t="s">
        <v>2745</v>
      </c>
    </row>
    <row r="297" spans="1:25" x14ac:dyDescent="0.2">
      <c r="A297">
        <v>2021</v>
      </c>
      <c r="B297" t="s">
        <v>2746</v>
      </c>
      <c r="C297" t="s">
        <v>400</v>
      </c>
      <c r="D297" t="s">
        <v>2747</v>
      </c>
      <c r="E297" t="s">
        <v>2748</v>
      </c>
      <c r="F297" t="s">
        <v>2749</v>
      </c>
      <c r="G297" t="s">
        <v>2750</v>
      </c>
      <c r="H297" t="s">
        <v>617</v>
      </c>
      <c r="I297" t="s">
        <v>145</v>
      </c>
      <c r="J297" t="s">
        <v>2751</v>
      </c>
      <c r="K297" t="s">
        <v>392</v>
      </c>
      <c r="L297" t="s">
        <v>393</v>
      </c>
      <c r="M297">
        <v>16.0884</v>
      </c>
      <c r="N297">
        <f t="shared" si="24"/>
        <v>403.7037037037037</v>
      </c>
      <c r="O297">
        <f t="shared" si="25"/>
        <v>403.7037037037037</v>
      </c>
      <c r="P297" s="10">
        <f t="shared" si="26"/>
        <v>6.3439153439153442</v>
      </c>
      <c r="Q297" t="s">
        <v>28</v>
      </c>
      <c r="R297" t="s">
        <v>642</v>
      </c>
      <c r="S297" t="s">
        <v>620</v>
      </c>
      <c r="T297" t="s">
        <v>121</v>
      </c>
      <c r="U297" t="s">
        <v>395</v>
      </c>
      <c r="V297" t="s">
        <v>2752</v>
      </c>
      <c r="X297" t="s">
        <v>397</v>
      </c>
      <c r="Y297" t="s">
        <v>2753</v>
      </c>
    </row>
    <row r="298" spans="1:25" x14ac:dyDescent="0.2">
      <c r="A298">
        <v>2021</v>
      </c>
      <c r="B298" t="s">
        <v>2754</v>
      </c>
      <c r="C298" t="s">
        <v>400</v>
      </c>
      <c r="D298" t="s">
        <v>2755</v>
      </c>
      <c r="E298" t="s">
        <v>2756</v>
      </c>
      <c r="F298" t="s">
        <v>1718</v>
      </c>
      <c r="G298" t="s">
        <v>1719</v>
      </c>
      <c r="H298" t="s">
        <v>91</v>
      </c>
      <c r="I298" t="s">
        <v>89</v>
      </c>
      <c r="J298" t="s">
        <v>2751</v>
      </c>
      <c r="K298" t="s">
        <v>392</v>
      </c>
      <c r="L298" t="s">
        <v>393</v>
      </c>
      <c r="M298">
        <v>12.513199999999999</v>
      </c>
      <c r="N298">
        <f t="shared" si="24"/>
        <v>313.99176954732508</v>
      </c>
      <c r="O298">
        <f t="shared" si="25"/>
        <v>313.99176954732508</v>
      </c>
      <c r="P298" s="10">
        <f t="shared" si="26"/>
        <v>4.9341563786008225</v>
      </c>
      <c r="Q298" t="s">
        <v>28</v>
      </c>
      <c r="R298" t="s">
        <v>642</v>
      </c>
      <c r="S298" t="s">
        <v>90</v>
      </c>
      <c r="T298" t="s">
        <v>88</v>
      </c>
      <c r="U298" t="s">
        <v>408</v>
      </c>
      <c r="V298" t="s">
        <v>2757</v>
      </c>
      <c r="X298" t="s">
        <v>397</v>
      </c>
      <c r="Y298" t="s">
        <v>2758</v>
      </c>
    </row>
    <row r="299" spans="1:25" x14ac:dyDescent="0.2">
      <c r="A299">
        <v>2021</v>
      </c>
      <c r="B299" t="s">
        <v>2759</v>
      </c>
      <c r="C299" t="s">
        <v>400</v>
      </c>
      <c r="D299" t="s">
        <v>2760</v>
      </c>
      <c r="E299" t="s">
        <v>2761</v>
      </c>
      <c r="F299" t="s">
        <v>2762</v>
      </c>
      <c r="G299" t="s">
        <v>2763</v>
      </c>
      <c r="H299" t="s">
        <v>446</v>
      </c>
      <c r="I299" t="s">
        <v>24</v>
      </c>
      <c r="J299" t="s">
        <v>2508</v>
      </c>
      <c r="K299" t="s">
        <v>392</v>
      </c>
      <c r="L299" t="s">
        <v>393</v>
      </c>
      <c r="M299">
        <v>9.8317999999999994</v>
      </c>
      <c r="N299">
        <f t="shared" si="24"/>
        <v>246.70781893004113</v>
      </c>
      <c r="O299">
        <f t="shared" si="25"/>
        <v>246.70781893004113</v>
      </c>
      <c r="P299" s="10">
        <f t="shared" si="26"/>
        <v>3.8768371546149325</v>
      </c>
      <c r="Q299" t="s">
        <v>28</v>
      </c>
      <c r="R299" t="s">
        <v>2764</v>
      </c>
      <c r="S299" t="s">
        <v>449</v>
      </c>
      <c r="T299" t="s">
        <v>23</v>
      </c>
      <c r="U299" t="s">
        <v>408</v>
      </c>
      <c r="V299" t="s">
        <v>2765</v>
      </c>
      <c r="X299" t="s">
        <v>397</v>
      </c>
      <c r="Y299" t="s">
        <v>2766</v>
      </c>
    </row>
    <row r="300" spans="1:25" x14ac:dyDescent="0.2">
      <c r="A300">
        <v>2021</v>
      </c>
      <c r="B300" t="s">
        <v>2767</v>
      </c>
      <c r="C300" t="s">
        <v>400</v>
      </c>
      <c r="D300" t="s">
        <v>2768</v>
      </c>
      <c r="E300" t="s">
        <v>2769</v>
      </c>
      <c r="F300" t="s">
        <v>2770</v>
      </c>
      <c r="G300" t="s">
        <v>2771</v>
      </c>
      <c r="H300" t="s">
        <v>1010</v>
      </c>
      <c r="I300" t="s">
        <v>37</v>
      </c>
      <c r="J300" t="s">
        <v>2533</v>
      </c>
      <c r="K300" t="s">
        <v>392</v>
      </c>
      <c r="L300" t="s">
        <v>393</v>
      </c>
      <c r="M300">
        <v>13.407</v>
      </c>
      <c r="N300">
        <f t="shared" si="24"/>
        <v>336.41975308641975</v>
      </c>
      <c r="O300">
        <f t="shared" si="25"/>
        <v>336.41975308641975</v>
      </c>
      <c r="P300" s="10">
        <f t="shared" si="26"/>
        <v>5.2865961199294533</v>
      </c>
      <c r="Q300" t="s">
        <v>28</v>
      </c>
      <c r="R300" t="s">
        <v>2772</v>
      </c>
      <c r="S300" t="s">
        <v>119</v>
      </c>
      <c r="T300" t="s">
        <v>25</v>
      </c>
      <c r="U300" t="s">
        <v>395</v>
      </c>
      <c r="V300" t="s">
        <v>2773</v>
      </c>
      <c r="X300" t="s">
        <v>397</v>
      </c>
      <c r="Y300" t="s">
        <v>2774</v>
      </c>
    </row>
    <row r="301" spans="1:25" x14ac:dyDescent="0.2">
      <c r="A301">
        <v>2021</v>
      </c>
      <c r="B301" t="s">
        <v>2775</v>
      </c>
      <c r="C301" t="s">
        <v>386</v>
      </c>
      <c r="D301" t="s">
        <v>2776</v>
      </c>
      <c r="E301" t="s">
        <v>2777</v>
      </c>
      <c r="F301" t="s">
        <v>1478</v>
      </c>
      <c r="G301" t="s">
        <v>1479</v>
      </c>
      <c r="H301" t="s">
        <v>147</v>
      </c>
      <c r="I301" t="s">
        <v>145</v>
      </c>
      <c r="J301" t="s">
        <v>2542</v>
      </c>
      <c r="K301" t="s">
        <v>392</v>
      </c>
      <c r="L301" t="s">
        <v>393</v>
      </c>
      <c r="M301">
        <v>8.0442</v>
      </c>
      <c r="N301">
        <f t="shared" si="24"/>
        <v>201.85185185185185</v>
      </c>
      <c r="O301">
        <f t="shared" si="25"/>
        <v>201.85185185185185</v>
      </c>
      <c r="P301" s="10">
        <f t="shared" si="26"/>
        <v>3.1719576719576721</v>
      </c>
      <c r="Q301" t="s">
        <v>28</v>
      </c>
      <c r="R301" t="s">
        <v>2778</v>
      </c>
      <c r="S301" t="s">
        <v>146</v>
      </c>
      <c r="T301" t="s">
        <v>121</v>
      </c>
      <c r="U301" t="s">
        <v>395</v>
      </c>
      <c r="V301" t="s">
        <v>2779</v>
      </c>
      <c r="X301" t="s">
        <v>397</v>
      </c>
      <c r="Y301" t="s">
        <v>2780</v>
      </c>
    </row>
    <row r="302" spans="1:25" x14ac:dyDescent="0.2">
      <c r="A302">
        <v>2021</v>
      </c>
      <c r="B302" t="s">
        <v>2781</v>
      </c>
      <c r="C302" t="s">
        <v>400</v>
      </c>
      <c r="D302" t="s">
        <v>2782</v>
      </c>
      <c r="E302" t="s">
        <v>2783</v>
      </c>
      <c r="F302" t="s">
        <v>1281</v>
      </c>
      <c r="G302" t="s">
        <v>1282</v>
      </c>
      <c r="H302" t="s">
        <v>836</v>
      </c>
      <c r="I302" t="s">
        <v>78</v>
      </c>
      <c r="J302" t="s">
        <v>2784</v>
      </c>
      <c r="K302" t="s">
        <v>28</v>
      </c>
      <c r="L302" t="s">
        <v>406</v>
      </c>
      <c r="M302">
        <v>35.752000000000002</v>
      </c>
      <c r="N302">
        <f t="shared" si="24"/>
        <v>897.11934156378607</v>
      </c>
      <c r="O302">
        <f t="shared" si="25"/>
        <v>897.11934156378607</v>
      </c>
      <c r="P302" s="10">
        <f t="shared" si="26"/>
        <v>14.097589653145208</v>
      </c>
      <c r="Q302" t="s">
        <v>28</v>
      </c>
      <c r="R302" t="s">
        <v>2785</v>
      </c>
      <c r="S302" t="s">
        <v>839</v>
      </c>
      <c r="T302" t="s">
        <v>77</v>
      </c>
      <c r="U302" t="s">
        <v>395</v>
      </c>
      <c r="V302" t="s">
        <v>2786</v>
      </c>
      <c r="X302" t="s">
        <v>397</v>
      </c>
      <c r="Y302" t="s">
        <v>2787</v>
      </c>
    </row>
    <row r="303" spans="1:25" x14ac:dyDescent="0.2">
      <c r="A303">
        <v>2021</v>
      </c>
      <c r="B303" t="s">
        <v>2788</v>
      </c>
      <c r="C303" t="s">
        <v>386</v>
      </c>
      <c r="D303" t="s">
        <v>2789</v>
      </c>
      <c r="E303" t="s">
        <v>2790</v>
      </c>
      <c r="F303" t="s">
        <v>2791</v>
      </c>
      <c r="G303" t="s">
        <v>2792</v>
      </c>
      <c r="H303" t="s">
        <v>2253</v>
      </c>
      <c r="I303" t="s">
        <v>120</v>
      </c>
      <c r="J303" t="s">
        <v>2563</v>
      </c>
      <c r="K303" t="s">
        <v>392</v>
      </c>
      <c r="L303" t="s">
        <v>393</v>
      </c>
      <c r="M303">
        <v>11.172499999999999</v>
      </c>
      <c r="N303">
        <f t="shared" si="24"/>
        <v>280.3497942386831</v>
      </c>
      <c r="O303">
        <f t="shared" si="25"/>
        <v>280.3497942386831</v>
      </c>
      <c r="P303" s="10">
        <f t="shared" si="26"/>
        <v>4.4054967666078779</v>
      </c>
      <c r="Q303" t="s">
        <v>123</v>
      </c>
      <c r="R303" t="s">
        <v>2255</v>
      </c>
      <c r="S303" t="s">
        <v>2256</v>
      </c>
      <c r="T303" t="s">
        <v>119</v>
      </c>
      <c r="U303" t="s">
        <v>395</v>
      </c>
      <c r="V303" t="s">
        <v>2793</v>
      </c>
      <c r="X303" t="s">
        <v>397</v>
      </c>
      <c r="Y303" t="s">
        <v>2794</v>
      </c>
    </row>
    <row r="304" spans="1:25" x14ac:dyDescent="0.2">
      <c r="A304">
        <v>2021</v>
      </c>
      <c r="B304" t="s">
        <v>2795</v>
      </c>
      <c r="C304" t="s">
        <v>400</v>
      </c>
      <c r="D304" t="s">
        <v>2796</v>
      </c>
      <c r="E304" t="s">
        <v>2797</v>
      </c>
      <c r="F304" t="s">
        <v>2798</v>
      </c>
      <c r="G304" t="s">
        <v>2799</v>
      </c>
      <c r="H304" t="s">
        <v>541</v>
      </c>
      <c r="I304" t="s">
        <v>145</v>
      </c>
      <c r="J304" t="s">
        <v>2800</v>
      </c>
      <c r="K304" t="s">
        <v>392</v>
      </c>
      <c r="L304" t="s">
        <v>393</v>
      </c>
      <c r="M304">
        <v>13.407</v>
      </c>
      <c r="N304">
        <f t="shared" si="24"/>
        <v>336.41975308641975</v>
      </c>
      <c r="O304">
        <f t="shared" si="25"/>
        <v>336.41975308641975</v>
      </c>
      <c r="P304" s="10">
        <f t="shared" si="26"/>
        <v>5.2865961199294533</v>
      </c>
      <c r="Q304" t="s">
        <v>28</v>
      </c>
      <c r="R304" t="s">
        <v>2801</v>
      </c>
      <c r="S304" t="s">
        <v>544</v>
      </c>
      <c r="T304" t="s">
        <v>121</v>
      </c>
      <c r="U304" t="s">
        <v>395</v>
      </c>
      <c r="V304" t="s">
        <v>2802</v>
      </c>
      <c r="X304" t="s">
        <v>397</v>
      </c>
      <c r="Y304" t="s">
        <v>2803</v>
      </c>
    </row>
    <row r="305" spans="1:25" x14ac:dyDescent="0.2">
      <c r="A305">
        <v>2021</v>
      </c>
      <c r="B305" t="s">
        <v>2804</v>
      </c>
      <c r="C305" t="s">
        <v>536</v>
      </c>
      <c r="D305" t="s">
        <v>2805</v>
      </c>
      <c r="E305" t="s">
        <v>2806</v>
      </c>
      <c r="F305" t="s">
        <v>2807</v>
      </c>
      <c r="G305" t="s">
        <v>2808</v>
      </c>
      <c r="H305" t="s">
        <v>91</v>
      </c>
      <c r="I305" t="s">
        <v>89</v>
      </c>
      <c r="J305" t="s">
        <v>2809</v>
      </c>
      <c r="K305" t="s">
        <v>392</v>
      </c>
      <c r="L305" t="s">
        <v>393</v>
      </c>
      <c r="M305">
        <v>22.344999999999999</v>
      </c>
      <c r="N305">
        <f t="shared" si="24"/>
        <v>560.69958847736621</v>
      </c>
      <c r="O305">
        <f t="shared" si="25"/>
        <v>560.69958847736621</v>
      </c>
      <c r="P305" s="10">
        <f t="shared" si="26"/>
        <v>8.8109935332157558</v>
      </c>
      <c r="Q305" t="s">
        <v>28</v>
      </c>
      <c r="R305" t="s">
        <v>642</v>
      </c>
      <c r="S305" t="s">
        <v>90</v>
      </c>
      <c r="T305" t="s">
        <v>88</v>
      </c>
      <c r="U305" t="s">
        <v>395</v>
      </c>
      <c r="V305" t="s">
        <v>121</v>
      </c>
      <c r="X305" t="s">
        <v>397</v>
      </c>
      <c r="Y305" t="s">
        <v>2810</v>
      </c>
    </row>
    <row r="306" spans="1:25" x14ac:dyDescent="0.2">
      <c r="A306">
        <v>2021</v>
      </c>
      <c r="B306" t="s">
        <v>2811</v>
      </c>
      <c r="C306" t="s">
        <v>400</v>
      </c>
      <c r="D306" t="s">
        <v>2812</v>
      </c>
      <c r="E306" t="s">
        <v>2813</v>
      </c>
      <c r="F306" t="s">
        <v>455</v>
      </c>
      <c r="G306" t="s">
        <v>456</v>
      </c>
      <c r="H306" t="s">
        <v>457</v>
      </c>
      <c r="I306" t="s">
        <v>211</v>
      </c>
      <c r="J306" t="s">
        <v>2814</v>
      </c>
      <c r="K306" t="s">
        <v>392</v>
      </c>
      <c r="L306" t="s">
        <v>393</v>
      </c>
      <c r="M306">
        <v>10.7256</v>
      </c>
      <c r="N306">
        <f t="shared" si="24"/>
        <v>269.1358024691358</v>
      </c>
      <c r="O306">
        <f t="shared" si="25"/>
        <v>269.1358024691358</v>
      </c>
      <c r="P306" s="10">
        <f t="shared" si="26"/>
        <v>4.2292768959435625</v>
      </c>
      <c r="Q306" t="s">
        <v>28</v>
      </c>
      <c r="R306" t="s">
        <v>459</v>
      </c>
      <c r="S306" t="s">
        <v>460</v>
      </c>
      <c r="T306" t="s">
        <v>210</v>
      </c>
      <c r="U306" t="s">
        <v>408</v>
      </c>
      <c r="V306" t="s">
        <v>2815</v>
      </c>
      <c r="X306" t="s">
        <v>397</v>
      </c>
      <c r="Y306" t="s">
        <v>2816</v>
      </c>
    </row>
    <row r="307" spans="1:25" x14ac:dyDescent="0.2">
      <c r="A307">
        <v>2021</v>
      </c>
      <c r="B307" t="s">
        <v>2817</v>
      </c>
      <c r="C307" t="s">
        <v>386</v>
      </c>
      <c r="D307" t="s">
        <v>2818</v>
      </c>
      <c r="E307" t="s">
        <v>2819</v>
      </c>
      <c r="F307" t="s">
        <v>2820</v>
      </c>
      <c r="G307" t="s">
        <v>2821</v>
      </c>
      <c r="H307" t="s">
        <v>847</v>
      </c>
      <c r="I307" t="s">
        <v>137</v>
      </c>
      <c r="J307" t="s">
        <v>2822</v>
      </c>
      <c r="K307" t="s">
        <v>392</v>
      </c>
      <c r="L307" t="s">
        <v>393</v>
      </c>
      <c r="M307">
        <v>11.44064</v>
      </c>
      <c r="N307">
        <f t="shared" si="24"/>
        <v>287.07818930041151</v>
      </c>
      <c r="O307">
        <f t="shared" si="25"/>
        <v>287.07818930041151</v>
      </c>
      <c r="P307" s="10">
        <f t="shared" si="26"/>
        <v>4.5112286890064661</v>
      </c>
      <c r="Q307" t="s">
        <v>28</v>
      </c>
      <c r="R307" t="s">
        <v>2823</v>
      </c>
      <c r="S307" t="s">
        <v>850</v>
      </c>
      <c r="T307" t="s">
        <v>136</v>
      </c>
      <c r="U307" t="s">
        <v>408</v>
      </c>
      <c r="V307" t="s">
        <v>2824</v>
      </c>
      <c r="X307" t="s">
        <v>397</v>
      </c>
      <c r="Y307" t="s">
        <v>2825</v>
      </c>
    </row>
    <row r="308" spans="1:25" x14ac:dyDescent="0.2">
      <c r="A308">
        <v>2021</v>
      </c>
      <c r="B308" t="s">
        <v>2826</v>
      </c>
      <c r="C308" t="s">
        <v>386</v>
      </c>
      <c r="D308" t="s">
        <v>2827</v>
      </c>
      <c r="E308" t="s">
        <v>2828</v>
      </c>
      <c r="F308" t="s">
        <v>1692</v>
      </c>
      <c r="G308" t="s">
        <v>1693</v>
      </c>
      <c r="H308" t="s">
        <v>797</v>
      </c>
      <c r="I308" t="s">
        <v>137</v>
      </c>
      <c r="J308" t="s">
        <v>2829</v>
      </c>
      <c r="K308" t="s">
        <v>28</v>
      </c>
      <c r="L308" t="s">
        <v>406</v>
      </c>
      <c r="M308">
        <v>28.601600000000001</v>
      </c>
      <c r="N308">
        <f t="shared" si="24"/>
        <v>717.69547325102883</v>
      </c>
      <c r="O308">
        <f t="shared" si="25"/>
        <v>717.69547325102883</v>
      </c>
      <c r="P308" s="10">
        <f t="shared" si="26"/>
        <v>11.278071722516168</v>
      </c>
      <c r="Q308" t="s">
        <v>28</v>
      </c>
      <c r="R308" t="s">
        <v>2830</v>
      </c>
      <c r="S308" t="s">
        <v>800</v>
      </c>
      <c r="T308" t="s">
        <v>136</v>
      </c>
      <c r="U308" t="s">
        <v>395</v>
      </c>
      <c r="V308" t="s">
        <v>2831</v>
      </c>
      <c r="X308" t="s">
        <v>397</v>
      </c>
      <c r="Y308" t="s">
        <v>2832</v>
      </c>
    </row>
    <row r="309" spans="1:25" x14ac:dyDescent="0.2">
      <c r="A309">
        <v>2021</v>
      </c>
      <c r="B309" t="s">
        <v>2833</v>
      </c>
      <c r="C309" t="s">
        <v>400</v>
      </c>
      <c r="D309" t="s">
        <v>2834</v>
      </c>
      <c r="E309" t="s">
        <v>2835</v>
      </c>
      <c r="F309" t="s">
        <v>874</v>
      </c>
      <c r="G309" t="s">
        <v>875</v>
      </c>
      <c r="H309" t="s">
        <v>70</v>
      </c>
      <c r="I309" t="s">
        <v>68</v>
      </c>
      <c r="J309" t="s">
        <v>2836</v>
      </c>
      <c r="K309" t="s">
        <v>392</v>
      </c>
      <c r="L309" t="s">
        <v>393</v>
      </c>
      <c r="M309">
        <v>5.3628</v>
      </c>
      <c r="N309">
        <f t="shared" si="24"/>
        <v>134.5679012345679</v>
      </c>
      <c r="O309">
        <f t="shared" si="25"/>
        <v>134.5679012345679</v>
      </c>
      <c r="P309" s="10">
        <f t="shared" si="26"/>
        <v>2.1146384479717812</v>
      </c>
      <c r="Q309" t="s">
        <v>28</v>
      </c>
      <c r="R309" t="s">
        <v>877</v>
      </c>
      <c r="S309" t="s">
        <v>69</v>
      </c>
      <c r="T309" t="s">
        <v>60</v>
      </c>
      <c r="U309" t="s">
        <v>408</v>
      </c>
      <c r="V309" t="s">
        <v>2837</v>
      </c>
      <c r="X309" t="s">
        <v>397</v>
      </c>
      <c r="Y309" t="s">
        <v>2838</v>
      </c>
    </row>
    <row r="310" spans="1:25" x14ac:dyDescent="0.2">
      <c r="A310">
        <v>2021</v>
      </c>
      <c r="B310" t="s">
        <v>2839</v>
      </c>
      <c r="C310" t="s">
        <v>400</v>
      </c>
      <c r="D310" t="s">
        <v>2840</v>
      </c>
      <c r="E310" t="s">
        <v>2841</v>
      </c>
      <c r="F310" t="s">
        <v>2842</v>
      </c>
      <c r="G310" t="s">
        <v>2843</v>
      </c>
      <c r="H310" t="s">
        <v>293</v>
      </c>
      <c r="I310" t="s">
        <v>24</v>
      </c>
      <c r="J310" t="s">
        <v>2844</v>
      </c>
      <c r="K310" t="s">
        <v>392</v>
      </c>
      <c r="L310" t="s">
        <v>393</v>
      </c>
      <c r="M310">
        <v>7.1504000000000003</v>
      </c>
      <c r="N310">
        <f t="shared" si="24"/>
        <v>179.42386831275721</v>
      </c>
      <c r="O310">
        <f t="shared" si="25"/>
        <v>179.42386831275721</v>
      </c>
      <c r="P310" s="10">
        <f t="shared" si="26"/>
        <v>2.8195179306290421</v>
      </c>
      <c r="Q310" t="s">
        <v>28</v>
      </c>
      <c r="R310" t="s">
        <v>1216</v>
      </c>
      <c r="S310" t="s">
        <v>292</v>
      </c>
      <c r="T310" t="s">
        <v>23</v>
      </c>
      <c r="U310" t="s">
        <v>408</v>
      </c>
      <c r="V310" t="s">
        <v>2845</v>
      </c>
      <c r="X310" t="s">
        <v>397</v>
      </c>
      <c r="Y310" t="s">
        <v>2846</v>
      </c>
    </row>
    <row r="311" spans="1:25" x14ac:dyDescent="0.2">
      <c r="A311">
        <v>2021</v>
      </c>
      <c r="B311" t="s">
        <v>2847</v>
      </c>
      <c r="C311" t="s">
        <v>400</v>
      </c>
      <c r="D311" t="s">
        <v>2848</v>
      </c>
      <c r="E311" t="s">
        <v>2849</v>
      </c>
      <c r="F311" t="s">
        <v>1879</v>
      </c>
      <c r="G311" t="s">
        <v>1880</v>
      </c>
      <c r="H311" t="s">
        <v>521</v>
      </c>
      <c r="I311" t="s">
        <v>137</v>
      </c>
      <c r="J311" t="s">
        <v>2850</v>
      </c>
      <c r="K311" t="s">
        <v>392</v>
      </c>
      <c r="L311" t="s">
        <v>393</v>
      </c>
      <c r="M311">
        <v>10.278700000000001</v>
      </c>
      <c r="N311">
        <f t="shared" si="24"/>
        <v>257.92181069958849</v>
      </c>
      <c r="O311">
        <f t="shared" si="25"/>
        <v>257.92181069958849</v>
      </c>
      <c r="P311" s="10">
        <f t="shared" si="26"/>
        <v>4.0530570252792479</v>
      </c>
      <c r="Q311" t="s">
        <v>123</v>
      </c>
      <c r="R311" t="s">
        <v>1882</v>
      </c>
      <c r="S311" t="s">
        <v>523</v>
      </c>
      <c r="T311" t="s">
        <v>136</v>
      </c>
      <c r="U311" t="s">
        <v>395</v>
      </c>
      <c r="V311" t="s">
        <v>2851</v>
      </c>
      <c r="X311" t="s">
        <v>397</v>
      </c>
      <c r="Y311" t="s">
        <v>2852</v>
      </c>
    </row>
    <row r="312" spans="1:25" x14ac:dyDescent="0.2">
      <c r="A312">
        <v>2021</v>
      </c>
      <c r="B312" t="s">
        <v>2853</v>
      </c>
      <c r="C312" t="s">
        <v>400</v>
      </c>
      <c r="D312" t="s">
        <v>2854</v>
      </c>
      <c r="E312" t="s">
        <v>2855</v>
      </c>
      <c r="F312" t="s">
        <v>2856</v>
      </c>
      <c r="G312" t="s">
        <v>2857</v>
      </c>
      <c r="H312" t="s">
        <v>70</v>
      </c>
      <c r="I312" t="s">
        <v>68</v>
      </c>
      <c r="J312" t="s">
        <v>2608</v>
      </c>
      <c r="K312" t="s">
        <v>392</v>
      </c>
      <c r="L312" t="s">
        <v>393</v>
      </c>
      <c r="M312">
        <v>7.1504000000000003</v>
      </c>
      <c r="N312">
        <f t="shared" si="24"/>
        <v>179.42386831275721</v>
      </c>
      <c r="O312">
        <f t="shared" si="25"/>
        <v>179.42386831275721</v>
      </c>
      <c r="P312" s="10">
        <f t="shared" si="26"/>
        <v>2.8195179306290421</v>
      </c>
      <c r="Q312" t="s">
        <v>28</v>
      </c>
      <c r="R312" t="s">
        <v>2858</v>
      </c>
      <c r="S312" t="s">
        <v>69</v>
      </c>
      <c r="T312" t="s">
        <v>60</v>
      </c>
      <c r="U312" t="s">
        <v>408</v>
      </c>
      <c r="V312" t="s">
        <v>2859</v>
      </c>
      <c r="X312" t="s">
        <v>397</v>
      </c>
      <c r="Y312" t="s">
        <v>2860</v>
      </c>
    </row>
    <row r="313" spans="1:25" x14ac:dyDescent="0.2">
      <c r="A313">
        <v>2021</v>
      </c>
      <c r="B313" t="s">
        <v>2861</v>
      </c>
      <c r="C313" t="s">
        <v>400</v>
      </c>
      <c r="D313" t="s">
        <v>2862</v>
      </c>
      <c r="E313" t="s">
        <v>2863</v>
      </c>
      <c r="F313" t="s">
        <v>2864</v>
      </c>
      <c r="G313" t="s">
        <v>2865</v>
      </c>
      <c r="H313" t="s">
        <v>1000</v>
      </c>
      <c r="I313" t="s">
        <v>78</v>
      </c>
      <c r="J313" t="s">
        <v>2608</v>
      </c>
      <c r="K313" t="s">
        <v>392</v>
      </c>
      <c r="L313" t="s">
        <v>393</v>
      </c>
      <c r="M313">
        <v>15.641500000000001</v>
      </c>
      <c r="N313">
        <f t="shared" si="24"/>
        <v>392.48971193415639</v>
      </c>
      <c r="O313">
        <f t="shared" si="25"/>
        <v>392.48971193415639</v>
      </c>
      <c r="P313" s="10">
        <f t="shared" si="26"/>
        <v>6.1676954732510287</v>
      </c>
      <c r="Q313" t="s">
        <v>28</v>
      </c>
      <c r="R313" t="s">
        <v>2509</v>
      </c>
      <c r="S313" t="s">
        <v>1002</v>
      </c>
      <c r="T313" t="s">
        <v>77</v>
      </c>
      <c r="U313" t="s">
        <v>408</v>
      </c>
      <c r="V313" t="s">
        <v>2866</v>
      </c>
      <c r="X313" t="s">
        <v>397</v>
      </c>
      <c r="Y313" t="s">
        <v>2867</v>
      </c>
    </row>
    <row r="314" spans="1:25" x14ac:dyDescent="0.2">
      <c r="A314">
        <v>2021</v>
      </c>
      <c r="B314" t="s">
        <v>2868</v>
      </c>
      <c r="C314" t="s">
        <v>400</v>
      </c>
      <c r="D314" t="s">
        <v>2869</v>
      </c>
      <c r="E314" t="s">
        <v>2870</v>
      </c>
      <c r="F314" t="s">
        <v>2871</v>
      </c>
      <c r="G314" t="s">
        <v>2872</v>
      </c>
      <c r="H314" t="s">
        <v>629</v>
      </c>
      <c r="I314" t="s">
        <v>145</v>
      </c>
      <c r="J314" t="s">
        <v>2873</v>
      </c>
      <c r="K314" t="s">
        <v>392</v>
      </c>
      <c r="L314" t="s">
        <v>393</v>
      </c>
      <c r="M314">
        <v>25.026399999999999</v>
      </c>
      <c r="N314">
        <f t="shared" si="24"/>
        <v>627.98353909465015</v>
      </c>
      <c r="O314">
        <f t="shared" si="25"/>
        <v>627.98353909465015</v>
      </c>
      <c r="P314" s="10">
        <f t="shared" si="26"/>
        <v>9.8683127572016449</v>
      </c>
      <c r="Q314" t="s">
        <v>28</v>
      </c>
      <c r="R314" t="s">
        <v>2874</v>
      </c>
      <c r="S314" t="s">
        <v>632</v>
      </c>
      <c r="T314" t="s">
        <v>121</v>
      </c>
      <c r="U314" t="s">
        <v>395</v>
      </c>
      <c r="V314" t="s">
        <v>2875</v>
      </c>
      <c r="X314" t="s">
        <v>397</v>
      </c>
      <c r="Y314" t="s">
        <v>2876</v>
      </c>
    </row>
    <row r="315" spans="1:25" x14ac:dyDescent="0.2">
      <c r="A315">
        <v>2021</v>
      </c>
      <c r="B315" t="s">
        <v>2877</v>
      </c>
      <c r="C315" t="s">
        <v>400</v>
      </c>
      <c r="D315" t="s">
        <v>2878</v>
      </c>
      <c r="E315" t="s">
        <v>2879</v>
      </c>
      <c r="F315" t="s">
        <v>2880</v>
      </c>
      <c r="G315" t="s">
        <v>2881</v>
      </c>
      <c r="H315" t="s">
        <v>190</v>
      </c>
      <c r="I315" t="s">
        <v>24</v>
      </c>
      <c r="J315" t="s">
        <v>2618</v>
      </c>
      <c r="K315" t="s">
        <v>392</v>
      </c>
      <c r="L315" t="s">
        <v>393</v>
      </c>
      <c r="M315">
        <v>13.407</v>
      </c>
      <c r="N315">
        <f t="shared" si="24"/>
        <v>336.41975308641975</v>
      </c>
      <c r="O315">
        <f t="shared" si="25"/>
        <v>336.41975308641975</v>
      </c>
      <c r="P315" s="10">
        <f t="shared" si="26"/>
        <v>5.2865961199294533</v>
      </c>
      <c r="Q315" t="s">
        <v>28</v>
      </c>
      <c r="R315" t="s">
        <v>2882</v>
      </c>
      <c r="S315" t="s">
        <v>189</v>
      </c>
      <c r="T315" t="s">
        <v>23</v>
      </c>
      <c r="U315" t="s">
        <v>395</v>
      </c>
      <c r="V315" t="s">
        <v>2883</v>
      </c>
      <c r="X315" t="s">
        <v>397</v>
      </c>
      <c r="Y315" t="s">
        <v>2884</v>
      </c>
    </row>
    <row r="316" spans="1:25" x14ac:dyDescent="0.2">
      <c r="A316">
        <v>2021</v>
      </c>
      <c r="B316" t="s">
        <v>2885</v>
      </c>
      <c r="C316" t="s">
        <v>400</v>
      </c>
      <c r="D316" t="s">
        <v>2886</v>
      </c>
      <c r="E316" t="s">
        <v>2887</v>
      </c>
      <c r="F316" t="s">
        <v>2888</v>
      </c>
      <c r="G316" t="s">
        <v>2889</v>
      </c>
      <c r="H316" t="s">
        <v>2890</v>
      </c>
      <c r="I316" t="s">
        <v>211</v>
      </c>
      <c r="J316" t="s">
        <v>2891</v>
      </c>
      <c r="K316" t="s">
        <v>392</v>
      </c>
      <c r="L316" t="s">
        <v>393</v>
      </c>
      <c r="M316">
        <v>35.752000000000002</v>
      </c>
      <c r="N316">
        <f t="shared" si="24"/>
        <v>897.11934156378607</v>
      </c>
      <c r="O316">
        <f t="shared" si="25"/>
        <v>897.11934156378607</v>
      </c>
      <c r="P316" s="10">
        <f t="shared" si="26"/>
        <v>14.097589653145208</v>
      </c>
      <c r="Q316" t="s">
        <v>28</v>
      </c>
      <c r="R316" t="s">
        <v>2892</v>
      </c>
      <c r="S316" t="s">
        <v>2893</v>
      </c>
      <c r="T316" t="s">
        <v>210</v>
      </c>
      <c r="U316" t="s">
        <v>408</v>
      </c>
      <c r="V316" t="s">
        <v>2894</v>
      </c>
      <c r="X316" t="s">
        <v>397</v>
      </c>
      <c r="Y316" t="s">
        <v>2895</v>
      </c>
    </row>
    <row r="317" spans="1:25" x14ac:dyDescent="0.2">
      <c r="A317">
        <v>2021</v>
      </c>
      <c r="B317" t="s">
        <v>2896</v>
      </c>
      <c r="C317" t="s">
        <v>400</v>
      </c>
      <c r="D317" t="s">
        <v>2897</v>
      </c>
      <c r="E317" t="s">
        <v>2898</v>
      </c>
      <c r="F317" t="s">
        <v>2899</v>
      </c>
      <c r="G317" t="s">
        <v>2900</v>
      </c>
      <c r="H317" t="s">
        <v>2030</v>
      </c>
      <c r="I317" t="s">
        <v>137</v>
      </c>
      <c r="J317" t="s">
        <v>2901</v>
      </c>
      <c r="K317" t="s">
        <v>392</v>
      </c>
      <c r="L317" t="s">
        <v>393</v>
      </c>
      <c r="M317">
        <v>10.7256</v>
      </c>
      <c r="N317">
        <f t="shared" si="24"/>
        <v>269.1358024691358</v>
      </c>
      <c r="O317">
        <f t="shared" si="25"/>
        <v>269.1358024691358</v>
      </c>
      <c r="P317" s="10">
        <f t="shared" si="26"/>
        <v>4.2292768959435625</v>
      </c>
      <c r="Q317" t="s">
        <v>28</v>
      </c>
      <c r="R317" t="s">
        <v>2902</v>
      </c>
      <c r="S317" t="s">
        <v>2032</v>
      </c>
      <c r="T317" t="s">
        <v>136</v>
      </c>
      <c r="U317" t="s">
        <v>408</v>
      </c>
      <c r="V317" t="s">
        <v>2903</v>
      </c>
      <c r="X317" t="s">
        <v>397</v>
      </c>
      <c r="Y317" t="s">
        <v>2904</v>
      </c>
    </row>
    <row r="318" spans="1:25" x14ac:dyDescent="0.2">
      <c r="A318">
        <v>2021</v>
      </c>
      <c r="B318" t="s">
        <v>2905</v>
      </c>
      <c r="C318" t="s">
        <v>400</v>
      </c>
      <c r="D318" t="s">
        <v>2906</v>
      </c>
      <c r="E318" t="s">
        <v>2907</v>
      </c>
      <c r="F318" t="s">
        <v>1158</v>
      </c>
      <c r="G318" t="s">
        <v>1159</v>
      </c>
      <c r="H318" t="s">
        <v>70</v>
      </c>
      <c r="I318" t="s">
        <v>68</v>
      </c>
      <c r="J318" t="s">
        <v>2669</v>
      </c>
      <c r="K318" t="s">
        <v>392</v>
      </c>
      <c r="L318" t="s">
        <v>393</v>
      </c>
      <c r="M318">
        <v>9.8317999999999994</v>
      </c>
      <c r="N318">
        <f t="shared" ref="N318:N381" si="27">M318*1000000/11.07/3600</f>
        <v>246.70781893004113</v>
      </c>
      <c r="O318">
        <f t="shared" ref="O318:O381" si="28">N318</f>
        <v>246.70781893004113</v>
      </c>
      <c r="P318" s="10">
        <f t="shared" ref="P318:P381" si="29">O318*8000*44/22.4/1000000</f>
        <v>3.8768371546149325</v>
      </c>
      <c r="Q318" t="s">
        <v>28</v>
      </c>
      <c r="R318" t="s">
        <v>1161</v>
      </c>
      <c r="S318" t="s">
        <v>69</v>
      </c>
      <c r="T318" t="s">
        <v>60</v>
      </c>
      <c r="U318" t="s">
        <v>408</v>
      </c>
      <c r="V318" t="s">
        <v>2908</v>
      </c>
      <c r="X318" t="s">
        <v>397</v>
      </c>
      <c r="Y318" t="s">
        <v>2909</v>
      </c>
    </row>
    <row r="319" spans="1:25" x14ac:dyDescent="0.2">
      <c r="A319">
        <v>2021</v>
      </c>
      <c r="B319" t="s">
        <v>2910</v>
      </c>
      <c r="C319" t="s">
        <v>386</v>
      </c>
      <c r="D319" t="s">
        <v>2911</v>
      </c>
      <c r="E319" t="s">
        <v>2912</v>
      </c>
      <c r="F319" t="s">
        <v>2913</v>
      </c>
      <c r="G319" t="s">
        <v>2914</v>
      </c>
      <c r="H319" t="s">
        <v>2915</v>
      </c>
      <c r="I319" t="s">
        <v>137</v>
      </c>
      <c r="J319" t="s">
        <v>2916</v>
      </c>
      <c r="K319" t="s">
        <v>392</v>
      </c>
      <c r="L319" t="s">
        <v>393</v>
      </c>
      <c r="M319">
        <v>10.7256</v>
      </c>
      <c r="N319">
        <f t="shared" si="27"/>
        <v>269.1358024691358</v>
      </c>
      <c r="O319">
        <f t="shared" si="28"/>
        <v>269.1358024691358</v>
      </c>
      <c r="P319" s="10">
        <f t="shared" si="29"/>
        <v>4.2292768959435625</v>
      </c>
      <c r="Q319" t="s">
        <v>123</v>
      </c>
      <c r="R319" t="s">
        <v>2917</v>
      </c>
      <c r="S319" t="s">
        <v>2918</v>
      </c>
      <c r="T319" t="s">
        <v>136</v>
      </c>
      <c r="U319" t="s">
        <v>408</v>
      </c>
      <c r="V319" t="s">
        <v>2919</v>
      </c>
      <c r="X319" t="s">
        <v>397</v>
      </c>
      <c r="Y319" t="s">
        <v>2920</v>
      </c>
    </row>
    <row r="320" spans="1:25" x14ac:dyDescent="0.2">
      <c r="A320">
        <v>2021</v>
      </c>
      <c r="B320" t="s">
        <v>2921</v>
      </c>
      <c r="C320" t="s">
        <v>516</v>
      </c>
      <c r="D320" t="s">
        <v>2922</v>
      </c>
      <c r="E320" t="s">
        <v>2923</v>
      </c>
      <c r="F320" t="s">
        <v>2924</v>
      </c>
      <c r="G320" t="s">
        <v>2925</v>
      </c>
      <c r="H320" t="s">
        <v>2926</v>
      </c>
      <c r="I320" t="s">
        <v>221</v>
      </c>
      <c r="J320" t="s">
        <v>2927</v>
      </c>
      <c r="K320" t="s">
        <v>392</v>
      </c>
      <c r="L320" t="s">
        <v>393</v>
      </c>
      <c r="M320">
        <v>8.9380000000000006</v>
      </c>
      <c r="N320">
        <f t="shared" si="27"/>
        <v>224.27983539094652</v>
      </c>
      <c r="O320">
        <f t="shared" si="28"/>
        <v>224.27983539094652</v>
      </c>
      <c r="P320" s="10">
        <f t="shared" si="29"/>
        <v>3.5243974132863021</v>
      </c>
      <c r="Q320" t="s">
        <v>28</v>
      </c>
      <c r="R320" t="s">
        <v>2928</v>
      </c>
      <c r="S320" t="s">
        <v>2929</v>
      </c>
      <c r="T320" t="s">
        <v>220</v>
      </c>
      <c r="U320" t="s">
        <v>395</v>
      </c>
      <c r="V320" t="s">
        <v>2930</v>
      </c>
      <c r="X320" t="s">
        <v>397</v>
      </c>
      <c r="Y320" t="s">
        <v>2931</v>
      </c>
    </row>
    <row r="321" spans="1:25" x14ac:dyDescent="0.2">
      <c r="A321">
        <v>2021</v>
      </c>
      <c r="B321" t="s">
        <v>2932</v>
      </c>
      <c r="C321" t="s">
        <v>400</v>
      </c>
      <c r="D321" t="s">
        <v>2933</v>
      </c>
      <c r="E321" t="s">
        <v>2934</v>
      </c>
      <c r="F321" t="s">
        <v>2935</v>
      </c>
      <c r="G321" t="s">
        <v>2936</v>
      </c>
      <c r="H321" t="s">
        <v>815</v>
      </c>
      <c r="I321" t="s">
        <v>221</v>
      </c>
      <c r="J321" t="s">
        <v>2937</v>
      </c>
      <c r="K321" t="s">
        <v>392</v>
      </c>
      <c r="L321" t="s">
        <v>393</v>
      </c>
      <c r="M321">
        <v>10.7256</v>
      </c>
      <c r="N321">
        <f t="shared" si="27"/>
        <v>269.1358024691358</v>
      </c>
      <c r="O321">
        <f t="shared" si="28"/>
        <v>269.1358024691358</v>
      </c>
      <c r="P321" s="10">
        <f t="shared" si="29"/>
        <v>4.2292768959435625</v>
      </c>
      <c r="Q321" t="s">
        <v>28</v>
      </c>
      <c r="R321" t="s">
        <v>816</v>
      </c>
      <c r="S321" t="s">
        <v>817</v>
      </c>
      <c r="T321" t="s">
        <v>220</v>
      </c>
      <c r="U321" t="s">
        <v>395</v>
      </c>
      <c r="V321" t="s">
        <v>2938</v>
      </c>
      <c r="X321" t="s">
        <v>397</v>
      </c>
      <c r="Y321" t="s">
        <v>2939</v>
      </c>
    </row>
    <row r="322" spans="1:25" x14ac:dyDescent="0.2">
      <c r="A322">
        <v>2021</v>
      </c>
      <c r="B322" t="s">
        <v>2940</v>
      </c>
      <c r="C322" t="s">
        <v>386</v>
      </c>
      <c r="D322" t="s">
        <v>2941</v>
      </c>
      <c r="E322" t="s">
        <v>2942</v>
      </c>
      <c r="F322" t="s">
        <v>2943</v>
      </c>
      <c r="G322" t="s">
        <v>2944</v>
      </c>
      <c r="H322" t="s">
        <v>53</v>
      </c>
      <c r="I322" t="s">
        <v>51</v>
      </c>
      <c r="J322" t="s">
        <v>2945</v>
      </c>
      <c r="K322" t="s">
        <v>392</v>
      </c>
      <c r="L322" t="s">
        <v>393</v>
      </c>
      <c r="M322">
        <v>62.566000000000003</v>
      </c>
      <c r="N322">
        <f t="shared" si="27"/>
        <v>1569.9588477366256</v>
      </c>
      <c r="O322">
        <f t="shared" si="28"/>
        <v>1569.9588477366256</v>
      </c>
      <c r="P322" s="10">
        <f t="shared" si="29"/>
        <v>24.670781893004115</v>
      </c>
      <c r="Q322" t="s">
        <v>28</v>
      </c>
      <c r="R322" t="s">
        <v>2946</v>
      </c>
      <c r="S322" t="s">
        <v>52</v>
      </c>
      <c r="T322" t="s">
        <v>50</v>
      </c>
      <c r="U322" t="s">
        <v>395</v>
      </c>
      <c r="V322" t="s">
        <v>2947</v>
      </c>
      <c r="X322" t="s">
        <v>397</v>
      </c>
      <c r="Y322" t="s">
        <v>2948</v>
      </c>
    </row>
    <row r="323" spans="1:25" x14ac:dyDescent="0.2">
      <c r="A323">
        <v>2021</v>
      </c>
      <c r="B323" t="s">
        <v>2949</v>
      </c>
      <c r="C323" t="s">
        <v>400</v>
      </c>
      <c r="D323" t="s">
        <v>2950</v>
      </c>
      <c r="E323" t="s">
        <v>2951</v>
      </c>
      <c r="F323" t="s">
        <v>2952</v>
      </c>
      <c r="G323" t="s">
        <v>2953</v>
      </c>
      <c r="H323" t="s">
        <v>836</v>
      </c>
      <c r="I323" t="s">
        <v>78</v>
      </c>
      <c r="J323" t="s">
        <v>2954</v>
      </c>
      <c r="K323" t="s">
        <v>392</v>
      </c>
      <c r="L323" t="s">
        <v>393</v>
      </c>
      <c r="M323">
        <v>53.628</v>
      </c>
      <c r="N323">
        <f t="shared" si="27"/>
        <v>1345.679012345679</v>
      </c>
      <c r="O323">
        <f t="shared" si="28"/>
        <v>1345.679012345679</v>
      </c>
      <c r="P323" s="10">
        <f t="shared" si="29"/>
        <v>21.146384479717813</v>
      </c>
      <c r="Q323" t="s">
        <v>28</v>
      </c>
      <c r="R323" t="s">
        <v>1076</v>
      </c>
      <c r="S323" t="s">
        <v>839</v>
      </c>
      <c r="T323" t="s">
        <v>77</v>
      </c>
      <c r="U323" t="s">
        <v>395</v>
      </c>
      <c r="V323" t="s">
        <v>2955</v>
      </c>
      <c r="X323" t="s">
        <v>397</v>
      </c>
      <c r="Y323" t="s">
        <v>2956</v>
      </c>
    </row>
    <row r="324" spans="1:25" x14ac:dyDescent="0.2">
      <c r="A324">
        <v>2021</v>
      </c>
      <c r="B324" t="s">
        <v>2957</v>
      </c>
      <c r="C324" t="s">
        <v>400</v>
      </c>
      <c r="D324" t="s">
        <v>2958</v>
      </c>
      <c r="E324" t="s">
        <v>2959</v>
      </c>
      <c r="F324" t="s">
        <v>2960</v>
      </c>
      <c r="G324" t="s">
        <v>2961</v>
      </c>
      <c r="H324" t="s">
        <v>26</v>
      </c>
      <c r="I324" t="s">
        <v>24</v>
      </c>
      <c r="J324" t="s">
        <v>2707</v>
      </c>
      <c r="K324" t="s">
        <v>392</v>
      </c>
      <c r="L324" t="s">
        <v>393</v>
      </c>
      <c r="M324">
        <v>11.172499999999999</v>
      </c>
      <c r="N324">
        <f t="shared" si="27"/>
        <v>280.3497942386831</v>
      </c>
      <c r="O324">
        <f t="shared" si="28"/>
        <v>280.3497942386831</v>
      </c>
      <c r="P324" s="10">
        <f t="shared" si="29"/>
        <v>4.4054967666078779</v>
      </c>
      <c r="Q324" t="s">
        <v>28</v>
      </c>
      <c r="R324" t="s">
        <v>2962</v>
      </c>
      <c r="S324" t="s">
        <v>25</v>
      </c>
      <c r="T324" t="s">
        <v>23</v>
      </c>
      <c r="U324" t="s">
        <v>408</v>
      </c>
      <c r="V324" t="s">
        <v>2963</v>
      </c>
      <c r="X324" t="s">
        <v>397</v>
      </c>
      <c r="Y324" t="s">
        <v>2964</v>
      </c>
    </row>
    <row r="325" spans="1:25" x14ac:dyDescent="0.2">
      <c r="A325">
        <v>2021</v>
      </c>
      <c r="B325" t="s">
        <v>2965</v>
      </c>
      <c r="C325" t="s">
        <v>386</v>
      </c>
      <c r="D325" t="s">
        <v>2966</v>
      </c>
      <c r="E325" t="s">
        <v>2967</v>
      </c>
      <c r="F325" t="s">
        <v>1441</v>
      </c>
      <c r="G325" t="s">
        <v>1442</v>
      </c>
      <c r="H325" t="s">
        <v>1443</v>
      </c>
      <c r="I325" t="s">
        <v>68</v>
      </c>
      <c r="J325" t="s">
        <v>2968</v>
      </c>
      <c r="K325" t="s">
        <v>392</v>
      </c>
      <c r="L325" t="s">
        <v>393</v>
      </c>
      <c r="M325">
        <v>8.0442</v>
      </c>
      <c r="N325">
        <f t="shared" si="27"/>
        <v>201.85185185185185</v>
      </c>
      <c r="O325">
        <f t="shared" si="28"/>
        <v>201.85185185185185</v>
      </c>
      <c r="P325" s="10">
        <f t="shared" si="29"/>
        <v>3.1719576719576721</v>
      </c>
      <c r="Q325" t="s">
        <v>28</v>
      </c>
      <c r="R325" t="s">
        <v>1445</v>
      </c>
      <c r="S325" t="s">
        <v>1144</v>
      </c>
      <c r="T325" t="s">
        <v>60</v>
      </c>
      <c r="U325" t="s">
        <v>395</v>
      </c>
      <c r="V325" t="s">
        <v>2969</v>
      </c>
      <c r="X325" t="s">
        <v>397</v>
      </c>
      <c r="Y325" t="s">
        <v>2970</v>
      </c>
    </row>
    <row r="326" spans="1:25" x14ac:dyDescent="0.2">
      <c r="A326">
        <v>2021</v>
      </c>
      <c r="B326" t="s">
        <v>2971</v>
      </c>
      <c r="C326" t="s">
        <v>400</v>
      </c>
      <c r="D326" t="s">
        <v>2972</v>
      </c>
      <c r="E326" t="s">
        <v>2973</v>
      </c>
      <c r="F326" t="s">
        <v>2974</v>
      </c>
      <c r="G326" t="s">
        <v>2975</v>
      </c>
      <c r="H326" t="s">
        <v>2976</v>
      </c>
      <c r="I326" t="s">
        <v>120</v>
      </c>
      <c r="J326" t="s">
        <v>2486</v>
      </c>
      <c r="K326" t="s">
        <v>392</v>
      </c>
      <c r="L326" t="s">
        <v>393</v>
      </c>
      <c r="M326">
        <v>12.513199999999999</v>
      </c>
      <c r="N326">
        <f t="shared" si="27"/>
        <v>313.99176954732508</v>
      </c>
      <c r="O326">
        <f t="shared" si="28"/>
        <v>313.99176954732508</v>
      </c>
      <c r="P326" s="10">
        <f t="shared" si="29"/>
        <v>4.9341563786008225</v>
      </c>
      <c r="Q326" t="s">
        <v>123</v>
      </c>
      <c r="R326" t="s">
        <v>2977</v>
      </c>
      <c r="S326" t="s">
        <v>2978</v>
      </c>
      <c r="T326" t="s">
        <v>119</v>
      </c>
      <c r="U326" t="s">
        <v>408</v>
      </c>
      <c r="V326" t="s">
        <v>2979</v>
      </c>
      <c r="X326" t="s">
        <v>397</v>
      </c>
      <c r="Y326" t="s">
        <v>2980</v>
      </c>
    </row>
    <row r="327" spans="1:25" x14ac:dyDescent="0.2">
      <c r="A327">
        <v>2021</v>
      </c>
      <c r="B327" t="s">
        <v>2981</v>
      </c>
      <c r="C327" t="s">
        <v>386</v>
      </c>
      <c r="D327" t="s">
        <v>2982</v>
      </c>
      <c r="E327" t="s">
        <v>2983</v>
      </c>
      <c r="F327" t="s">
        <v>685</v>
      </c>
      <c r="G327" t="s">
        <v>686</v>
      </c>
      <c r="H327" t="s">
        <v>687</v>
      </c>
      <c r="I327" t="s">
        <v>137</v>
      </c>
      <c r="J327" t="s">
        <v>2721</v>
      </c>
      <c r="K327" t="s">
        <v>392</v>
      </c>
      <c r="L327" t="s">
        <v>393</v>
      </c>
      <c r="M327">
        <v>19.216699999999999</v>
      </c>
      <c r="N327">
        <f t="shared" si="27"/>
        <v>482.20164609053495</v>
      </c>
      <c r="O327">
        <f t="shared" si="28"/>
        <v>482.20164609053495</v>
      </c>
      <c r="P327" s="10">
        <f t="shared" si="29"/>
        <v>7.5774544385655496</v>
      </c>
      <c r="Q327" t="s">
        <v>28</v>
      </c>
      <c r="R327" t="s">
        <v>2984</v>
      </c>
      <c r="S327" t="s">
        <v>690</v>
      </c>
      <c r="T327" t="s">
        <v>136</v>
      </c>
      <c r="U327" t="s">
        <v>408</v>
      </c>
      <c r="V327" t="s">
        <v>2985</v>
      </c>
      <c r="X327" t="s">
        <v>397</v>
      </c>
      <c r="Y327" t="s">
        <v>2986</v>
      </c>
    </row>
    <row r="328" spans="1:25" x14ac:dyDescent="0.2">
      <c r="A328">
        <v>2021</v>
      </c>
      <c r="B328" t="s">
        <v>2987</v>
      </c>
      <c r="C328" t="s">
        <v>400</v>
      </c>
      <c r="D328" t="s">
        <v>2988</v>
      </c>
      <c r="E328" t="s">
        <v>2989</v>
      </c>
      <c r="F328" t="s">
        <v>1897</v>
      </c>
      <c r="G328" t="s">
        <v>1898</v>
      </c>
      <c r="H328" t="s">
        <v>307</v>
      </c>
      <c r="I328" t="s">
        <v>78</v>
      </c>
      <c r="J328" t="s">
        <v>2990</v>
      </c>
      <c r="K328" t="s">
        <v>28</v>
      </c>
      <c r="L328" t="s">
        <v>406</v>
      </c>
      <c r="M328">
        <v>16.535299999999999</v>
      </c>
      <c r="N328">
        <f t="shared" si="27"/>
        <v>414.917695473251</v>
      </c>
      <c r="O328">
        <f t="shared" si="28"/>
        <v>414.917695473251</v>
      </c>
      <c r="P328" s="10">
        <f t="shared" si="29"/>
        <v>6.5201352145796596</v>
      </c>
      <c r="Q328" t="s">
        <v>28</v>
      </c>
      <c r="R328" t="s">
        <v>2991</v>
      </c>
      <c r="S328" t="s">
        <v>306</v>
      </c>
      <c r="T328" t="s">
        <v>77</v>
      </c>
      <c r="U328" t="s">
        <v>408</v>
      </c>
      <c r="V328" t="s">
        <v>2992</v>
      </c>
      <c r="X328" t="s">
        <v>397</v>
      </c>
      <c r="Y328" t="s">
        <v>2993</v>
      </c>
    </row>
    <row r="329" spans="1:25" x14ac:dyDescent="0.2">
      <c r="A329">
        <v>2021</v>
      </c>
      <c r="B329" t="s">
        <v>2994</v>
      </c>
      <c r="C329" t="s">
        <v>386</v>
      </c>
      <c r="D329" t="s">
        <v>2995</v>
      </c>
      <c r="E329" t="s">
        <v>2996</v>
      </c>
      <c r="F329" t="s">
        <v>2997</v>
      </c>
      <c r="G329" t="s">
        <v>2998</v>
      </c>
      <c r="H329" t="s">
        <v>147</v>
      </c>
      <c r="I329" t="s">
        <v>145</v>
      </c>
      <c r="J329" t="s">
        <v>2495</v>
      </c>
      <c r="K329" t="s">
        <v>392</v>
      </c>
      <c r="L329" t="s">
        <v>393</v>
      </c>
      <c r="M329">
        <v>39.327199999999998</v>
      </c>
      <c r="N329">
        <f t="shared" si="27"/>
        <v>986.83127572016451</v>
      </c>
      <c r="O329">
        <f t="shared" si="28"/>
        <v>986.83127572016451</v>
      </c>
      <c r="P329" s="10">
        <f t="shared" si="29"/>
        <v>15.50734861845973</v>
      </c>
      <c r="Q329" t="s">
        <v>28</v>
      </c>
      <c r="R329" t="s">
        <v>2999</v>
      </c>
      <c r="S329" t="s">
        <v>146</v>
      </c>
      <c r="T329" t="s">
        <v>121</v>
      </c>
      <c r="U329" t="s">
        <v>395</v>
      </c>
      <c r="V329" t="s">
        <v>161</v>
      </c>
      <c r="X329" t="s">
        <v>397</v>
      </c>
      <c r="Y329" t="s">
        <v>3000</v>
      </c>
    </row>
    <row r="330" spans="1:25" x14ac:dyDescent="0.2">
      <c r="A330">
        <v>2021</v>
      </c>
      <c r="B330" t="s">
        <v>3001</v>
      </c>
      <c r="C330" t="s">
        <v>400</v>
      </c>
      <c r="D330" t="s">
        <v>1369</v>
      </c>
      <c r="E330" t="s">
        <v>1370</v>
      </c>
      <c r="F330" t="s">
        <v>1371</v>
      </c>
      <c r="G330" t="s">
        <v>1372</v>
      </c>
      <c r="H330" t="s">
        <v>70</v>
      </c>
      <c r="I330" t="s">
        <v>68</v>
      </c>
      <c r="J330" t="s">
        <v>3002</v>
      </c>
      <c r="K330" t="s">
        <v>392</v>
      </c>
      <c r="L330" t="s">
        <v>393</v>
      </c>
      <c r="M330">
        <v>7.5972999999999997</v>
      </c>
      <c r="N330">
        <f t="shared" si="27"/>
        <v>190.63786008230451</v>
      </c>
      <c r="O330">
        <f t="shared" si="28"/>
        <v>190.63786008230451</v>
      </c>
      <c r="P330" s="10">
        <f t="shared" si="29"/>
        <v>2.9957378012933567</v>
      </c>
      <c r="Q330" t="s">
        <v>28</v>
      </c>
      <c r="R330" t="s">
        <v>1374</v>
      </c>
      <c r="S330" t="s">
        <v>69</v>
      </c>
      <c r="T330" t="s">
        <v>60</v>
      </c>
      <c r="U330" t="s">
        <v>395</v>
      </c>
      <c r="V330" t="s">
        <v>3003</v>
      </c>
      <c r="X330" t="s">
        <v>397</v>
      </c>
      <c r="Y330" t="s">
        <v>1376</v>
      </c>
    </row>
    <row r="331" spans="1:25" x14ac:dyDescent="0.2">
      <c r="A331">
        <v>2021</v>
      </c>
      <c r="B331" t="s">
        <v>3004</v>
      </c>
      <c r="C331" t="s">
        <v>400</v>
      </c>
      <c r="D331" t="s">
        <v>3005</v>
      </c>
      <c r="E331" t="s">
        <v>3006</v>
      </c>
      <c r="F331" t="s">
        <v>2864</v>
      </c>
      <c r="G331" t="s">
        <v>2865</v>
      </c>
      <c r="H331" t="s">
        <v>1000</v>
      </c>
      <c r="I331" t="s">
        <v>78</v>
      </c>
      <c r="J331" t="s">
        <v>2526</v>
      </c>
      <c r="K331" t="s">
        <v>392</v>
      </c>
      <c r="L331" t="s">
        <v>393</v>
      </c>
      <c r="M331">
        <v>11.172499999999999</v>
      </c>
      <c r="N331">
        <f t="shared" si="27"/>
        <v>280.3497942386831</v>
      </c>
      <c r="O331">
        <f t="shared" si="28"/>
        <v>280.3497942386831</v>
      </c>
      <c r="P331" s="10">
        <f t="shared" si="29"/>
        <v>4.4054967666078779</v>
      </c>
      <c r="Q331" t="s">
        <v>28</v>
      </c>
      <c r="R331" t="s">
        <v>838</v>
      </c>
      <c r="S331" t="s">
        <v>1002</v>
      </c>
      <c r="T331" t="s">
        <v>77</v>
      </c>
      <c r="U331" t="s">
        <v>395</v>
      </c>
      <c r="V331" t="s">
        <v>3007</v>
      </c>
      <c r="X331" t="s">
        <v>397</v>
      </c>
      <c r="Y331" t="s">
        <v>3008</v>
      </c>
    </row>
    <row r="332" spans="1:25" x14ac:dyDescent="0.2">
      <c r="A332">
        <v>2021</v>
      </c>
      <c r="B332" t="s">
        <v>3009</v>
      </c>
      <c r="C332" t="s">
        <v>400</v>
      </c>
      <c r="D332" t="s">
        <v>3010</v>
      </c>
      <c r="E332" t="s">
        <v>3011</v>
      </c>
      <c r="F332" t="s">
        <v>1359</v>
      </c>
      <c r="G332" t="s">
        <v>1360</v>
      </c>
      <c r="H332" t="s">
        <v>1361</v>
      </c>
      <c r="I332" t="s">
        <v>211</v>
      </c>
      <c r="J332" t="s">
        <v>2533</v>
      </c>
      <c r="K332" t="s">
        <v>392</v>
      </c>
      <c r="L332" t="s">
        <v>393</v>
      </c>
      <c r="M332">
        <v>8.9380000000000006</v>
      </c>
      <c r="N332">
        <f t="shared" si="27"/>
        <v>224.27983539094652</v>
      </c>
      <c r="O332">
        <f t="shared" si="28"/>
        <v>224.27983539094652</v>
      </c>
      <c r="P332" s="10">
        <f t="shared" si="29"/>
        <v>3.5243974132863021</v>
      </c>
      <c r="Q332" t="s">
        <v>28</v>
      </c>
      <c r="R332" t="s">
        <v>3012</v>
      </c>
      <c r="S332" t="s">
        <v>610</v>
      </c>
      <c r="T332" t="s">
        <v>210</v>
      </c>
      <c r="U332" t="s">
        <v>395</v>
      </c>
      <c r="V332" t="s">
        <v>3013</v>
      </c>
      <c r="X332" t="s">
        <v>397</v>
      </c>
      <c r="Y332" t="s">
        <v>3014</v>
      </c>
    </row>
    <row r="333" spans="1:25" x14ac:dyDescent="0.2">
      <c r="A333">
        <v>2021</v>
      </c>
      <c r="B333" t="s">
        <v>3015</v>
      </c>
      <c r="C333" t="s">
        <v>400</v>
      </c>
      <c r="D333" t="s">
        <v>3016</v>
      </c>
      <c r="E333" t="s">
        <v>3017</v>
      </c>
      <c r="F333" t="s">
        <v>676</v>
      </c>
      <c r="G333" t="s">
        <v>677</v>
      </c>
      <c r="H333" t="s">
        <v>257</v>
      </c>
      <c r="I333" t="s">
        <v>78</v>
      </c>
      <c r="J333" t="s">
        <v>3018</v>
      </c>
      <c r="K333" t="s">
        <v>28</v>
      </c>
      <c r="L333" t="s">
        <v>406</v>
      </c>
      <c r="M333">
        <v>25.026399999999999</v>
      </c>
      <c r="N333">
        <f t="shared" si="27"/>
        <v>627.98353909465015</v>
      </c>
      <c r="O333">
        <f t="shared" si="28"/>
        <v>627.98353909465015</v>
      </c>
      <c r="P333" s="10">
        <f t="shared" si="29"/>
        <v>9.8683127572016449</v>
      </c>
      <c r="Q333" t="s">
        <v>28</v>
      </c>
      <c r="R333" t="s">
        <v>3019</v>
      </c>
      <c r="S333" t="s">
        <v>256</v>
      </c>
      <c r="T333" t="s">
        <v>77</v>
      </c>
      <c r="U333" t="s">
        <v>395</v>
      </c>
      <c r="V333" t="s">
        <v>3020</v>
      </c>
      <c r="X333" t="s">
        <v>397</v>
      </c>
      <c r="Y333" t="s">
        <v>3021</v>
      </c>
    </row>
    <row r="334" spans="1:25" x14ac:dyDescent="0.2">
      <c r="A334">
        <v>2021</v>
      </c>
      <c r="B334" t="s">
        <v>3022</v>
      </c>
      <c r="C334" t="s">
        <v>400</v>
      </c>
      <c r="D334" t="s">
        <v>3023</v>
      </c>
      <c r="E334" t="s">
        <v>3024</v>
      </c>
      <c r="F334" t="s">
        <v>1614</v>
      </c>
      <c r="G334" t="s">
        <v>1615</v>
      </c>
      <c r="H334" t="s">
        <v>91</v>
      </c>
      <c r="I334" t="s">
        <v>89</v>
      </c>
      <c r="J334" t="s">
        <v>3018</v>
      </c>
      <c r="K334" t="s">
        <v>28</v>
      </c>
      <c r="L334" t="s">
        <v>406</v>
      </c>
      <c r="M334">
        <v>16.535299999999999</v>
      </c>
      <c r="N334">
        <f t="shared" si="27"/>
        <v>414.917695473251</v>
      </c>
      <c r="O334">
        <f t="shared" si="28"/>
        <v>414.917695473251</v>
      </c>
      <c r="P334" s="10">
        <f t="shared" si="29"/>
        <v>6.5201352145796596</v>
      </c>
      <c r="Q334" t="s">
        <v>28</v>
      </c>
      <c r="R334" t="s">
        <v>3025</v>
      </c>
      <c r="S334" t="s">
        <v>90</v>
      </c>
      <c r="T334" t="s">
        <v>88</v>
      </c>
      <c r="U334" t="s">
        <v>408</v>
      </c>
      <c r="V334" t="s">
        <v>3026</v>
      </c>
      <c r="X334" t="s">
        <v>397</v>
      </c>
      <c r="Y334" t="s">
        <v>3027</v>
      </c>
    </row>
    <row r="335" spans="1:25" x14ac:dyDescent="0.2">
      <c r="A335">
        <v>2021</v>
      </c>
      <c r="B335" t="s">
        <v>3028</v>
      </c>
      <c r="C335" t="s">
        <v>400</v>
      </c>
      <c r="D335" t="s">
        <v>3029</v>
      </c>
      <c r="E335" t="s">
        <v>3030</v>
      </c>
      <c r="F335" t="s">
        <v>3031</v>
      </c>
      <c r="G335" t="s">
        <v>3032</v>
      </c>
      <c r="H335" t="s">
        <v>190</v>
      </c>
      <c r="I335" t="s">
        <v>24</v>
      </c>
      <c r="J335" t="s">
        <v>2800</v>
      </c>
      <c r="K335" t="s">
        <v>392</v>
      </c>
      <c r="L335" t="s">
        <v>393</v>
      </c>
      <c r="M335">
        <v>25.652059999999999</v>
      </c>
      <c r="N335">
        <f t="shared" si="27"/>
        <v>643.68312757201647</v>
      </c>
      <c r="O335">
        <f t="shared" si="28"/>
        <v>643.68312757201647</v>
      </c>
      <c r="P335" s="10">
        <f t="shared" si="29"/>
        <v>10.115020576131688</v>
      </c>
      <c r="Q335" t="s">
        <v>28</v>
      </c>
      <c r="R335" t="s">
        <v>1806</v>
      </c>
      <c r="S335" t="s">
        <v>189</v>
      </c>
      <c r="T335" t="s">
        <v>23</v>
      </c>
      <c r="U335" t="s">
        <v>395</v>
      </c>
      <c r="V335" t="s">
        <v>3033</v>
      </c>
      <c r="X335" t="s">
        <v>397</v>
      </c>
      <c r="Y335" t="s">
        <v>3034</v>
      </c>
    </row>
    <row r="336" spans="1:25" x14ac:dyDescent="0.2">
      <c r="A336">
        <v>2021</v>
      </c>
      <c r="B336" t="s">
        <v>3035</v>
      </c>
      <c r="C336" t="s">
        <v>400</v>
      </c>
      <c r="D336" t="s">
        <v>3036</v>
      </c>
      <c r="E336" t="s">
        <v>3037</v>
      </c>
      <c r="F336" t="s">
        <v>2236</v>
      </c>
      <c r="G336" t="s">
        <v>2237</v>
      </c>
      <c r="H336" t="s">
        <v>39</v>
      </c>
      <c r="I336" t="s">
        <v>37</v>
      </c>
      <c r="J336" t="s">
        <v>3038</v>
      </c>
      <c r="K336" t="s">
        <v>392</v>
      </c>
      <c r="L336" t="s">
        <v>393</v>
      </c>
      <c r="M336">
        <v>11.172499999999999</v>
      </c>
      <c r="N336">
        <f t="shared" si="27"/>
        <v>280.3497942386831</v>
      </c>
      <c r="O336">
        <f t="shared" si="28"/>
        <v>280.3497942386831</v>
      </c>
      <c r="P336" s="10">
        <f t="shared" si="29"/>
        <v>4.4054967666078779</v>
      </c>
      <c r="Q336" t="s">
        <v>28</v>
      </c>
      <c r="R336" t="s">
        <v>3039</v>
      </c>
      <c r="S336" t="s">
        <v>38</v>
      </c>
      <c r="T336" t="s">
        <v>25</v>
      </c>
      <c r="U336" t="s">
        <v>408</v>
      </c>
      <c r="V336" t="s">
        <v>3040</v>
      </c>
      <c r="X336" t="s">
        <v>397</v>
      </c>
      <c r="Y336" t="s">
        <v>3041</v>
      </c>
    </row>
    <row r="337" spans="1:25" x14ac:dyDescent="0.2">
      <c r="A337">
        <v>2021</v>
      </c>
      <c r="B337" t="s">
        <v>3042</v>
      </c>
      <c r="C337" t="s">
        <v>400</v>
      </c>
      <c r="D337" t="s">
        <v>3043</v>
      </c>
      <c r="E337" t="s">
        <v>3044</v>
      </c>
      <c r="F337" t="s">
        <v>1680</v>
      </c>
      <c r="G337" t="s">
        <v>1681</v>
      </c>
      <c r="H337" t="s">
        <v>91</v>
      </c>
      <c r="I337" t="s">
        <v>89</v>
      </c>
      <c r="J337" t="s">
        <v>2599</v>
      </c>
      <c r="K337" t="s">
        <v>392</v>
      </c>
      <c r="L337" t="s">
        <v>393</v>
      </c>
      <c r="M337">
        <v>25.920200000000001</v>
      </c>
      <c r="N337">
        <f t="shared" si="27"/>
        <v>650.41152263374477</v>
      </c>
      <c r="O337">
        <f t="shared" si="28"/>
        <v>650.41152263374477</v>
      </c>
      <c r="P337" s="10">
        <f t="shared" si="29"/>
        <v>10.220752498530274</v>
      </c>
      <c r="Q337" t="s">
        <v>28</v>
      </c>
      <c r="R337" t="s">
        <v>642</v>
      </c>
      <c r="S337" t="s">
        <v>90</v>
      </c>
      <c r="T337" t="s">
        <v>88</v>
      </c>
      <c r="U337" t="s">
        <v>395</v>
      </c>
      <c r="V337" t="s">
        <v>3045</v>
      </c>
      <c r="X337" t="s">
        <v>397</v>
      </c>
      <c r="Y337" t="s">
        <v>3046</v>
      </c>
    </row>
    <row r="338" spans="1:25" x14ac:dyDescent="0.2">
      <c r="A338">
        <v>2021</v>
      </c>
      <c r="B338" t="s">
        <v>3047</v>
      </c>
      <c r="C338" t="s">
        <v>400</v>
      </c>
      <c r="D338" t="s">
        <v>3048</v>
      </c>
      <c r="E338" t="s">
        <v>3049</v>
      </c>
      <c r="F338" t="s">
        <v>2676</v>
      </c>
      <c r="G338" t="s">
        <v>2677</v>
      </c>
      <c r="H338" t="s">
        <v>629</v>
      </c>
      <c r="I338" t="s">
        <v>145</v>
      </c>
      <c r="J338" t="s">
        <v>2850</v>
      </c>
      <c r="K338" t="s">
        <v>392</v>
      </c>
      <c r="L338" t="s">
        <v>393</v>
      </c>
      <c r="M338">
        <v>16.0884</v>
      </c>
      <c r="N338">
        <f t="shared" si="27"/>
        <v>403.7037037037037</v>
      </c>
      <c r="O338">
        <f t="shared" si="28"/>
        <v>403.7037037037037</v>
      </c>
      <c r="P338" s="10">
        <f t="shared" si="29"/>
        <v>6.3439153439153442</v>
      </c>
      <c r="Q338" t="s">
        <v>28</v>
      </c>
      <c r="R338" t="s">
        <v>3050</v>
      </c>
      <c r="S338" t="s">
        <v>632</v>
      </c>
      <c r="T338" t="s">
        <v>121</v>
      </c>
      <c r="U338" t="s">
        <v>408</v>
      </c>
      <c r="V338" t="s">
        <v>3051</v>
      </c>
      <c r="X338" t="s">
        <v>397</v>
      </c>
      <c r="Y338" t="s">
        <v>3052</v>
      </c>
    </row>
    <row r="339" spans="1:25" x14ac:dyDescent="0.2">
      <c r="A339">
        <v>2021</v>
      </c>
      <c r="B339" t="s">
        <v>3053</v>
      </c>
      <c r="C339" t="s">
        <v>400</v>
      </c>
      <c r="D339" t="s">
        <v>3054</v>
      </c>
      <c r="E339" t="s">
        <v>3055</v>
      </c>
      <c r="F339" t="s">
        <v>1594</v>
      </c>
      <c r="G339" t="s">
        <v>1595</v>
      </c>
      <c r="H339" t="s">
        <v>1596</v>
      </c>
      <c r="I339" t="s">
        <v>211</v>
      </c>
      <c r="J339" t="s">
        <v>2873</v>
      </c>
      <c r="K339" t="s">
        <v>392</v>
      </c>
      <c r="L339" t="s">
        <v>393</v>
      </c>
      <c r="M339">
        <v>8.9380000000000006</v>
      </c>
      <c r="N339">
        <f t="shared" si="27"/>
        <v>224.27983539094652</v>
      </c>
      <c r="O339">
        <f t="shared" si="28"/>
        <v>224.27983539094652</v>
      </c>
      <c r="P339" s="10">
        <f t="shared" si="29"/>
        <v>3.5243974132863021</v>
      </c>
      <c r="Q339" t="s">
        <v>28</v>
      </c>
      <c r="R339" t="s">
        <v>3056</v>
      </c>
      <c r="S339" t="s">
        <v>1599</v>
      </c>
      <c r="T339" t="s">
        <v>210</v>
      </c>
      <c r="U339" t="s">
        <v>408</v>
      </c>
      <c r="V339" t="s">
        <v>3057</v>
      </c>
      <c r="X339" t="s">
        <v>397</v>
      </c>
      <c r="Y339" t="s">
        <v>3058</v>
      </c>
    </row>
    <row r="340" spans="1:25" x14ac:dyDescent="0.2">
      <c r="A340">
        <v>2021</v>
      </c>
      <c r="B340" t="s">
        <v>3059</v>
      </c>
      <c r="C340" t="s">
        <v>400</v>
      </c>
      <c r="D340" t="s">
        <v>3060</v>
      </c>
      <c r="E340" t="s">
        <v>3061</v>
      </c>
      <c r="F340" t="s">
        <v>3062</v>
      </c>
      <c r="G340" t="s">
        <v>3063</v>
      </c>
      <c r="H340" t="s">
        <v>147</v>
      </c>
      <c r="I340" t="s">
        <v>145</v>
      </c>
      <c r="J340" t="s">
        <v>2891</v>
      </c>
      <c r="K340" t="s">
        <v>392</v>
      </c>
      <c r="L340" t="s">
        <v>393</v>
      </c>
      <c r="M340">
        <v>11.172499999999999</v>
      </c>
      <c r="N340">
        <f t="shared" si="27"/>
        <v>280.3497942386831</v>
      </c>
      <c r="O340">
        <f t="shared" si="28"/>
        <v>280.3497942386831</v>
      </c>
      <c r="P340" s="10">
        <f t="shared" si="29"/>
        <v>4.4054967666078779</v>
      </c>
      <c r="Q340" t="s">
        <v>28</v>
      </c>
      <c r="R340" t="s">
        <v>3064</v>
      </c>
      <c r="S340" t="s">
        <v>146</v>
      </c>
      <c r="T340" t="s">
        <v>121</v>
      </c>
      <c r="U340" t="s">
        <v>408</v>
      </c>
      <c r="V340" t="s">
        <v>3065</v>
      </c>
      <c r="X340" t="s">
        <v>397</v>
      </c>
      <c r="Y340" t="s">
        <v>3066</v>
      </c>
    </row>
    <row r="341" spans="1:25" x14ac:dyDescent="0.2">
      <c r="A341">
        <v>2021</v>
      </c>
      <c r="B341" t="s">
        <v>3067</v>
      </c>
      <c r="C341" t="s">
        <v>400</v>
      </c>
      <c r="D341" t="s">
        <v>3068</v>
      </c>
      <c r="E341" t="s">
        <v>3069</v>
      </c>
      <c r="F341" t="s">
        <v>3070</v>
      </c>
      <c r="G341" t="s">
        <v>3071</v>
      </c>
      <c r="H341" t="s">
        <v>1871</v>
      </c>
      <c r="I341" t="s">
        <v>120</v>
      </c>
      <c r="J341" t="s">
        <v>2891</v>
      </c>
      <c r="K341" t="s">
        <v>392</v>
      </c>
      <c r="L341" t="s">
        <v>393</v>
      </c>
      <c r="M341">
        <v>12.69196</v>
      </c>
      <c r="N341">
        <f t="shared" si="27"/>
        <v>318.47736625514403</v>
      </c>
      <c r="O341">
        <f t="shared" si="28"/>
        <v>318.47736625514403</v>
      </c>
      <c r="P341" s="10">
        <f t="shared" si="29"/>
        <v>5.0046443268665488</v>
      </c>
      <c r="Q341" t="s">
        <v>28</v>
      </c>
      <c r="R341" t="s">
        <v>3072</v>
      </c>
      <c r="S341" t="s">
        <v>580</v>
      </c>
      <c r="T341" t="s">
        <v>119</v>
      </c>
      <c r="U341" t="s">
        <v>408</v>
      </c>
      <c r="V341" t="s">
        <v>3073</v>
      </c>
      <c r="X341" t="s">
        <v>397</v>
      </c>
      <c r="Y341" t="s">
        <v>3074</v>
      </c>
    </row>
    <row r="342" spans="1:25" x14ac:dyDescent="0.2">
      <c r="A342">
        <v>2021</v>
      </c>
      <c r="B342" t="s">
        <v>3075</v>
      </c>
      <c r="C342" t="s">
        <v>386</v>
      </c>
      <c r="D342" t="s">
        <v>3076</v>
      </c>
      <c r="E342" t="s">
        <v>3077</v>
      </c>
      <c r="F342" t="s">
        <v>656</v>
      </c>
      <c r="G342" t="s">
        <v>657</v>
      </c>
      <c r="H342" t="s">
        <v>658</v>
      </c>
      <c r="I342" t="s">
        <v>211</v>
      </c>
      <c r="J342" t="s">
        <v>2901</v>
      </c>
      <c r="K342" t="s">
        <v>392</v>
      </c>
      <c r="L342" t="s">
        <v>393</v>
      </c>
      <c r="M342">
        <v>10.7256</v>
      </c>
      <c r="N342">
        <f t="shared" si="27"/>
        <v>269.1358024691358</v>
      </c>
      <c r="O342">
        <f t="shared" si="28"/>
        <v>269.1358024691358</v>
      </c>
      <c r="P342" s="10">
        <f t="shared" si="29"/>
        <v>4.2292768959435625</v>
      </c>
      <c r="Q342" t="s">
        <v>28</v>
      </c>
      <c r="R342" t="s">
        <v>3078</v>
      </c>
      <c r="S342" t="s">
        <v>661</v>
      </c>
      <c r="T342" t="s">
        <v>210</v>
      </c>
      <c r="U342" t="s">
        <v>395</v>
      </c>
      <c r="V342" t="s">
        <v>3079</v>
      </c>
      <c r="X342" t="s">
        <v>397</v>
      </c>
      <c r="Y342" t="s">
        <v>3080</v>
      </c>
    </row>
    <row r="343" spans="1:25" x14ac:dyDescent="0.2">
      <c r="A343">
        <v>2021</v>
      </c>
      <c r="B343" t="s">
        <v>3081</v>
      </c>
      <c r="C343" t="s">
        <v>386</v>
      </c>
      <c r="D343" t="s">
        <v>3082</v>
      </c>
      <c r="E343" t="s">
        <v>3083</v>
      </c>
      <c r="F343" t="s">
        <v>3084</v>
      </c>
      <c r="G343" t="s">
        <v>3085</v>
      </c>
      <c r="H343" t="s">
        <v>61</v>
      </c>
      <c r="I343" t="s">
        <v>51</v>
      </c>
      <c r="J343" t="s">
        <v>2640</v>
      </c>
      <c r="K343" t="s">
        <v>392</v>
      </c>
      <c r="L343" t="s">
        <v>393</v>
      </c>
      <c r="M343">
        <v>22.344999999999999</v>
      </c>
      <c r="N343">
        <f t="shared" si="27"/>
        <v>560.69958847736621</v>
      </c>
      <c r="O343">
        <f t="shared" si="28"/>
        <v>560.69958847736621</v>
      </c>
      <c r="P343" s="10">
        <f t="shared" si="29"/>
        <v>8.8109935332157558</v>
      </c>
      <c r="Q343" t="s">
        <v>28</v>
      </c>
      <c r="R343" t="s">
        <v>3086</v>
      </c>
      <c r="S343" t="s">
        <v>60</v>
      </c>
      <c r="T343" t="s">
        <v>50</v>
      </c>
      <c r="U343" t="s">
        <v>395</v>
      </c>
      <c r="V343" t="s">
        <v>420</v>
      </c>
      <c r="X343" t="s">
        <v>397</v>
      </c>
      <c r="Y343" t="s">
        <v>3087</v>
      </c>
    </row>
    <row r="344" spans="1:25" x14ac:dyDescent="0.2">
      <c r="A344">
        <v>2021</v>
      </c>
      <c r="B344" t="s">
        <v>3088</v>
      </c>
      <c r="C344" t="s">
        <v>400</v>
      </c>
      <c r="D344" t="s">
        <v>3089</v>
      </c>
      <c r="E344" t="s">
        <v>3090</v>
      </c>
      <c r="F344" t="s">
        <v>3091</v>
      </c>
      <c r="G344" t="s">
        <v>3092</v>
      </c>
      <c r="H344" t="s">
        <v>797</v>
      </c>
      <c r="I344" t="s">
        <v>137</v>
      </c>
      <c r="J344" t="s">
        <v>3093</v>
      </c>
      <c r="K344" t="s">
        <v>392</v>
      </c>
      <c r="L344" t="s">
        <v>393</v>
      </c>
      <c r="M344">
        <v>11.619400000000001</v>
      </c>
      <c r="N344">
        <f t="shared" si="27"/>
        <v>291.56378600823047</v>
      </c>
      <c r="O344">
        <f t="shared" si="28"/>
        <v>291.56378600823047</v>
      </c>
      <c r="P344" s="10">
        <f t="shared" si="29"/>
        <v>4.5817166372721934</v>
      </c>
      <c r="Q344" t="s">
        <v>28</v>
      </c>
      <c r="R344" t="s">
        <v>799</v>
      </c>
      <c r="S344" t="s">
        <v>800</v>
      </c>
      <c r="T344" t="s">
        <v>136</v>
      </c>
      <c r="U344" t="s">
        <v>395</v>
      </c>
      <c r="V344" t="s">
        <v>3094</v>
      </c>
      <c r="X344" t="s">
        <v>397</v>
      </c>
      <c r="Y344" t="s">
        <v>3095</v>
      </c>
    </row>
    <row r="345" spans="1:25" x14ac:dyDescent="0.2">
      <c r="A345">
        <v>2021</v>
      </c>
      <c r="B345" t="s">
        <v>3096</v>
      </c>
      <c r="C345" t="s">
        <v>386</v>
      </c>
      <c r="D345" t="s">
        <v>3097</v>
      </c>
      <c r="E345" t="s">
        <v>3098</v>
      </c>
      <c r="F345" t="s">
        <v>2605</v>
      </c>
      <c r="G345" t="s">
        <v>2606</v>
      </c>
      <c r="H345" t="s">
        <v>2607</v>
      </c>
      <c r="I345" t="s">
        <v>78</v>
      </c>
      <c r="J345" t="s">
        <v>2916</v>
      </c>
      <c r="K345" t="s">
        <v>392</v>
      </c>
      <c r="L345" t="s">
        <v>393</v>
      </c>
      <c r="M345">
        <v>15.194599999999999</v>
      </c>
      <c r="N345">
        <f t="shared" si="27"/>
        <v>381.27572016460903</v>
      </c>
      <c r="O345">
        <f t="shared" si="28"/>
        <v>381.27572016460903</v>
      </c>
      <c r="P345" s="10">
        <f t="shared" si="29"/>
        <v>5.9914756025867133</v>
      </c>
      <c r="Q345" t="s">
        <v>28</v>
      </c>
      <c r="R345" t="s">
        <v>2609</v>
      </c>
      <c r="S345" t="s">
        <v>2610</v>
      </c>
      <c r="T345" t="s">
        <v>77</v>
      </c>
      <c r="U345" t="s">
        <v>408</v>
      </c>
      <c r="V345" t="s">
        <v>3099</v>
      </c>
      <c r="X345" t="s">
        <v>397</v>
      </c>
      <c r="Y345" t="s">
        <v>3100</v>
      </c>
    </row>
    <row r="346" spans="1:25" x14ac:dyDescent="0.2">
      <c r="A346">
        <v>2021</v>
      </c>
      <c r="B346" t="s">
        <v>3101</v>
      </c>
      <c r="C346" t="s">
        <v>400</v>
      </c>
      <c r="D346" t="s">
        <v>3102</v>
      </c>
      <c r="E346" t="s">
        <v>3103</v>
      </c>
      <c r="F346" t="s">
        <v>1594</v>
      </c>
      <c r="G346" t="s">
        <v>1595</v>
      </c>
      <c r="H346" t="s">
        <v>1596</v>
      </c>
      <c r="I346" t="s">
        <v>211</v>
      </c>
      <c r="J346" t="s">
        <v>3104</v>
      </c>
      <c r="K346" t="s">
        <v>392</v>
      </c>
      <c r="L346" t="s">
        <v>393</v>
      </c>
      <c r="M346">
        <v>8.9380000000000006</v>
      </c>
      <c r="N346">
        <f t="shared" si="27"/>
        <v>224.27983539094652</v>
      </c>
      <c r="O346">
        <f t="shared" si="28"/>
        <v>224.27983539094652</v>
      </c>
      <c r="P346" s="10">
        <f t="shared" si="29"/>
        <v>3.5243974132863021</v>
      </c>
      <c r="Q346" t="s">
        <v>28</v>
      </c>
      <c r="R346" t="s">
        <v>2743</v>
      </c>
      <c r="S346" t="s">
        <v>1599</v>
      </c>
      <c r="T346" t="s">
        <v>210</v>
      </c>
      <c r="U346" t="s">
        <v>395</v>
      </c>
      <c r="V346" t="s">
        <v>3105</v>
      </c>
      <c r="X346" t="s">
        <v>397</v>
      </c>
      <c r="Y346" t="s">
        <v>3106</v>
      </c>
    </row>
    <row r="347" spans="1:25" x14ac:dyDescent="0.2">
      <c r="A347">
        <v>2021</v>
      </c>
      <c r="B347" t="s">
        <v>3107</v>
      </c>
      <c r="C347" t="s">
        <v>400</v>
      </c>
      <c r="D347" t="s">
        <v>3108</v>
      </c>
      <c r="E347" t="s">
        <v>3109</v>
      </c>
      <c r="F347" t="s">
        <v>2587</v>
      </c>
      <c r="G347" t="s">
        <v>2588</v>
      </c>
      <c r="H347" t="s">
        <v>242</v>
      </c>
      <c r="I347" t="s">
        <v>37</v>
      </c>
      <c r="J347" t="s">
        <v>2707</v>
      </c>
      <c r="K347" t="s">
        <v>392</v>
      </c>
      <c r="L347" t="s">
        <v>393</v>
      </c>
      <c r="M347">
        <v>22.344999999999999</v>
      </c>
      <c r="N347">
        <f t="shared" si="27"/>
        <v>560.69958847736621</v>
      </c>
      <c r="O347">
        <f t="shared" si="28"/>
        <v>560.69958847736621</v>
      </c>
      <c r="P347" s="10">
        <f t="shared" si="29"/>
        <v>8.8109935332157558</v>
      </c>
      <c r="Q347" t="s">
        <v>28</v>
      </c>
      <c r="R347" t="s">
        <v>3110</v>
      </c>
      <c r="S347" t="s">
        <v>241</v>
      </c>
      <c r="T347" t="s">
        <v>25</v>
      </c>
      <c r="U347" t="s">
        <v>395</v>
      </c>
      <c r="V347" t="s">
        <v>3111</v>
      </c>
      <c r="X347" t="s">
        <v>397</v>
      </c>
      <c r="Y347" t="s">
        <v>3112</v>
      </c>
    </row>
    <row r="348" spans="1:25" x14ac:dyDescent="0.2">
      <c r="A348">
        <v>2021</v>
      </c>
      <c r="B348" t="s">
        <v>3113</v>
      </c>
      <c r="C348" t="s">
        <v>400</v>
      </c>
      <c r="D348" t="s">
        <v>3114</v>
      </c>
      <c r="E348" t="s">
        <v>3115</v>
      </c>
      <c r="F348" t="s">
        <v>3116</v>
      </c>
      <c r="G348" t="s">
        <v>3117</v>
      </c>
      <c r="H348" t="s">
        <v>617</v>
      </c>
      <c r="I348" t="s">
        <v>145</v>
      </c>
      <c r="J348" t="s">
        <v>3118</v>
      </c>
      <c r="K348" t="s">
        <v>28</v>
      </c>
      <c r="L348" t="s">
        <v>406</v>
      </c>
      <c r="M348">
        <v>35.752000000000002</v>
      </c>
      <c r="N348">
        <f t="shared" si="27"/>
        <v>897.11934156378607</v>
      </c>
      <c r="O348">
        <f t="shared" si="28"/>
        <v>897.11934156378607</v>
      </c>
      <c r="P348" s="10">
        <f t="shared" si="29"/>
        <v>14.097589653145208</v>
      </c>
      <c r="Q348" t="s">
        <v>28</v>
      </c>
      <c r="R348" t="s">
        <v>3119</v>
      </c>
      <c r="S348" t="s">
        <v>620</v>
      </c>
      <c r="T348" t="s">
        <v>121</v>
      </c>
      <c r="U348" t="s">
        <v>395</v>
      </c>
      <c r="V348" t="s">
        <v>3120</v>
      </c>
      <c r="X348" t="s">
        <v>397</v>
      </c>
      <c r="Y348" t="s">
        <v>3121</v>
      </c>
    </row>
    <row r="349" spans="1:25" x14ac:dyDescent="0.2">
      <c r="A349">
        <v>2021</v>
      </c>
      <c r="B349" t="s">
        <v>3122</v>
      </c>
      <c r="C349" t="s">
        <v>400</v>
      </c>
      <c r="D349" t="s">
        <v>3123</v>
      </c>
      <c r="E349" t="s">
        <v>3124</v>
      </c>
      <c r="F349" t="s">
        <v>3125</v>
      </c>
      <c r="G349" t="s">
        <v>3126</v>
      </c>
      <c r="H349" t="s">
        <v>687</v>
      </c>
      <c r="I349" t="s">
        <v>137</v>
      </c>
      <c r="J349" t="s">
        <v>3127</v>
      </c>
      <c r="K349" t="s">
        <v>392</v>
      </c>
      <c r="L349" t="s">
        <v>393</v>
      </c>
      <c r="M349">
        <v>15.194599999999999</v>
      </c>
      <c r="N349">
        <f t="shared" si="27"/>
        <v>381.27572016460903</v>
      </c>
      <c r="O349">
        <f t="shared" si="28"/>
        <v>381.27572016460903</v>
      </c>
      <c r="P349" s="10">
        <f t="shared" si="29"/>
        <v>5.9914756025867133</v>
      </c>
      <c r="Q349" t="s">
        <v>28</v>
      </c>
      <c r="R349" t="s">
        <v>3128</v>
      </c>
      <c r="S349" t="s">
        <v>690</v>
      </c>
      <c r="T349" t="s">
        <v>136</v>
      </c>
      <c r="U349" t="s">
        <v>395</v>
      </c>
      <c r="V349" t="s">
        <v>3129</v>
      </c>
      <c r="X349" t="s">
        <v>397</v>
      </c>
      <c r="Y349" t="s">
        <v>3130</v>
      </c>
    </row>
    <row r="350" spans="1:25" x14ac:dyDescent="0.2">
      <c r="A350">
        <v>2021</v>
      </c>
      <c r="B350" t="s">
        <v>3131</v>
      </c>
      <c r="C350" t="s">
        <v>400</v>
      </c>
      <c r="D350" t="s">
        <v>3132</v>
      </c>
      <c r="E350" t="s">
        <v>3133</v>
      </c>
      <c r="F350" t="s">
        <v>3134</v>
      </c>
      <c r="G350" t="s">
        <v>3135</v>
      </c>
      <c r="H350" t="s">
        <v>2579</v>
      </c>
      <c r="I350" t="s">
        <v>78</v>
      </c>
      <c r="J350" t="s">
        <v>3136</v>
      </c>
      <c r="K350" t="s">
        <v>392</v>
      </c>
      <c r="L350" t="s">
        <v>393</v>
      </c>
      <c r="M350">
        <v>18.322900000000001</v>
      </c>
      <c r="N350">
        <f t="shared" si="27"/>
        <v>459.77366255144034</v>
      </c>
      <c r="O350">
        <f t="shared" si="28"/>
        <v>459.77366255144034</v>
      </c>
      <c r="P350" s="10">
        <f t="shared" si="29"/>
        <v>7.2250146972369205</v>
      </c>
      <c r="Q350" t="s">
        <v>28</v>
      </c>
      <c r="R350" t="s">
        <v>3137</v>
      </c>
      <c r="S350" t="s">
        <v>50</v>
      </c>
      <c r="T350" t="s">
        <v>77</v>
      </c>
      <c r="U350" t="s">
        <v>395</v>
      </c>
      <c r="V350" t="s">
        <v>3138</v>
      </c>
      <c r="X350" t="s">
        <v>397</v>
      </c>
      <c r="Y350" t="s">
        <v>3139</v>
      </c>
    </row>
    <row r="351" spans="1:25" x14ac:dyDescent="0.2">
      <c r="A351">
        <v>2021</v>
      </c>
      <c r="B351" t="s">
        <v>3140</v>
      </c>
      <c r="C351" t="s">
        <v>400</v>
      </c>
      <c r="D351" t="s">
        <v>3141</v>
      </c>
      <c r="E351" t="s">
        <v>3142</v>
      </c>
      <c r="F351" t="s">
        <v>3143</v>
      </c>
      <c r="G351" t="s">
        <v>3144</v>
      </c>
      <c r="H351" t="s">
        <v>617</v>
      </c>
      <c r="I351" t="s">
        <v>145</v>
      </c>
      <c r="J351" t="s">
        <v>3136</v>
      </c>
      <c r="K351" t="s">
        <v>392</v>
      </c>
      <c r="L351" t="s">
        <v>393</v>
      </c>
      <c r="M351">
        <v>16.0884</v>
      </c>
      <c r="N351">
        <f t="shared" si="27"/>
        <v>403.7037037037037</v>
      </c>
      <c r="O351">
        <f t="shared" si="28"/>
        <v>403.7037037037037</v>
      </c>
      <c r="P351" s="10">
        <f t="shared" si="29"/>
        <v>6.3439153439153442</v>
      </c>
      <c r="Q351" t="s">
        <v>28</v>
      </c>
      <c r="R351" t="s">
        <v>1143</v>
      </c>
      <c r="S351" t="s">
        <v>620</v>
      </c>
      <c r="T351" t="s">
        <v>121</v>
      </c>
      <c r="U351" t="s">
        <v>408</v>
      </c>
      <c r="V351" t="s">
        <v>3145</v>
      </c>
      <c r="X351" t="s">
        <v>397</v>
      </c>
      <c r="Y351" t="s">
        <v>3146</v>
      </c>
    </row>
    <row r="352" spans="1:25" x14ac:dyDescent="0.2">
      <c r="A352">
        <v>2021</v>
      </c>
      <c r="B352" t="s">
        <v>3147</v>
      </c>
      <c r="C352" t="s">
        <v>386</v>
      </c>
      <c r="D352" t="s">
        <v>3148</v>
      </c>
      <c r="E352" t="s">
        <v>3149</v>
      </c>
      <c r="F352" t="s">
        <v>3150</v>
      </c>
      <c r="G352" t="s">
        <v>3151</v>
      </c>
      <c r="H352" t="s">
        <v>1000</v>
      </c>
      <c r="I352" t="s">
        <v>78</v>
      </c>
      <c r="J352" t="s">
        <v>3152</v>
      </c>
      <c r="K352" t="s">
        <v>392</v>
      </c>
      <c r="L352" t="s">
        <v>393</v>
      </c>
      <c r="M352">
        <v>11.172499999999999</v>
      </c>
      <c r="N352">
        <f t="shared" si="27"/>
        <v>280.3497942386831</v>
      </c>
      <c r="O352">
        <f t="shared" si="28"/>
        <v>280.3497942386831</v>
      </c>
      <c r="P352" s="10">
        <f t="shared" si="29"/>
        <v>4.4054967666078779</v>
      </c>
      <c r="Q352" t="s">
        <v>28</v>
      </c>
      <c r="R352" t="s">
        <v>1001</v>
      </c>
      <c r="S352" t="s">
        <v>1002</v>
      </c>
      <c r="T352" t="s">
        <v>77</v>
      </c>
      <c r="U352" t="s">
        <v>395</v>
      </c>
      <c r="V352" t="s">
        <v>3153</v>
      </c>
      <c r="X352" t="s">
        <v>397</v>
      </c>
      <c r="Y352" t="s">
        <v>3154</v>
      </c>
    </row>
    <row r="353" spans="1:25" x14ac:dyDescent="0.2">
      <c r="A353">
        <v>2021</v>
      </c>
      <c r="B353" t="s">
        <v>3155</v>
      </c>
      <c r="C353" t="s">
        <v>400</v>
      </c>
      <c r="D353" t="s">
        <v>3156</v>
      </c>
      <c r="E353" t="s">
        <v>3157</v>
      </c>
      <c r="F353" t="s">
        <v>3158</v>
      </c>
      <c r="G353" t="s">
        <v>3159</v>
      </c>
      <c r="H353" t="s">
        <v>709</v>
      </c>
      <c r="I353" t="s">
        <v>137</v>
      </c>
      <c r="J353" t="s">
        <v>3160</v>
      </c>
      <c r="K353" t="s">
        <v>711</v>
      </c>
      <c r="L353" t="s">
        <v>393</v>
      </c>
      <c r="M353">
        <v>22.344999999999999</v>
      </c>
      <c r="N353">
        <f t="shared" si="27"/>
        <v>560.69958847736621</v>
      </c>
      <c r="O353">
        <f t="shared" si="28"/>
        <v>560.69958847736621</v>
      </c>
      <c r="P353" s="10">
        <f t="shared" si="29"/>
        <v>8.8109935332157558</v>
      </c>
      <c r="Q353" t="s">
        <v>123</v>
      </c>
      <c r="R353" t="s">
        <v>713</v>
      </c>
      <c r="S353" t="s">
        <v>589</v>
      </c>
      <c r="T353" t="s">
        <v>136</v>
      </c>
      <c r="U353" t="s">
        <v>395</v>
      </c>
      <c r="V353" t="s">
        <v>3161</v>
      </c>
      <c r="X353" t="s">
        <v>397</v>
      </c>
      <c r="Y353" t="s">
        <v>3162</v>
      </c>
    </row>
    <row r="354" spans="1:25" x14ac:dyDescent="0.2">
      <c r="A354">
        <v>2021</v>
      </c>
      <c r="B354" t="s">
        <v>3163</v>
      </c>
      <c r="C354" t="s">
        <v>516</v>
      </c>
      <c r="D354" t="s">
        <v>3164</v>
      </c>
      <c r="E354" t="s">
        <v>3165</v>
      </c>
      <c r="F354" t="s">
        <v>3166</v>
      </c>
      <c r="G354" t="s">
        <v>3167</v>
      </c>
      <c r="H354" t="s">
        <v>175</v>
      </c>
      <c r="I354" t="s">
        <v>51</v>
      </c>
      <c r="J354" t="s">
        <v>2751</v>
      </c>
      <c r="K354" t="s">
        <v>392</v>
      </c>
      <c r="L354" t="s">
        <v>393</v>
      </c>
      <c r="M354">
        <v>10.7256</v>
      </c>
      <c r="N354">
        <f t="shared" si="27"/>
        <v>269.1358024691358</v>
      </c>
      <c r="O354">
        <f t="shared" si="28"/>
        <v>269.1358024691358</v>
      </c>
      <c r="P354" s="10">
        <f t="shared" si="29"/>
        <v>4.2292768959435625</v>
      </c>
      <c r="Q354" t="s">
        <v>28</v>
      </c>
      <c r="R354" t="s">
        <v>3168</v>
      </c>
      <c r="S354" t="s">
        <v>77</v>
      </c>
      <c r="T354" t="s">
        <v>50</v>
      </c>
      <c r="U354" t="s">
        <v>395</v>
      </c>
      <c r="V354" t="s">
        <v>3169</v>
      </c>
      <c r="X354" t="s">
        <v>397</v>
      </c>
      <c r="Y354" t="s">
        <v>3170</v>
      </c>
    </row>
    <row r="355" spans="1:25" x14ac:dyDescent="0.2">
      <c r="A355">
        <v>2021</v>
      </c>
      <c r="B355" t="s">
        <v>3171</v>
      </c>
      <c r="C355" t="s">
        <v>400</v>
      </c>
      <c r="D355" t="s">
        <v>3172</v>
      </c>
      <c r="E355" t="s">
        <v>3173</v>
      </c>
      <c r="F355" t="s">
        <v>3174</v>
      </c>
      <c r="G355" t="s">
        <v>3175</v>
      </c>
      <c r="H355" t="s">
        <v>1000</v>
      </c>
      <c r="I355" t="s">
        <v>78</v>
      </c>
      <c r="J355" t="s">
        <v>2517</v>
      </c>
      <c r="K355" t="s">
        <v>392</v>
      </c>
      <c r="L355" t="s">
        <v>393</v>
      </c>
      <c r="M355">
        <v>13.407</v>
      </c>
      <c r="N355">
        <f t="shared" si="27"/>
        <v>336.41975308641975</v>
      </c>
      <c r="O355">
        <f t="shared" si="28"/>
        <v>336.41975308641975</v>
      </c>
      <c r="P355" s="10">
        <f t="shared" si="29"/>
        <v>5.2865961199294533</v>
      </c>
      <c r="Q355" t="s">
        <v>28</v>
      </c>
      <c r="R355" t="s">
        <v>1001</v>
      </c>
      <c r="S355" t="s">
        <v>1002</v>
      </c>
      <c r="T355" t="s">
        <v>77</v>
      </c>
      <c r="U355" t="s">
        <v>395</v>
      </c>
      <c r="V355" t="s">
        <v>3176</v>
      </c>
      <c r="X355" t="s">
        <v>397</v>
      </c>
      <c r="Y355" t="s">
        <v>3177</v>
      </c>
    </row>
    <row r="356" spans="1:25" x14ac:dyDescent="0.2">
      <c r="A356">
        <v>2021</v>
      </c>
      <c r="B356" t="s">
        <v>3178</v>
      </c>
      <c r="C356" t="s">
        <v>400</v>
      </c>
      <c r="D356" t="s">
        <v>3179</v>
      </c>
      <c r="E356" t="s">
        <v>3180</v>
      </c>
      <c r="F356" t="s">
        <v>1047</v>
      </c>
      <c r="G356" t="s">
        <v>1048</v>
      </c>
      <c r="H356" t="s">
        <v>80</v>
      </c>
      <c r="I356" t="s">
        <v>78</v>
      </c>
      <c r="J356" t="s">
        <v>2533</v>
      </c>
      <c r="K356" t="s">
        <v>392</v>
      </c>
      <c r="L356" t="s">
        <v>393</v>
      </c>
      <c r="M356">
        <v>26.814</v>
      </c>
      <c r="N356">
        <f t="shared" si="27"/>
        <v>672.83950617283949</v>
      </c>
      <c r="O356">
        <f t="shared" si="28"/>
        <v>672.83950617283949</v>
      </c>
      <c r="P356" s="10">
        <f t="shared" si="29"/>
        <v>10.573192239858907</v>
      </c>
      <c r="Q356" t="s">
        <v>28</v>
      </c>
      <c r="R356" t="s">
        <v>1049</v>
      </c>
      <c r="S356" t="s">
        <v>79</v>
      </c>
      <c r="T356" t="s">
        <v>77</v>
      </c>
      <c r="U356" t="s">
        <v>408</v>
      </c>
      <c r="V356" t="s">
        <v>3181</v>
      </c>
      <c r="X356" t="s">
        <v>397</v>
      </c>
      <c r="Y356" t="s">
        <v>3182</v>
      </c>
    </row>
    <row r="357" spans="1:25" x14ac:dyDescent="0.2">
      <c r="A357">
        <v>2021</v>
      </c>
      <c r="B357" t="s">
        <v>3183</v>
      </c>
      <c r="C357" t="s">
        <v>400</v>
      </c>
      <c r="D357" t="s">
        <v>3184</v>
      </c>
      <c r="E357" t="s">
        <v>3185</v>
      </c>
      <c r="F357" t="s">
        <v>2974</v>
      </c>
      <c r="G357" t="s">
        <v>2975</v>
      </c>
      <c r="H357" t="s">
        <v>2976</v>
      </c>
      <c r="I357" t="s">
        <v>120</v>
      </c>
      <c r="J357" t="s">
        <v>2533</v>
      </c>
      <c r="K357" t="s">
        <v>123</v>
      </c>
      <c r="L357" t="s">
        <v>406</v>
      </c>
      <c r="M357">
        <v>16.267160000000001</v>
      </c>
      <c r="N357">
        <f t="shared" si="27"/>
        <v>408.18930041152259</v>
      </c>
      <c r="O357">
        <f t="shared" si="28"/>
        <v>408.18930041152259</v>
      </c>
      <c r="P357" s="10">
        <f t="shared" si="29"/>
        <v>6.4144032921810705</v>
      </c>
      <c r="Q357" t="s">
        <v>123</v>
      </c>
      <c r="R357" t="s">
        <v>3186</v>
      </c>
      <c r="S357" t="s">
        <v>2978</v>
      </c>
      <c r="T357" t="s">
        <v>119</v>
      </c>
      <c r="U357" t="s">
        <v>395</v>
      </c>
      <c r="V357" t="s">
        <v>3187</v>
      </c>
      <c r="X357" t="s">
        <v>397</v>
      </c>
      <c r="Y357" t="s">
        <v>3188</v>
      </c>
    </row>
    <row r="358" spans="1:25" x14ac:dyDescent="0.2">
      <c r="A358">
        <v>2021</v>
      </c>
      <c r="B358" t="s">
        <v>3189</v>
      </c>
      <c r="C358" t="s">
        <v>400</v>
      </c>
      <c r="D358" t="s">
        <v>3190</v>
      </c>
      <c r="E358" t="s">
        <v>3191</v>
      </c>
      <c r="F358" t="s">
        <v>2484</v>
      </c>
      <c r="G358" t="s">
        <v>2485</v>
      </c>
      <c r="H358" t="s">
        <v>223</v>
      </c>
      <c r="I358" t="s">
        <v>221</v>
      </c>
      <c r="J358" t="s">
        <v>2533</v>
      </c>
      <c r="K358" t="s">
        <v>392</v>
      </c>
      <c r="L358" t="s">
        <v>393</v>
      </c>
      <c r="M358">
        <v>13.407</v>
      </c>
      <c r="N358">
        <f t="shared" si="27"/>
        <v>336.41975308641975</v>
      </c>
      <c r="O358">
        <f t="shared" si="28"/>
        <v>336.41975308641975</v>
      </c>
      <c r="P358" s="10">
        <f t="shared" si="29"/>
        <v>5.2865961199294533</v>
      </c>
      <c r="Q358" t="s">
        <v>28</v>
      </c>
      <c r="R358" t="s">
        <v>3192</v>
      </c>
      <c r="S358" t="s">
        <v>222</v>
      </c>
      <c r="T358" t="s">
        <v>220</v>
      </c>
      <c r="U358" t="s">
        <v>395</v>
      </c>
      <c r="V358" t="s">
        <v>3193</v>
      </c>
      <c r="X358" t="s">
        <v>397</v>
      </c>
      <c r="Y358" t="s">
        <v>3194</v>
      </c>
    </row>
    <row r="359" spans="1:25" x14ac:dyDescent="0.2">
      <c r="A359">
        <v>2021</v>
      </c>
      <c r="B359" t="s">
        <v>3195</v>
      </c>
      <c r="C359" t="s">
        <v>400</v>
      </c>
      <c r="D359" t="s">
        <v>3196</v>
      </c>
      <c r="E359" t="s">
        <v>3197</v>
      </c>
      <c r="F359" t="s">
        <v>3198</v>
      </c>
      <c r="G359" t="s">
        <v>3199</v>
      </c>
      <c r="H359" t="s">
        <v>3200</v>
      </c>
      <c r="I359" t="s">
        <v>78</v>
      </c>
      <c r="J359" t="s">
        <v>3201</v>
      </c>
      <c r="K359" t="s">
        <v>392</v>
      </c>
      <c r="L359" t="s">
        <v>393</v>
      </c>
      <c r="M359">
        <v>8.4910999999999994</v>
      </c>
      <c r="N359">
        <f t="shared" si="27"/>
        <v>213.06584362139915</v>
      </c>
      <c r="O359">
        <f t="shared" si="28"/>
        <v>213.06584362139915</v>
      </c>
      <c r="P359" s="10">
        <f t="shared" si="29"/>
        <v>3.3481775426219871</v>
      </c>
      <c r="Q359" t="s">
        <v>28</v>
      </c>
      <c r="R359" t="s">
        <v>3202</v>
      </c>
      <c r="S359" t="s">
        <v>3203</v>
      </c>
      <c r="T359" t="s">
        <v>77</v>
      </c>
      <c r="U359" t="s">
        <v>395</v>
      </c>
      <c r="V359" t="s">
        <v>3204</v>
      </c>
      <c r="X359" t="s">
        <v>397</v>
      </c>
      <c r="Y359" t="s">
        <v>3205</v>
      </c>
    </row>
    <row r="360" spans="1:25" x14ac:dyDescent="0.2">
      <c r="A360">
        <v>2021</v>
      </c>
      <c r="B360" t="s">
        <v>3206</v>
      </c>
      <c r="C360" t="s">
        <v>386</v>
      </c>
      <c r="D360" t="s">
        <v>3207</v>
      </c>
      <c r="E360" t="s">
        <v>3208</v>
      </c>
      <c r="F360" t="s">
        <v>1418</v>
      </c>
      <c r="G360" t="s">
        <v>1419</v>
      </c>
      <c r="H360" t="s">
        <v>617</v>
      </c>
      <c r="I360" t="s">
        <v>145</v>
      </c>
      <c r="J360" t="s">
        <v>3209</v>
      </c>
      <c r="K360" t="s">
        <v>28</v>
      </c>
      <c r="L360" t="s">
        <v>406</v>
      </c>
      <c r="M360">
        <v>27.707799999999999</v>
      </c>
      <c r="N360">
        <f t="shared" si="27"/>
        <v>695.2674897119341</v>
      </c>
      <c r="O360">
        <f t="shared" si="28"/>
        <v>695.2674897119341</v>
      </c>
      <c r="P360" s="10">
        <f t="shared" si="29"/>
        <v>10.925631981187538</v>
      </c>
      <c r="Q360" t="s">
        <v>28</v>
      </c>
      <c r="R360" t="s">
        <v>3210</v>
      </c>
      <c r="S360" t="s">
        <v>620</v>
      </c>
      <c r="T360" t="s">
        <v>121</v>
      </c>
      <c r="U360" t="s">
        <v>395</v>
      </c>
      <c r="V360" t="s">
        <v>3211</v>
      </c>
      <c r="X360" t="s">
        <v>397</v>
      </c>
      <c r="Y360" t="s">
        <v>3212</v>
      </c>
    </row>
    <row r="361" spans="1:25" x14ac:dyDescent="0.2">
      <c r="A361">
        <v>2021</v>
      </c>
      <c r="B361" t="s">
        <v>3213</v>
      </c>
      <c r="C361" t="s">
        <v>400</v>
      </c>
      <c r="D361" t="s">
        <v>3214</v>
      </c>
      <c r="E361" t="s">
        <v>3215</v>
      </c>
      <c r="F361" t="s">
        <v>3216</v>
      </c>
      <c r="G361" t="s">
        <v>3217</v>
      </c>
      <c r="H361" t="s">
        <v>336</v>
      </c>
      <c r="I361" t="s">
        <v>51</v>
      </c>
      <c r="J361" t="s">
        <v>3218</v>
      </c>
      <c r="K361" t="s">
        <v>392</v>
      </c>
      <c r="L361" t="s">
        <v>393</v>
      </c>
      <c r="M361">
        <v>8.9380000000000006</v>
      </c>
      <c r="N361">
        <f t="shared" si="27"/>
        <v>224.27983539094652</v>
      </c>
      <c r="O361">
        <f t="shared" si="28"/>
        <v>224.27983539094652</v>
      </c>
      <c r="P361" s="10">
        <f t="shared" si="29"/>
        <v>3.5243974132863021</v>
      </c>
      <c r="Q361" t="s">
        <v>28</v>
      </c>
      <c r="R361" t="s">
        <v>3219</v>
      </c>
      <c r="S361" t="s">
        <v>335</v>
      </c>
      <c r="T361" t="s">
        <v>50</v>
      </c>
      <c r="U361" t="s">
        <v>408</v>
      </c>
      <c r="V361" t="s">
        <v>3220</v>
      </c>
      <c r="X361" t="s">
        <v>397</v>
      </c>
      <c r="Y361" t="s">
        <v>3221</v>
      </c>
    </row>
    <row r="362" spans="1:25" x14ac:dyDescent="0.2">
      <c r="A362">
        <v>2021</v>
      </c>
      <c r="B362" t="s">
        <v>3222</v>
      </c>
      <c r="C362" t="s">
        <v>400</v>
      </c>
      <c r="D362" t="s">
        <v>3223</v>
      </c>
      <c r="E362" t="s">
        <v>3224</v>
      </c>
      <c r="F362" t="s">
        <v>3225</v>
      </c>
      <c r="G362" t="s">
        <v>3226</v>
      </c>
      <c r="H362" t="s">
        <v>709</v>
      </c>
      <c r="I362" t="s">
        <v>137</v>
      </c>
      <c r="J362" t="s">
        <v>3227</v>
      </c>
      <c r="K362" t="s">
        <v>711</v>
      </c>
      <c r="L362" t="s">
        <v>393</v>
      </c>
      <c r="M362">
        <v>26.814</v>
      </c>
      <c r="N362">
        <f t="shared" si="27"/>
        <v>672.83950617283949</v>
      </c>
      <c r="O362">
        <f t="shared" si="28"/>
        <v>672.83950617283949</v>
      </c>
      <c r="P362" s="10">
        <f t="shared" si="29"/>
        <v>10.573192239858907</v>
      </c>
      <c r="Q362" t="s">
        <v>123</v>
      </c>
      <c r="R362" t="s">
        <v>713</v>
      </c>
      <c r="S362" t="s">
        <v>589</v>
      </c>
      <c r="T362" t="s">
        <v>136</v>
      </c>
      <c r="U362" t="s">
        <v>395</v>
      </c>
      <c r="V362" t="s">
        <v>3228</v>
      </c>
      <c r="X362" t="s">
        <v>397</v>
      </c>
      <c r="Y362" t="s">
        <v>3229</v>
      </c>
    </row>
    <row r="363" spans="1:25" x14ac:dyDescent="0.2">
      <c r="A363">
        <v>2021</v>
      </c>
      <c r="B363" t="s">
        <v>3230</v>
      </c>
      <c r="C363" t="s">
        <v>386</v>
      </c>
      <c r="D363" t="s">
        <v>3231</v>
      </c>
      <c r="E363" t="s">
        <v>3232</v>
      </c>
      <c r="F363" t="s">
        <v>1273</v>
      </c>
      <c r="G363" t="s">
        <v>1274</v>
      </c>
      <c r="H363" t="s">
        <v>257</v>
      </c>
      <c r="I363" t="s">
        <v>78</v>
      </c>
      <c r="J363" t="s">
        <v>3233</v>
      </c>
      <c r="K363" t="s">
        <v>28</v>
      </c>
      <c r="L363" t="s">
        <v>406</v>
      </c>
      <c r="M363">
        <v>12.513199999999999</v>
      </c>
      <c r="N363">
        <f t="shared" si="27"/>
        <v>313.99176954732508</v>
      </c>
      <c r="O363">
        <f t="shared" si="28"/>
        <v>313.99176954732508</v>
      </c>
      <c r="P363" s="10">
        <f t="shared" si="29"/>
        <v>4.9341563786008225</v>
      </c>
      <c r="Q363" t="s">
        <v>28</v>
      </c>
      <c r="R363" t="s">
        <v>3234</v>
      </c>
      <c r="S363" t="s">
        <v>256</v>
      </c>
      <c r="T363" t="s">
        <v>77</v>
      </c>
      <c r="U363" t="s">
        <v>408</v>
      </c>
      <c r="V363" t="s">
        <v>3235</v>
      </c>
      <c r="X363" t="s">
        <v>397</v>
      </c>
      <c r="Y363" t="s">
        <v>3236</v>
      </c>
    </row>
    <row r="364" spans="1:25" x14ac:dyDescent="0.2">
      <c r="A364">
        <v>2021</v>
      </c>
      <c r="B364" t="s">
        <v>3237</v>
      </c>
      <c r="C364" t="s">
        <v>400</v>
      </c>
      <c r="D364" t="s">
        <v>3238</v>
      </c>
      <c r="E364" t="s">
        <v>3239</v>
      </c>
      <c r="F364" t="s">
        <v>1150</v>
      </c>
      <c r="G364" t="s">
        <v>1151</v>
      </c>
      <c r="H364" t="s">
        <v>328</v>
      </c>
      <c r="I364" t="s">
        <v>37</v>
      </c>
      <c r="J364" t="s">
        <v>3240</v>
      </c>
      <c r="K364" t="s">
        <v>392</v>
      </c>
      <c r="L364" t="s">
        <v>393</v>
      </c>
      <c r="M364">
        <v>9.3849</v>
      </c>
      <c r="N364">
        <f t="shared" si="27"/>
        <v>235.49382716049382</v>
      </c>
      <c r="O364">
        <f t="shared" si="28"/>
        <v>235.49382716049382</v>
      </c>
      <c r="P364" s="10">
        <f t="shared" si="29"/>
        <v>3.7006172839506171</v>
      </c>
      <c r="Q364" t="s">
        <v>28</v>
      </c>
      <c r="R364" t="s">
        <v>1152</v>
      </c>
      <c r="S364" t="s">
        <v>220</v>
      </c>
      <c r="T364" t="s">
        <v>25</v>
      </c>
      <c r="U364" t="s">
        <v>395</v>
      </c>
      <c r="V364" t="s">
        <v>3241</v>
      </c>
      <c r="X364" t="s">
        <v>397</v>
      </c>
      <c r="Y364" t="s">
        <v>3242</v>
      </c>
    </row>
    <row r="365" spans="1:25" x14ac:dyDescent="0.2">
      <c r="A365">
        <v>2021</v>
      </c>
      <c r="B365" t="s">
        <v>3243</v>
      </c>
      <c r="C365" t="s">
        <v>400</v>
      </c>
      <c r="D365" t="s">
        <v>3244</v>
      </c>
      <c r="E365" t="s">
        <v>3245</v>
      </c>
      <c r="F365" t="s">
        <v>3246</v>
      </c>
      <c r="G365" t="s">
        <v>3247</v>
      </c>
      <c r="H365" t="s">
        <v>1000</v>
      </c>
      <c r="I365" t="s">
        <v>78</v>
      </c>
      <c r="J365" t="s">
        <v>2589</v>
      </c>
      <c r="K365" t="s">
        <v>392</v>
      </c>
      <c r="L365" t="s">
        <v>393</v>
      </c>
      <c r="M365">
        <v>12.513199999999999</v>
      </c>
      <c r="N365">
        <f t="shared" si="27"/>
        <v>313.99176954732508</v>
      </c>
      <c r="O365">
        <f t="shared" si="28"/>
        <v>313.99176954732508</v>
      </c>
      <c r="P365" s="10">
        <f t="shared" si="29"/>
        <v>4.9341563786008225</v>
      </c>
      <c r="Q365" t="s">
        <v>28</v>
      </c>
      <c r="R365" t="s">
        <v>3248</v>
      </c>
      <c r="S365" t="s">
        <v>1002</v>
      </c>
      <c r="T365" t="s">
        <v>77</v>
      </c>
      <c r="U365" t="s">
        <v>408</v>
      </c>
      <c r="V365" t="s">
        <v>3249</v>
      </c>
      <c r="X365" t="s">
        <v>397</v>
      </c>
      <c r="Y365" t="s">
        <v>3250</v>
      </c>
    </row>
    <row r="366" spans="1:25" x14ac:dyDescent="0.2">
      <c r="A366">
        <v>2021</v>
      </c>
      <c r="B366" t="s">
        <v>3251</v>
      </c>
      <c r="C366" t="s">
        <v>400</v>
      </c>
      <c r="D366" t="s">
        <v>3252</v>
      </c>
      <c r="E366" t="s">
        <v>3253</v>
      </c>
      <c r="F366" t="s">
        <v>3254</v>
      </c>
      <c r="G366" t="s">
        <v>3255</v>
      </c>
      <c r="H366" t="s">
        <v>190</v>
      </c>
      <c r="I366" t="s">
        <v>24</v>
      </c>
      <c r="J366" t="s">
        <v>3256</v>
      </c>
      <c r="K366" t="s">
        <v>392</v>
      </c>
      <c r="L366" t="s">
        <v>393</v>
      </c>
      <c r="M366">
        <v>13.407</v>
      </c>
      <c r="N366">
        <f t="shared" si="27"/>
        <v>336.41975308641975</v>
      </c>
      <c r="O366">
        <f t="shared" si="28"/>
        <v>336.41975308641975</v>
      </c>
      <c r="P366" s="10">
        <f t="shared" si="29"/>
        <v>5.2865961199294533</v>
      </c>
      <c r="Q366" t="s">
        <v>28</v>
      </c>
      <c r="R366" t="s">
        <v>2882</v>
      </c>
      <c r="S366" t="s">
        <v>189</v>
      </c>
      <c r="T366" t="s">
        <v>23</v>
      </c>
      <c r="U366" t="s">
        <v>408</v>
      </c>
      <c r="V366" t="s">
        <v>3257</v>
      </c>
      <c r="X366" t="s">
        <v>397</v>
      </c>
      <c r="Y366" t="s">
        <v>3258</v>
      </c>
    </row>
    <row r="367" spans="1:25" x14ac:dyDescent="0.2">
      <c r="A367">
        <v>2021</v>
      </c>
      <c r="B367" t="s">
        <v>3259</v>
      </c>
      <c r="C367" t="s">
        <v>400</v>
      </c>
      <c r="D367" t="s">
        <v>1271</v>
      </c>
      <c r="E367" t="s">
        <v>1272</v>
      </c>
      <c r="F367" t="s">
        <v>1273</v>
      </c>
      <c r="G367" t="s">
        <v>1274</v>
      </c>
      <c r="H367" t="s">
        <v>257</v>
      </c>
      <c r="I367" t="s">
        <v>78</v>
      </c>
      <c r="J367" t="s">
        <v>2594</v>
      </c>
      <c r="K367" t="s">
        <v>28</v>
      </c>
      <c r="L367" t="s">
        <v>406</v>
      </c>
      <c r="M367">
        <v>26.814</v>
      </c>
      <c r="N367">
        <f t="shared" si="27"/>
        <v>672.83950617283949</v>
      </c>
      <c r="O367">
        <f t="shared" si="28"/>
        <v>672.83950617283949</v>
      </c>
      <c r="P367" s="10">
        <f t="shared" si="29"/>
        <v>10.573192239858907</v>
      </c>
      <c r="Q367" t="s">
        <v>28</v>
      </c>
      <c r="R367" t="s">
        <v>3260</v>
      </c>
      <c r="S367" t="s">
        <v>256</v>
      </c>
      <c r="T367" t="s">
        <v>77</v>
      </c>
      <c r="U367" t="s">
        <v>395</v>
      </c>
      <c r="V367" t="s">
        <v>3261</v>
      </c>
      <c r="X367" t="s">
        <v>397</v>
      </c>
      <c r="Y367" t="s">
        <v>1277</v>
      </c>
    </row>
    <row r="368" spans="1:25" x14ac:dyDescent="0.2">
      <c r="A368">
        <v>2021</v>
      </c>
      <c r="B368" t="s">
        <v>3262</v>
      </c>
      <c r="C368" t="s">
        <v>400</v>
      </c>
      <c r="D368" t="s">
        <v>3263</v>
      </c>
      <c r="E368" t="s">
        <v>3264</v>
      </c>
      <c r="F368" t="s">
        <v>676</v>
      </c>
      <c r="G368" t="s">
        <v>677</v>
      </c>
      <c r="H368" t="s">
        <v>257</v>
      </c>
      <c r="I368" t="s">
        <v>78</v>
      </c>
      <c r="J368" t="s">
        <v>3265</v>
      </c>
      <c r="K368" t="s">
        <v>28</v>
      </c>
      <c r="L368" t="s">
        <v>406</v>
      </c>
      <c r="M368">
        <v>26.814</v>
      </c>
      <c r="N368">
        <f t="shared" si="27"/>
        <v>672.83950617283949</v>
      </c>
      <c r="O368">
        <f t="shared" si="28"/>
        <v>672.83950617283949</v>
      </c>
      <c r="P368" s="10">
        <f t="shared" si="29"/>
        <v>10.573192239858907</v>
      </c>
      <c r="Q368" t="s">
        <v>28</v>
      </c>
      <c r="R368" t="s">
        <v>3266</v>
      </c>
      <c r="S368" t="s">
        <v>256</v>
      </c>
      <c r="T368" t="s">
        <v>77</v>
      </c>
      <c r="U368" t="s">
        <v>408</v>
      </c>
      <c r="V368" t="s">
        <v>3267</v>
      </c>
      <c r="X368" t="s">
        <v>397</v>
      </c>
      <c r="Y368" t="s">
        <v>3268</v>
      </c>
    </row>
    <row r="369" spans="1:25" x14ac:dyDescent="0.2">
      <c r="A369">
        <v>2021</v>
      </c>
      <c r="B369" t="s">
        <v>3269</v>
      </c>
      <c r="C369" t="s">
        <v>400</v>
      </c>
      <c r="D369" t="s">
        <v>3270</v>
      </c>
      <c r="E369" t="s">
        <v>3271</v>
      </c>
      <c r="F369" t="s">
        <v>3272</v>
      </c>
      <c r="G369" t="s">
        <v>3273</v>
      </c>
      <c r="H369" t="s">
        <v>1443</v>
      </c>
      <c r="I369" t="s">
        <v>68</v>
      </c>
      <c r="J369" t="s">
        <v>2618</v>
      </c>
      <c r="K369" t="s">
        <v>392</v>
      </c>
      <c r="L369" t="s">
        <v>393</v>
      </c>
      <c r="M369">
        <v>8.9380000000000006</v>
      </c>
      <c r="N369">
        <f t="shared" si="27"/>
        <v>224.27983539094652</v>
      </c>
      <c r="O369">
        <f t="shared" si="28"/>
        <v>224.27983539094652</v>
      </c>
      <c r="P369" s="10">
        <f t="shared" si="29"/>
        <v>3.5243974132863021</v>
      </c>
      <c r="Q369" t="s">
        <v>28</v>
      </c>
      <c r="R369" t="s">
        <v>1445</v>
      </c>
      <c r="S369" t="s">
        <v>1144</v>
      </c>
      <c r="T369" t="s">
        <v>60</v>
      </c>
      <c r="U369" t="s">
        <v>395</v>
      </c>
      <c r="V369" t="s">
        <v>3274</v>
      </c>
      <c r="X369" t="s">
        <v>397</v>
      </c>
      <c r="Y369" t="s">
        <v>3275</v>
      </c>
    </row>
    <row r="370" spans="1:25" x14ac:dyDescent="0.2">
      <c r="A370">
        <v>2021</v>
      </c>
      <c r="B370" t="s">
        <v>3276</v>
      </c>
      <c r="C370" t="s">
        <v>400</v>
      </c>
      <c r="D370" t="s">
        <v>3277</v>
      </c>
      <c r="E370" t="s">
        <v>3278</v>
      </c>
      <c r="F370" t="s">
        <v>3279</v>
      </c>
      <c r="G370" t="s">
        <v>3280</v>
      </c>
      <c r="H370" t="s">
        <v>183</v>
      </c>
      <c r="I370" t="s">
        <v>145</v>
      </c>
      <c r="J370" t="s">
        <v>3281</v>
      </c>
      <c r="K370" t="s">
        <v>392</v>
      </c>
      <c r="L370" t="s">
        <v>393</v>
      </c>
      <c r="M370">
        <v>35.752000000000002</v>
      </c>
      <c r="N370">
        <f t="shared" si="27"/>
        <v>897.11934156378607</v>
      </c>
      <c r="O370">
        <f t="shared" si="28"/>
        <v>897.11934156378607</v>
      </c>
      <c r="P370" s="10">
        <f t="shared" si="29"/>
        <v>14.097589653145208</v>
      </c>
      <c r="Q370" t="s">
        <v>28</v>
      </c>
      <c r="R370" t="s">
        <v>3282</v>
      </c>
      <c r="S370" t="s">
        <v>182</v>
      </c>
      <c r="T370" t="s">
        <v>121</v>
      </c>
      <c r="U370" t="s">
        <v>395</v>
      </c>
      <c r="V370" t="s">
        <v>3283</v>
      </c>
      <c r="X370" t="s">
        <v>397</v>
      </c>
      <c r="Y370" t="s">
        <v>3284</v>
      </c>
    </row>
    <row r="371" spans="1:25" x14ac:dyDescent="0.2">
      <c r="A371">
        <v>2021</v>
      </c>
      <c r="B371" t="s">
        <v>3285</v>
      </c>
      <c r="C371" t="s">
        <v>400</v>
      </c>
      <c r="D371" t="s">
        <v>3286</v>
      </c>
      <c r="E371" t="s">
        <v>3287</v>
      </c>
      <c r="F371" t="s">
        <v>2577</v>
      </c>
      <c r="G371" t="s">
        <v>2578</v>
      </c>
      <c r="H371" t="s">
        <v>2579</v>
      </c>
      <c r="I371" t="s">
        <v>78</v>
      </c>
      <c r="J371" t="s">
        <v>2901</v>
      </c>
      <c r="K371" t="s">
        <v>28</v>
      </c>
      <c r="L371" t="s">
        <v>406</v>
      </c>
      <c r="M371">
        <v>22.344999999999999</v>
      </c>
      <c r="N371">
        <f t="shared" si="27"/>
        <v>560.69958847736621</v>
      </c>
      <c r="O371">
        <f t="shared" si="28"/>
        <v>560.69958847736621</v>
      </c>
      <c r="P371" s="10">
        <f t="shared" si="29"/>
        <v>8.8109935332157558</v>
      </c>
      <c r="Q371" t="s">
        <v>28</v>
      </c>
      <c r="R371" t="s">
        <v>3288</v>
      </c>
      <c r="S371" t="s">
        <v>50</v>
      </c>
      <c r="T371" t="s">
        <v>77</v>
      </c>
      <c r="U371" t="s">
        <v>395</v>
      </c>
      <c r="V371" t="s">
        <v>3289</v>
      </c>
      <c r="X371" t="s">
        <v>397</v>
      </c>
      <c r="Y371" t="s">
        <v>3290</v>
      </c>
    </row>
    <row r="372" spans="1:25" x14ac:dyDescent="0.2">
      <c r="A372">
        <v>2021</v>
      </c>
      <c r="B372" t="s">
        <v>3291</v>
      </c>
      <c r="C372" t="s">
        <v>400</v>
      </c>
      <c r="D372" t="s">
        <v>3292</v>
      </c>
      <c r="E372" t="s">
        <v>3293</v>
      </c>
      <c r="F372" t="s">
        <v>550</v>
      </c>
      <c r="G372" t="s">
        <v>551</v>
      </c>
      <c r="H372" t="s">
        <v>80</v>
      </c>
      <c r="I372" t="s">
        <v>78</v>
      </c>
      <c r="J372" t="s">
        <v>3294</v>
      </c>
      <c r="K372" t="s">
        <v>392</v>
      </c>
      <c r="L372" t="s">
        <v>393</v>
      </c>
      <c r="M372">
        <v>13.407</v>
      </c>
      <c r="N372">
        <f t="shared" si="27"/>
        <v>336.41975308641975</v>
      </c>
      <c r="O372">
        <f t="shared" si="28"/>
        <v>336.41975308641975</v>
      </c>
      <c r="P372" s="10">
        <f t="shared" si="29"/>
        <v>5.2865961199294533</v>
      </c>
      <c r="Q372" t="s">
        <v>28</v>
      </c>
      <c r="R372" t="s">
        <v>553</v>
      </c>
      <c r="S372" t="s">
        <v>79</v>
      </c>
      <c r="T372" t="s">
        <v>77</v>
      </c>
      <c r="U372" t="s">
        <v>395</v>
      </c>
      <c r="V372" t="s">
        <v>3295</v>
      </c>
      <c r="X372" t="s">
        <v>397</v>
      </c>
      <c r="Y372" t="s">
        <v>3296</v>
      </c>
    </row>
    <row r="373" spans="1:25" x14ac:dyDescent="0.2">
      <c r="A373">
        <v>2021</v>
      </c>
      <c r="B373" t="s">
        <v>3297</v>
      </c>
      <c r="C373" t="s">
        <v>400</v>
      </c>
      <c r="D373" t="s">
        <v>3298</v>
      </c>
      <c r="E373" t="s">
        <v>3299</v>
      </c>
      <c r="F373" t="s">
        <v>3300</v>
      </c>
      <c r="G373" t="s">
        <v>3301</v>
      </c>
      <c r="H373" t="s">
        <v>416</v>
      </c>
      <c r="I373" t="s">
        <v>51</v>
      </c>
      <c r="J373" t="s">
        <v>3294</v>
      </c>
      <c r="K373" t="s">
        <v>392</v>
      </c>
      <c r="L373" t="s">
        <v>393</v>
      </c>
      <c r="M373">
        <v>19.663599999999999</v>
      </c>
      <c r="N373">
        <f t="shared" si="27"/>
        <v>493.41563786008226</v>
      </c>
      <c r="O373">
        <f t="shared" si="28"/>
        <v>493.41563786008226</v>
      </c>
      <c r="P373" s="10">
        <f t="shared" si="29"/>
        <v>7.753674309229865</v>
      </c>
      <c r="Q373" t="s">
        <v>28</v>
      </c>
      <c r="R373" t="s">
        <v>3302</v>
      </c>
      <c r="S373" t="s">
        <v>420</v>
      </c>
      <c r="T373" t="s">
        <v>50</v>
      </c>
      <c r="U373" t="s">
        <v>395</v>
      </c>
      <c r="V373" t="s">
        <v>3303</v>
      </c>
      <c r="X373" t="s">
        <v>397</v>
      </c>
      <c r="Y373" t="s">
        <v>3304</v>
      </c>
    </row>
    <row r="374" spans="1:25" x14ac:dyDescent="0.2">
      <c r="A374">
        <v>2021</v>
      </c>
      <c r="B374" t="s">
        <v>3305</v>
      </c>
      <c r="C374" t="s">
        <v>400</v>
      </c>
      <c r="D374" t="s">
        <v>3306</v>
      </c>
      <c r="E374" t="s">
        <v>3307</v>
      </c>
      <c r="F374" t="s">
        <v>1718</v>
      </c>
      <c r="G374" t="s">
        <v>1719</v>
      </c>
      <c r="H374" t="s">
        <v>91</v>
      </c>
      <c r="I374" t="s">
        <v>89</v>
      </c>
      <c r="J374" t="s">
        <v>3294</v>
      </c>
      <c r="K374" t="s">
        <v>392</v>
      </c>
      <c r="L374" t="s">
        <v>393</v>
      </c>
      <c r="M374">
        <v>12.513199999999999</v>
      </c>
      <c r="N374">
        <f t="shared" si="27"/>
        <v>313.99176954732508</v>
      </c>
      <c r="O374">
        <f t="shared" si="28"/>
        <v>313.99176954732508</v>
      </c>
      <c r="P374" s="10">
        <f t="shared" si="29"/>
        <v>4.9341563786008225</v>
      </c>
      <c r="Q374" t="s">
        <v>28</v>
      </c>
      <c r="R374" t="s">
        <v>642</v>
      </c>
      <c r="S374" t="s">
        <v>90</v>
      </c>
      <c r="T374" t="s">
        <v>88</v>
      </c>
      <c r="U374" t="s">
        <v>408</v>
      </c>
      <c r="V374" t="s">
        <v>3308</v>
      </c>
      <c r="X374" t="s">
        <v>397</v>
      </c>
      <c r="Y374" t="s">
        <v>3309</v>
      </c>
    </row>
    <row r="375" spans="1:25" x14ac:dyDescent="0.2">
      <c r="A375">
        <v>2021</v>
      </c>
      <c r="B375" t="s">
        <v>3310</v>
      </c>
      <c r="C375" t="s">
        <v>386</v>
      </c>
      <c r="D375" t="s">
        <v>3311</v>
      </c>
      <c r="E375" t="s">
        <v>3312</v>
      </c>
      <c r="F375" t="s">
        <v>1897</v>
      </c>
      <c r="G375" t="s">
        <v>1898</v>
      </c>
      <c r="H375" t="s">
        <v>307</v>
      </c>
      <c r="I375" t="s">
        <v>78</v>
      </c>
      <c r="J375" t="s">
        <v>2660</v>
      </c>
      <c r="K375" t="s">
        <v>28</v>
      </c>
      <c r="L375" t="s">
        <v>406</v>
      </c>
      <c r="M375">
        <v>16.982199999999999</v>
      </c>
      <c r="N375">
        <f t="shared" si="27"/>
        <v>426.13168724279831</v>
      </c>
      <c r="O375">
        <f t="shared" si="28"/>
        <v>426.13168724279831</v>
      </c>
      <c r="P375" s="10">
        <f t="shared" si="29"/>
        <v>6.6963550852439742</v>
      </c>
      <c r="Q375" t="s">
        <v>28</v>
      </c>
      <c r="R375" t="s">
        <v>3313</v>
      </c>
      <c r="S375" t="s">
        <v>306</v>
      </c>
      <c r="T375" t="s">
        <v>77</v>
      </c>
      <c r="U375" t="s">
        <v>408</v>
      </c>
      <c r="V375" t="s">
        <v>3314</v>
      </c>
      <c r="X375" t="s">
        <v>397</v>
      </c>
      <c r="Y375" t="s">
        <v>3315</v>
      </c>
    </row>
    <row r="376" spans="1:25" x14ac:dyDescent="0.2">
      <c r="A376">
        <v>2021</v>
      </c>
      <c r="B376" t="s">
        <v>3316</v>
      </c>
      <c r="C376" t="s">
        <v>400</v>
      </c>
      <c r="D376" t="s">
        <v>3317</v>
      </c>
      <c r="E376" t="s">
        <v>3318</v>
      </c>
      <c r="F376" t="s">
        <v>3319</v>
      </c>
      <c r="G376" t="s">
        <v>3320</v>
      </c>
      <c r="H376" t="s">
        <v>162</v>
      </c>
      <c r="I376" t="s">
        <v>68</v>
      </c>
      <c r="J376" t="s">
        <v>3321</v>
      </c>
      <c r="K376" t="s">
        <v>392</v>
      </c>
      <c r="L376" t="s">
        <v>393</v>
      </c>
      <c r="M376">
        <v>5.8097000000000003</v>
      </c>
      <c r="N376">
        <f t="shared" si="27"/>
        <v>145.78189300411523</v>
      </c>
      <c r="O376">
        <f t="shared" si="28"/>
        <v>145.78189300411523</v>
      </c>
      <c r="P376" s="10">
        <f t="shared" si="29"/>
        <v>2.2908583186360967</v>
      </c>
      <c r="Q376" t="s">
        <v>28</v>
      </c>
      <c r="R376" t="s">
        <v>3322</v>
      </c>
      <c r="S376" t="s">
        <v>161</v>
      </c>
      <c r="T376" t="s">
        <v>60</v>
      </c>
      <c r="U376" t="s">
        <v>395</v>
      </c>
      <c r="V376" t="s">
        <v>3323</v>
      </c>
      <c r="X376" t="s">
        <v>397</v>
      </c>
      <c r="Y376" t="s">
        <v>3324</v>
      </c>
    </row>
    <row r="377" spans="1:25" x14ac:dyDescent="0.2">
      <c r="A377">
        <v>2021</v>
      </c>
      <c r="B377" t="s">
        <v>3325</v>
      </c>
      <c r="C377" t="s">
        <v>400</v>
      </c>
      <c r="D377" t="s">
        <v>3326</v>
      </c>
      <c r="E377" t="s">
        <v>3327</v>
      </c>
      <c r="F377" t="s">
        <v>1158</v>
      </c>
      <c r="G377" t="s">
        <v>1159</v>
      </c>
      <c r="H377" t="s">
        <v>70</v>
      </c>
      <c r="I377" t="s">
        <v>68</v>
      </c>
      <c r="J377" t="s">
        <v>3328</v>
      </c>
      <c r="K377" t="s">
        <v>392</v>
      </c>
      <c r="L377" t="s">
        <v>393</v>
      </c>
      <c r="M377">
        <v>4.0221</v>
      </c>
      <c r="N377">
        <f t="shared" si="27"/>
        <v>100.92592592592592</v>
      </c>
      <c r="O377">
        <f t="shared" si="28"/>
        <v>100.92592592592592</v>
      </c>
      <c r="P377" s="10">
        <f t="shared" si="29"/>
        <v>1.585978835978836</v>
      </c>
      <c r="Q377" t="s">
        <v>28</v>
      </c>
      <c r="R377" t="s">
        <v>1161</v>
      </c>
      <c r="S377" t="s">
        <v>69</v>
      </c>
      <c r="T377" t="s">
        <v>60</v>
      </c>
      <c r="U377" t="s">
        <v>408</v>
      </c>
      <c r="V377" t="s">
        <v>3329</v>
      </c>
      <c r="X377" t="s">
        <v>397</v>
      </c>
      <c r="Y377" t="s">
        <v>3330</v>
      </c>
    </row>
    <row r="378" spans="1:25" x14ac:dyDescent="0.2">
      <c r="A378">
        <v>2021</v>
      </c>
      <c r="B378" t="s">
        <v>3331</v>
      </c>
      <c r="C378" t="s">
        <v>400</v>
      </c>
      <c r="D378" t="s">
        <v>2695</v>
      </c>
      <c r="E378" t="s">
        <v>2696</v>
      </c>
      <c r="F378" t="s">
        <v>1273</v>
      </c>
      <c r="G378" t="s">
        <v>1274</v>
      </c>
      <c r="H378" t="s">
        <v>257</v>
      </c>
      <c r="I378" t="s">
        <v>78</v>
      </c>
      <c r="J378" t="s">
        <v>2945</v>
      </c>
      <c r="K378" t="s">
        <v>28</v>
      </c>
      <c r="L378" t="s">
        <v>406</v>
      </c>
      <c r="M378">
        <v>31.283000000000001</v>
      </c>
      <c r="N378">
        <f t="shared" si="27"/>
        <v>784.97942386831278</v>
      </c>
      <c r="O378">
        <f t="shared" si="28"/>
        <v>784.97942386831278</v>
      </c>
      <c r="P378" s="10">
        <f t="shared" si="29"/>
        <v>12.335390946502057</v>
      </c>
      <c r="Q378" t="s">
        <v>28</v>
      </c>
      <c r="R378" t="s">
        <v>3332</v>
      </c>
      <c r="S378" t="s">
        <v>256</v>
      </c>
      <c r="T378" t="s">
        <v>77</v>
      </c>
      <c r="U378" t="s">
        <v>395</v>
      </c>
      <c r="V378" t="s">
        <v>3333</v>
      </c>
      <c r="X378" t="s">
        <v>397</v>
      </c>
      <c r="Y378" t="s">
        <v>2700</v>
      </c>
    </row>
    <row r="379" spans="1:25" x14ac:dyDescent="0.2">
      <c r="A379">
        <v>2021</v>
      </c>
      <c r="B379" t="s">
        <v>3334</v>
      </c>
      <c r="C379" t="s">
        <v>400</v>
      </c>
      <c r="D379" t="s">
        <v>3335</v>
      </c>
      <c r="E379" t="s">
        <v>3336</v>
      </c>
      <c r="F379" t="s">
        <v>2267</v>
      </c>
      <c r="G379" t="s">
        <v>2268</v>
      </c>
      <c r="H379" t="s">
        <v>91</v>
      </c>
      <c r="I379" t="s">
        <v>89</v>
      </c>
      <c r="J379" t="s">
        <v>2468</v>
      </c>
      <c r="K379" t="s">
        <v>28</v>
      </c>
      <c r="L379" t="s">
        <v>406</v>
      </c>
      <c r="M379">
        <v>15.194599999999999</v>
      </c>
      <c r="N379">
        <f t="shared" si="27"/>
        <v>381.27572016460903</v>
      </c>
      <c r="O379">
        <f t="shared" si="28"/>
        <v>381.27572016460903</v>
      </c>
      <c r="P379" s="10">
        <f t="shared" si="29"/>
        <v>5.9914756025867133</v>
      </c>
      <c r="Q379" t="s">
        <v>28</v>
      </c>
      <c r="R379" t="s">
        <v>3337</v>
      </c>
      <c r="S379" t="s">
        <v>90</v>
      </c>
      <c r="T379" t="s">
        <v>88</v>
      </c>
      <c r="U379" t="s">
        <v>408</v>
      </c>
      <c r="V379" t="s">
        <v>3338</v>
      </c>
      <c r="X379" t="s">
        <v>397</v>
      </c>
      <c r="Y379" t="s">
        <v>3339</v>
      </c>
    </row>
    <row r="380" spans="1:25" x14ac:dyDescent="0.2">
      <c r="A380">
        <v>2021</v>
      </c>
      <c r="B380" t="s">
        <v>3340</v>
      </c>
      <c r="C380" t="s">
        <v>400</v>
      </c>
      <c r="D380" t="s">
        <v>3341</v>
      </c>
      <c r="E380" t="s">
        <v>3342</v>
      </c>
      <c r="F380" t="s">
        <v>3343</v>
      </c>
      <c r="G380" t="s">
        <v>3344</v>
      </c>
      <c r="H380" t="s">
        <v>257</v>
      </c>
      <c r="I380" t="s">
        <v>78</v>
      </c>
      <c r="J380" t="s">
        <v>3345</v>
      </c>
      <c r="K380" t="s">
        <v>28</v>
      </c>
      <c r="L380" t="s">
        <v>406</v>
      </c>
      <c r="M380">
        <v>25.026399999999999</v>
      </c>
      <c r="N380">
        <f t="shared" si="27"/>
        <v>627.98353909465015</v>
      </c>
      <c r="O380">
        <f t="shared" si="28"/>
        <v>627.98353909465015</v>
      </c>
      <c r="P380" s="10">
        <f t="shared" si="29"/>
        <v>9.8683127572016449</v>
      </c>
      <c r="Q380" t="s">
        <v>28</v>
      </c>
      <c r="R380" t="s">
        <v>3346</v>
      </c>
      <c r="S380" t="s">
        <v>256</v>
      </c>
      <c r="T380" t="s">
        <v>77</v>
      </c>
      <c r="U380" t="s">
        <v>395</v>
      </c>
      <c r="V380" t="s">
        <v>3347</v>
      </c>
      <c r="X380" t="s">
        <v>397</v>
      </c>
      <c r="Y380" t="s">
        <v>3348</v>
      </c>
    </row>
    <row r="381" spans="1:25" x14ac:dyDescent="0.2">
      <c r="A381">
        <v>2021</v>
      </c>
      <c r="B381" t="s">
        <v>3349</v>
      </c>
      <c r="C381" t="s">
        <v>400</v>
      </c>
      <c r="D381" t="s">
        <v>3350</v>
      </c>
      <c r="E381" t="s">
        <v>3351</v>
      </c>
      <c r="F381" t="s">
        <v>3352</v>
      </c>
      <c r="G381" t="s">
        <v>3353</v>
      </c>
      <c r="H381" t="s">
        <v>162</v>
      </c>
      <c r="I381" t="s">
        <v>68</v>
      </c>
      <c r="J381" t="s">
        <v>3354</v>
      </c>
      <c r="K381" t="s">
        <v>392</v>
      </c>
      <c r="L381" t="s">
        <v>393</v>
      </c>
      <c r="M381">
        <v>4.4690000000000003</v>
      </c>
      <c r="N381">
        <f t="shared" si="27"/>
        <v>112.13991769547326</v>
      </c>
      <c r="O381">
        <f t="shared" si="28"/>
        <v>112.13991769547326</v>
      </c>
      <c r="P381" s="10">
        <f t="shared" si="29"/>
        <v>1.762198706643151</v>
      </c>
      <c r="Q381" t="s">
        <v>28</v>
      </c>
      <c r="R381" t="s">
        <v>3322</v>
      </c>
      <c r="S381" t="s">
        <v>161</v>
      </c>
      <c r="T381" t="s">
        <v>60</v>
      </c>
      <c r="U381" t="s">
        <v>408</v>
      </c>
      <c r="V381" t="s">
        <v>3355</v>
      </c>
      <c r="X381" t="s">
        <v>397</v>
      </c>
      <c r="Y381" t="s">
        <v>3356</v>
      </c>
    </row>
    <row r="382" spans="1:25" x14ac:dyDescent="0.2">
      <c r="A382">
        <v>2021</v>
      </c>
      <c r="B382" t="s">
        <v>3357</v>
      </c>
      <c r="C382" t="s">
        <v>400</v>
      </c>
      <c r="D382" t="s">
        <v>3358</v>
      </c>
      <c r="E382" t="s">
        <v>3359</v>
      </c>
      <c r="F382" t="s">
        <v>3360</v>
      </c>
      <c r="G382" t="s">
        <v>3361</v>
      </c>
      <c r="H382" t="s">
        <v>521</v>
      </c>
      <c r="I382" t="s">
        <v>137</v>
      </c>
      <c r="J382" t="s">
        <v>3362</v>
      </c>
      <c r="K382" t="s">
        <v>392</v>
      </c>
      <c r="L382" t="s">
        <v>393</v>
      </c>
      <c r="M382">
        <v>10.278700000000001</v>
      </c>
      <c r="N382">
        <f t="shared" ref="N382:N445" si="30">M382*1000000/11.07/3600</f>
        <v>257.92181069958849</v>
      </c>
      <c r="O382">
        <f t="shared" ref="O382:O445" si="31">N382</f>
        <v>257.92181069958849</v>
      </c>
      <c r="P382" s="10">
        <f t="shared" ref="P382:P445" si="32">O382*8000*44/22.4/1000000</f>
        <v>4.0530570252792479</v>
      </c>
      <c r="Q382" t="s">
        <v>123</v>
      </c>
      <c r="R382" t="s">
        <v>522</v>
      </c>
      <c r="S382" t="s">
        <v>523</v>
      </c>
      <c r="T382" t="s">
        <v>136</v>
      </c>
      <c r="U382" t="s">
        <v>408</v>
      </c>
      <c r="V382" t="s">
        <v>3363</v>
      </c>
      <c r="X382" t="s">
        <v>397</v>
      </c>
      <c r="Y382" t="s">
        <v>3364</v>
      </c>
    </row>
    <row r="383" spans="1:25" x14ac:dyDescent="0.2">
      <c r="A383">
        <v>2021</v>
      </c>
      <c r="B383" t="s">
        <v>3365</v>
      </c>
      <c r="C383" t="s">
        <v>536</v>
      </c>
      <c r="D383" t="s">
        <v>3366</v>
      </c>
      <c r="E383" t="s">
        <v>3367</v>
      </c>
      <c r="F383" t="s">
        <v>3368</v>
      </c>
      <c r="G383" t="s">
        <v>3369</v>
      </c>
      <c r="H383" t="s">
        <v>1126</v>
      </c>
      <c r="I383" t="s">
        <v>211</v>
      </c>
      <c r="J383" t="s">
        <v>2730</v>
      </c>
      <c r="K383" t="s">
        <v>392</v>
      </c>
      <c r="L383" t="s">
        <v>393</v>
      </c>
      <c r="M383">
        <v>8.9380000000000006</v>
      </c>
      <c r="N383">
        <f t="shared" si="30"/>
        <v>224.27983539094652</v>
      </c>
      <c r="O383">
        <f t="shared" si="31"/>
        <v>224.27983539094652</v>
      </c>
      <c r="P383" s="10">
        <f t="shared" si="32"/>
        <v>3.5243974132863021</v>
      </c>
      <c r="Q383" t="s">
        <v>28</v>
      </c>
      <c r="R383" t="s">
        <v>3370</v>
      </c>
      <c r="S383" t="s">
        <v>1129</v>
      </c>
      <c r="T383" t="s">
        <v>210</v>
      </c>
      <c r="U383" t="s">
        <v>408</v>
      </c>
      <c r="V383" t="s">
        <v>3371</v>
      </c>
      <c r="X383" t="s">
        <v>397</v>
      </c>
      <c r="Y383" t="s">
        <v>3372</v>
      </c>
    </row>
    <row r="384" spans="1:25" x14ac:dyDescent="0.2">
      <c r="A384">
        <v>2021</v>
      </c>
      <c r="B384" t="s">
        <v>3373</v>
      </c>
      <c r="C384" t="s">
        <v>400</v>
      </c>
      <c r="D384" t="s">
        <v>3374</v>
      </c>
      <c r="E384" t="s">
        <v>3375</v>
      </c>
      <c r="F384" t="s">
        <v>3376</v>
      </c>
      <c r="G384" t="s">
        <v>3377</v>
      </c>
      <c r="H384" t="s">
        <v>836</v>
      </c>
      <c r="I384" t="s">
        <v>78</v>
      </c>
      <c r="J384" t="s">
        <v>2730</v>
      </c>
      <c r="K384" t="s">
        <v>28</v>
      </c>
      <c r="L384" t="s">
        <v>406</v>
      </c>
      <c r="M384">
        <v>15.641500000000001</v>
      </c>
      <c r="N384">
        <f t="shared" si="30"/>
        <v>392.48971193415639</v>
      </c>
      <c r="O384">
        <f t="shared" si="31"/>
        <v>392.48971193415639</v>
      </c>
      <c r="P384" s="10">
        <f t="shared" si="32"/>
        <v>6.1676954732510287</v>
      </c>
      <c r="Q384" t="s">
        <v>28</v>
      </c>
      <c r="R384" t="s">
        <v>3378</v>
      </c>
      <c r="S384" t="s">
        <v>839</v>
      </c>
      <c r="T384" t="s">
        <v>77</v>
      </c>
      <c r="U384" t="s">
        <v>408</v>
      </c>
      <c r="V384" t="s">
        <v>220</v>
      </c>
      <c r="X384" t="s">
        <v>397</v>
      </c>
      <c r="Y384" t="s">
        <v>3379</v>
      </c>
    </row>
    <row r="385" spans="1:25" x14ac:dyDescent="0.2">
      <c r="A385">
        <v>2021</v>
      </c>
      <c r="B385" t="s">
        <v>3380</v>
      </c>
      <c r="C385" t="s">
        <v>400</v>
      </c>
      <c r="D385" t="s">
        <v>3381</v>
      </c>
      <c r="E385" t="s">
        <v>3382</v>
      </c>
      <c r="F385" t="s">
        <v>2288</v>
      </c>
      <c r="G385" t="s">
        <v>2289</v>
      </c>
      <c r="H385" t="s">
        <v>183</v>
      </c>
      <c r="I385" t="s">
        <v>145</v>
      </c>
      <c r="J385" t="s">
        <v>3383</v>
      </c>
      <c r="K385" t="s">
        <v>392</v>
      </c>
      <c r="L385" t="s">
        <v>393</v>
      </c>
      <c r="M385">
        <v>17.876000000000001</v>
      </c>
      <c r="N385">
        <f t="shared" si="30"/>
        <v>448.55967078189303</v>
      </c>
      <c r="O385">
        <f t="shared" si="31"/>
        <v>448.55967078189303</v>
      </c>
      <c r="P385" s="10">
        <f t="shared" si="32"/>
        <v>7.0487948265726041</v>
      </c>
      <c r="Q385" t="s">
        <v>28</v>
      </c>
      <c r="R385" t="s">
        <v>2291</v>
      </c>
      <c r="S385" t="s">
        <v>182</v>
      </c>
      <c r="T385" t="s">
        <v>121</v>
      </c>
      <c r="U385" t="s">
        <v>395</v>
      </c>
      <c r="V385" t="s">
        <v>3384</v>
      </c>
      <c r="X385" t="s">
        <v>397</v>
      </c>
      <c r="Y385" t="s">
        <v>3385</v>
      </c>
    </row>
    <row r="386" spans="1:25" x14ac:dyDescent="0.2">
      <c r="A386">
        <v>2021</v>
      </c>
      <c r="B386" t="s">
        <v>3386</v>
      </c>
      <c r="C386" t="s">
        <v>400</v>
      </c>
      <c r="D386" t="s">
        <v>3387</v>
      </c>
      <c r="E386" t="s">
        <v>3388</v>
      </c>
      <c r="F386" t="s">
        <v>1418</v>
      </c>
      <c r="G386" t="s">
        <v>1419</v>
      </c>
      <c r="H386" t="s">
        <v>617</v>
      </c>
      <c r="I386" t="s">
        <v>145</v>
      </c>
      <c r="J386" t="s">
        <v>3389</v>
      </c>
      <c r="K386" t="s">
        <v>392</v>
      </c>
      <c r="L386" t="s">
        <v>393</v>
      </c>
      <c r="M386">
        <v>17.876000000000001</v>
      </c>
      <c r="N386">
        <f t="shared" si="30"/>
        <v>448.55967078189303</v>
      </c>
      <c r="O386">
        <f t="shared" si="31"/>
        <v>448.55967078189303</v>
      </c>
      <c r="P386" s="10">
        <f t="shared" si="32"/>
        <v>7.0487948265726041</v>
      </c>
      <c r="Q386" t="s">
        <v>28</v>
      </c>
      <c r="R386" t="s">
        <v>642</v>
      </c>
      <c r="S386" t="s">
        <v>620</v>
      </c>
      <c r="T386" t="s">
        <v>121</v>
      </c>
      <c r="U386" t="s">
        <v>408</v>
      </c>
      <c r="V386" t="s">
        <v>3390</v>
      </c>
      <c r="X386" t="s">
        <v>397</v>
      </c>
      <c r="Y386" t="s">
        <v>3391</v>
      </c>
    </row>
    <row r="387" spans="1:25" x14ac:dyDescent="0.2">
      <c r="A387">
        <v>2021</v>
      </c>
      <c r="B387" t="s">
        <v>3392</v>
      </c>
      <c r="C387" t="s">
        <v>400</v>
      </c>
      <c r="D387" t="s">
        <v>3393</v>
      </c>
      <c r="E387" t="s">
        <v>3394</v>
      </c>
      <c r="F387" t="s">
        <v>3395</v>
      </c>
      <c r="G387" t="s">
        <v>3396</v>
      </c>
      <c r="H387" t="s">
        <v>162</v>
      </c>
      <c r="I387" t="s">
        <v>68</v>
      </c>
      <c r="J387" t="s">
        <v>2751</v>
      </c>
      <c r="K387" t="s">
        <v>392</v>
      </c>
      <c r="L387" t="s">
        <v>393</v>
      </c>
      <c r="M387">
        <v>8.9380000000000006</v>
      </c>
      <c r="N387">
        <f t="shared" si="30"/>
        <v>224.27983539094652</v>
      </c>
      <c r="O387">
        <f t="shared" si="31"/>
        <v>224.27983539094652</v>
      </c>
      <c r="P387" s="10">
        <f t="shared" si="32"/>
        <v>3.5243974132863021</v>
      </c>
      <c r="Q387" t="s">
        <v>28</v>
      </c>
      <c r="R387" t="s">
        <v>3397</v>
      </c>
      <c r="S387" t="s">
        <v>161</v>
      </c>
      <c r="T387" t="s">
        <v>60</v>
      </c>
      <c r="U387" t="s">
        <v>395</v>
      </c>
      <c r="V387" t="s">
        <v>3398</v>
      </c>
      <c r="X387" t="s">
        <v>397</v>
      </c>
      <c r="Y387" t="s">
        <v>3399</v>
      </c>
    </row>
    <row r="388" spans="1:25" x14ac:dyDescent="0.2">
      <c r="A388">
        <v>2021</v>
      </c>
      <c r="B388" t="s">
        <v>3400</v>
      </c>
      <c r="C388" t="s">
        <v>400</v>
      </c>
      <c r="D388" t="s">
        <v>3311</v>
      </c>
      <c r="E388" t="s">
        <v>3312</v>
      </c>
      <c r="F388" t="s">
        <v>1897</v>
      </c>
      <c r="G388" t="s">
        <v>1898</v>
      </c>
      <c r="H388" t="s">
        <v>307</v>
      </c>
      <c r="I388" t="s">
        <v>78</v>
      </c>
      <c r="J388" t="s">
        <v>3401</v>
      </c>
      <c r="K388" t="s">
        <v>28</v>
      </c>
      <c r="L388" t="s">
        <v>406</v>
      </c>
      <c r="M388">
        <v>26.814</v>
      </c>
      <c r="N388">
        <f t="shared" si="30"/>
        <v>672.83950617283949</v>
      </c>
      <c r="O388">
        <f t="shared" si="31"/>
        <v>672.83950617283949</v>
      </c>
      <c r="P388" s="10">
        <f t="shared" si="32"/>
        <v>10.573192239858907</v>
      </c>
      <c r="Q388" t="s">
        <v>28</v>
      </c>
      <c r="R388" t="s">
        <v>3402</v>
      </c>
      <c r="S388" t="s">
        <v>306</v>
      </c>
      <c r="T388" t="s">
        <v>77</v>
      </c>
      <c r="U388" t="s">
        <v>395</v>
      </c>
      <c r="V388" t="s">
        <v>3403</v>
      </c>
      <c r="X388" t="s">
        <v>397</v>
      </c>
      <c r="Y388" t="s">
        <v>3315</v>
      </c>
    </row>
    <row r="389" spans="1:25" x14ac:dyDescent="0.2">
      <c r="A389">
        <v>2021</v>
      </c>
      <c r="B389" t="s">
        <v>3404</v>
      </c>
      <c r="C389" t="s">
        <v>536</v>
      </c>
      <c r="D389" t="s">
        <v>3405</v>
      </c>
      <c r="E389" t="s">
        <v>3406</v>
      </c>
      <c r="F389" t="s">
        <v>3407</v>
      </c>
      <c r="G389" t="s">
        <v>3408</v>
      </c>
      <c r="H389" t="s">
        <v>3409</v>
      </c>
      <c r="I389" t="s">
        <v>221</v>
      </c>
      <c r="J389" t="s">
        <v>3410</v>
      </c>
      <c r="K389" t="s">
        <v>392</v>
      </c>
      <c r="L389" t="s">
        <v>393</v>
      </c>
      <c r="M389">
        <v>23.32818</v>
      </c>
      <c r="N389">
        <f t="shared" si="30"/>
        <v>585.37037037037044</v>
      </c>
      <c r="O389">
        <f t="shared" si="31"/>
        <v>585.37037037037044</v>
      </c>
      <c r="P389" s="10">
        <f t="shared" si="32"/>
        <v>9.1986772486772495</v>
      </c>
      <c r="Q389" t="s">
        <v>28</v>
      </c>
      <c r="R389" t="s">
        <v>3411</v>
      </c>
      <c r="S389" t="s">
        <v>954</v>
      </c>
      <c r="T389" t="s">
        <v>220</v>
      </c>
      <c r="U389" t="s">
        <v>395</v>
      </c>
      <c r="V389" t="s">
        <v>2893</v>
      </c>
      <c r="X389" t="s">
        <v>397</v>
      </c>
      <c r="Y389" t="s">
        <v>3412</v>
      </c>
    </row>
    <row r="390" spans="1:25" x14ac:dyDescent="0.2">
      <c r="A390">
        <v>2021</v>
      </c>
      <c r="B390" t="s">
        <v>3413</v>
      </c>
      <c r="C390" t="s">
        <v>400</v>
      </c>
      <c r="D390" t="s">
        <v>3414</v>
      </c>
      <c r="E390" t="s">
        <v>3415</v>
      </c>
      <c r="F390" t="s">
        <v>2749</v>
      </c>
      <c r="G390" t="s">
        <v>2750</v>
      </c>
      <c r="H390" t="s">
        <v>617</v>
      </c>
      <c r="I390" t="s">
        <v>145</v>
      </c>
      <c r="J390" t="s">
        <v>2508</v>
      </c>
      <c r="K390" t="s">
        <v>392</v>
      </c>
      <c r="L390" t="s">
        <v>393</v>
      </c>
      <c r="M390">
        <v>19.216699999999999</v>
      </c>
      <c r="N390">
        <f t="shared" si="30"/>
        <v>482.20164609053495</v>
      </c>
      <c r="O390">
        <f t="shared" si="31"/>
        <v>482.20164609053495</v>
      </c>
      <c r="P390" s="10">
        <f t="shared" si="32"/>
        <v>7.5774544385655496</v>
      </c>
      <c r="Q390" t="s">
        <v>28</v>
      </c>
      <c r="R390" t="s">
        <v>642</v>
      </c>
      <c r="S390" t="s">
        <v>620</v>
      </c>
      <c r="T390" t="s">
        <v>121</v>
      </c>
      <c r="U390" t="s">
        <v>408</v>
      </c>
      <c r="V390" t="s">
        <v>3416</v>
      </c>
      <c r="X390" t="s">
        <v>397</v>
      </c>
      <c r="Y390" t="s">
        <v>3417</v>
      </c>
    </row>
    <row r="391" spans="1:25" x14ac:dyDescent="0.2">
      <c r="A391">
        <v>2021</v>
      </c>
      <c r="B391" t="s">
        <v>3418</v>
      </c>
      <c r="C391" t="s">
        <v>516</v>
      </c>
      <c r="D391" t="s">
        <v>3419</v>
      </c>
      <c r="E391" t="s">
        <v>3420</v>
      </c>
      <c r="F391" t="s">
        <v>2540</v>
      </c>
      <c r="G391" t="s">
        <v>2541</v>
      </c>
      <c r="H391" t="s">
        <v>336</v>
      </c>
      <c r="I391" t="s">
        <v>51</v>
      </c>
      <c r="J391" t="s">
        <v>3421</v>
      </c>
      <c r="K391" t="s">
        <v>392</v>
      </c>
      <c r="L391" t="s">
        <v>393</v>
      </c>
      <c r="M391">
        <v>19.663599999999999</v>
      </c>
      <c r="N391">
        <f t="shared" si="30"/>
        <v>493.41563786008226</v>
      </c>
      <c r="O391">
        <f t="shared" si="31"/>
        <v>493.41563786008226</v>
      </c>
      <c r="P391" s="10">
        <f t="shared" si="32"/>
        <v>7.753674309229865</v>
      </c>
      <c r="Q391" t="s">
        <v>28</v>
      </c>
      <c r="R391" t="s">
        <v>2543</v>
      </c>
      <c r="S391" t="s">
        <v>335</v>
      </c>
      <c r="T391" t="s">
        <v>50</v>
      </c>
      <c r="U391" t="s">
        <v>395</v>
      </c>
      <c r="V391" t="s">
        <v>3422</v>
      </c>
      <c r="X391" t="s">
        <v>397</v>
      </c>
      <c r="Y391" t="s">
        <v>3423</v>
      </c>
    </row>
    <row r="392" spans="1:25" x14ac:dyDescent="0.2">
      <c r="A392">
        <v>2021</v>
      </c>
      <c r="B392" t="s">
        <v>3424</v>
      </c>
      <c r="C392" t="s">
        <v>400</v>
      </c>
      <c r="D392" t="s">
        <v>3425</v>
      </c>
      <c r="E392" t="s">
        <v>3426</v>
      </c>
      <c r="F392" t="s">
        <v>1008</v>
      </c>
      <c r="G392" t="s">
        <v>1009</v>
      </c>
      <c r="H392" t="s">
        <v>1010</v>
      </c>
      <c r="I392" t="s">
        <v>37</v>
      </c>
      <c r="J392" t="s">
        <v>3427</v>
      </c>
      <c r="K392" t="s">
        <v>392</v>
      </c>
      <c r="L392" t="s">
        <v>393</v>
      </c>
      <c r="M392">
        <v>22.344999999999999</v>
      </c>
      <c r="N392">
        <f t="shared" si="30"/>
        <v>560.69958847736621</v>
      </c>
      <c r="O392">
        <f t="shared" si="31"/>
        <v>560.69958847736621</v>
      </c>
      <c r="P392" s="10">
        <f t="shared" si="32"/>
        <v>8.8109935332157558</v>
      </c>
      <c r="Q392" t="s">
        <v>28</v>
      </c>
      <c r="R392" t="s">
        <v>1012</v>
      </c>
      <c r="S392" t="s">
        <v>119</v>
      </c>
      <c r="T392" t="s">
        <v>25</v>
      </c>
      <c r="U392" t="s">
        <v>395</v>
      </c>
      <c r="V392" t="s">
        <v>3428</v>
      </c>
      <c r="X392" t="s">
        <v>397</v>
      </c>
      <c r="Y392" t="s">
        <v>3429</v>
      </c>
    </row>
    <row r="393" spans="1:25" x14ac:dyDescent="0.2">
      <c r="A393">
        <v>2021</v>
      </c>
      <c r="B393" t="s">
        <v>3430</v>
      </c>
      <c r="C393" t="s">
        <v>400</v>
      </c>
      <c r="D393" t="s">
        <v>3431</v>
      </c>
      <c r="E393" t="s">
        <v>3432</v>
      </c>
      <c r="F393" t="s">
        <v>1635</v>
      </c>
      <c r="G393" t="s">
        <v>1636</v>
      </c>
      <c r="H393" t="s">
        <v>147</v>
      </c>
      <c r="I393" t="s">
        <v>145</v>
      </c>
      <c r="J393" t="s">
        <v>2533</v>
      </c>
      <c r="K393" t="s">
        <v>392</v>
      </c>
      <c r="L393" t="s">
        <v>393</v>
      </c>
      <c r="M393">
        <v>53.628</v>
      </c>
      <c r="N393">
        <f t="shared" si="30"/>
        <v>1345.679012345679</v>
      </c>
      <c r="O393">
        <f t="shared" si="31"/>
        <v>1345.679012345679</v>
      </c>
      <c r="P393" s="10">
        <f t="shared" si="32"/>
        <v>21.146384479717813</v>
      </c>
      <c r="Q393" t="s">
        <v>28</v>
      </c>
      <c r="R393" t="s">
        <v>1638</v>
      </c>
      <c r="S393" t="s">
        <v>146</v>
      </c>
      <c r="T393" t="s">
        <v>121</v>
      </c>
      <c r="U393" t="s">
        <v>395</v>
      </c>
      <c r="V393" t="s">
        <v>1135</v>
      </c>
      <c r="X393" t="s">
        <v>397</v>
      </c>
      <c r="Y393" t="s">
        <v>3433</v>
      </c>
    </row>
    <row r="394" spans="1:25" x14ac:dyDescent="0.2">
      <c r="A394">
        <v>2021</v>
      </c>
      <c r="B394" t="s">
        <v>3434</v>
      </c>
      <c r="C394" t="s">
        <v>400</v>
      </c>
      <c r="D394" t="s">
        <v>3435</v>
      </c>
      <c r="E394" t="s">
        <v>3436</v>
      </c>
      <c r="F394" t="s">
        <v>3437</v>
      </c>
      <c r="G394" t="s">
        <v>3438</v>
      </c>
      <c r="H394" t="s">
        <v>521</v>
      </c>
      <c r="I394" t="s">
        <v>137</v>
      </c>
      <c r="J394" t="s">
        <v>2549</v>
      </c>
      <c r="K394" t="s">
        <v>392</v>
      </c>
      <c r="L394" t="s">
        <v>393</v>
      </c>
      <c r="M394">
        <v>6.2565999999999997</v>
      </c>
      <c r="N394">
        <f t="shared" si="30"/>
        <v>156.99588477366254</v>
      </c>
      <c r="O394">
        <f t="shared" si="31"/>
        <v>156.99588477366254</v>
      </c>
      <c r="P394" s="10">
        <f t="shared" si="32"/>
        <v>2.4670781893004112</v>
      </c>
      <c r="Q394" t="s">
        <v>123</v>
      </c>
      <c r="R394" t="s">
        <v>3439</v>
      </c>
      <c r="S394" t="s">
        <v>523</v>
      </c>
      <c r="T394" t="s">
        <v>136</v>
      </c>
      <c r="U394" t="s">
        <v>408</v>
      </c>
      <c r="V394" t="s">
        <v>3440</v>
      </c>
      <c r="X394" t="s">
        <v>397</v>
      </c>
      <c r="Y394" t="s">
        <v>3441</v>
      </c>
    </row>
    <row r="395" spans="1:25" x14ac:dyDescent="0.2">
      <c r="A395">
        <v>2021</v>
      </c>
      <c r="B395" t="s">
        <v>3442</v>
      </c>
      <c r="C395" t="s">
        <v>400</v>
      </c>
      <c r="D395" t="s">
        <v>3443</v>
      </c>
      <c r="E395" t="s">
        <v>3444</v>
      </c>
      <c r="F395" t="s">
        <v>1198</v>
      </c>
      <c r="G395" t="s">
        <v>1199</v>
      </c>
      <c r="H395" t="s">
        <v>257</v>
      </c>
      <c r="I395" t="s">
        <v>78</v>
      </c>
      <c r="J395" t="s">
        <v>3445</v>
      </c>
      <c r="K395" t="s">
        <v>392</v>
      </c>
      <c r="L395" t="s">
        <v>393</v>
      </c>
      <c r="M395">
        <v>22.344999999999999</v>
      </c>
      <c r="N395">
        <f t="shared" si="30"/>
        <v>560.69958847736621</v>
      </c>
      <c r="O395">
        <f t="shared" si="31"/>
        <v>560.69958847736621</v>
      </c>
      <c r="P395" s="10">
        <f t="shared" si="32"/>
        <v>8.8109935332157558</v>
      </c>
      <c r="Q395" t="s">
        <v>28</v>
      </c>
      <c r="R395" t="s">
        <v>751</v>
      </c>
      <c r="S395" t="s">
        <v>256</v>
      </c>
      <c r="T395" t="s">
        <v>77</v>
      </c>
      <c r="U395" t="s">
        <v>408</v>
      </c>
      <c r="V395" t="s">
        <v>3446</v>
      </c>
      <c r="X395" t="s">
        <v>397</v>
      </c>
      <c r="Y395" t="s">
        <v>3447</v>
      </c>
    </row>
    <row r="396" spans="1:25" x14ac:dyDescent="0.2">
      <c r="A396">
        <v>2021</v>
      </c>
      <c r="B396" t="s">
        <v>3448</v>
      </c>
      <c r="C396" t="s">
        <v>400</v>
      </c>
      <c r="D396" t="s">
        <v>3449</v>
      </c>
      <c r="E396" t="s">
        <v>3450</v>
      </c>
      <c r="F396" t="s">
        <v>3451</v>
      </c>
      <c r="G396" t="s">
        <v>3452</v>
      </c>
      <c r="H396" t="s">
        <v>1126</v>
      </c>
      <c r="I396" t="s">
        <v>211</v>
      </c>
      <c r="J396" t="s">
        <v>3453</v>
      </c>
      <c r="K396" t="s">
        <v>392</v>
      </c>
      <c r="L396" t="s">
        <v>393</v>
      </c>
      <c r="M396">
        <v>11.172499999999999</v>
      </c>
      <c r="N396">
        <f t="shared" si="30"/>
        <v>280.3497942386831</v>
      </c>
      <c r="O396">
        <f t="shared" si="31"/>
        <v>280.3497942386831</v>
      </c>
      <c r="P396" s="10">
        <f t="shared" si="32"/>
        <v>4.4054967666078779</v>
      </c>
      <c r="Q396" t="s">
        <v>28</v>
      </c>
      <c r="R396" t="s">
        <v>3454</v>
      </c>
      <c r="S396" t="s">
        <v>1129</v>
      </c>
      <c r="T396" t="s">
        <v>210</v>
      </c>
      <c r="U396" t="s">
        <v>408</v>
      </c>
      <c r="V396" t="s">
        <v>3455</v>
      </c>
      <c r="X396" t="s">
        <v>397</v>
      </c>
      <c r="Y396" t="s">
        <v>3456</v>
      </c>
    </row>
    <row r="397" spans="1:25" x14ac:dyDescent="0.2">
      <c r="A397">
        <v>2021</v>
      </c>
      <c r="B397" t="s">
        <v>3457</v>
      </c>
      <c r="C397" t="s">
        <v>516</v>
      </c>
      <c r="D397" t="s">
        <v>3458</v>
      </c>
      <c r="E397" t="s">
        <v>3459</v>
      </c>
      <c r="F397" t="s">
        <v>3460</v>
      </c>
      <c r="G397" t="s">
        <v>3461</v>
      </c>
      <c r="H397" t="s">
        <v>1571</v>
      </c>
      <c r="I397" t="s">
        <v>211</v>
      </c>
      <c r="J397" t="s">
        <v>3233</v>
      </c>
      <c r="K397" t="s">
        <v>392</v>
      </c>
      <c r="L397" t="s">
        <v>393</v>
      </c>
      <c r="M397">
        <v>4.4690000000000003</v>
      </c>
      <c r="N397">
        <f t="shared" si="30"/>
        <v>112.13991769547326</v>
      </c>
      <c r="O397">
        <f t="shared" si="31"/>
        <v>112.13991769547326</v>
      </c>
      <c r="P397" s="10">
        <f t="shared" si="32"/>
        <v>1.762198706643151</v>
      </c>
      <c r="Q397" t="s">
        <v>28</v>
      </c>
      <c r="R397" t="s">
        <v>3462</v>
      </c>
      <c r="S397" t="s">
        <v>1573</v>
      </c>
      <c r="T397" t="s">
        <v>210</v>
      </c>
      <c r="U397" t="s">
        <v>395</v>
      </c>
      <c r="V397" t="s">
        <v>3463</v>
      </c>
      <c r="X397" t="s">
        <v>397</v>
      </c>
      <c r="Y397" t="s">
        <v>3464</v>
      </c>
    </row>
    <row r="398" spans="1:25" x14ac:dyDescent="0.2">
      <c r="A398">
        <v>2021</v>
      </c>
      <c r="B398" t="s">
        <v>3465</v>
      </c>
      <c r="C398" t="s">
        <v>400</v>
      </c>
      <c r="D398" t="s">
        <v>3466</v>
      </c>
      <c r="E398" t="s">
        <v>3467</v>
      </c>
      <c r="F398" t="s">
        <v>3468</v>
      </c>
      <c r="G398" t="s">
        <v>3469</v>
      </c>
      <c r="H398" t="s">
        <v>91</v>
      </c>
      <c r="I398" t="s">
        <v>89</v>
      </c>
      <c r="J398" t="s">
        <v>3256</v>
      </c>
      <c r="K398" t="s">
        <v>392</v>
      </c>
      <c r="L398" t="s">
        <v>393</v>
      </c>
      <c r="M398">
        <v>13.407</v>
      </c>
      <c r="N398">
        <f t="shared" si="30"/>
        <v>336.41975308641975</v>
      </c>
      <c r="O398">
        <f t="shared" si="31"/>
        <v>336.41975308641975</v>
      </c>
      <c r="P398" s="10">
        <f t="shared" si="32"/>
        <v>5.2865961199294533</v>
      </c>
      <c r="Q398" t="s">
        <v>28</v>
      </c>
      <c r="R398" t="s">
        <v>642</v>
      </c>
      <c r="S398" t="s">
        <v>90</v>
      </c>
      <c r="T398" t="s">
        <v>88</v>
      </c>
      <c r="U398" t="s">
        <v>395</v>
      </c>
      <c r="V398" t="s">
        <v>3470</v>
      </c>
      <c r="X398" t="s">
        <v>397</v>
      </c>
      <c r="Y398" t="s">
        <v>3471</v>
      </c>
    </row>
    <row r="399" spans="1:25" x14ac:dyDescent="0.2">
      <c r="A399">
        <v>2021</v>
      </c>
      <c r="B399" t="s">
        <v>3472</v>
      </c>
      <c r="C399" t="s">
        <v>400</v>
      </c>
      <c r="D399" t="s">
        <v>3473</v>
      </c>
      <c r="E399" t="s">
        <v>3474</v>
      </c>
      <c r="F399" t="s">
        <v>3475</v>
      </c>
      <c r="G399" t="s">
        <v>3476</v>
      </c>
      <c r="H399" t="s">
        <v>2253</v>
      </c>
      <c r="I399" t="s">
        <v>120</v>
      </c>
      <c r="J399" t="s">
        <v>3477</v>
      </c>
      <c r="K399" t="s">
        <v>392</v>
      </c>
      <c r="L399" t="s">
        <v>393</v>
      </c>
      <c r="M399">
        <v>15.194599999999999</v>
      </c>
      <c r="N399">
        <f t="shared" si="30"/>
        <v>381.27572016460903</v>
      </c>
      <c r="O399">
        <f t="shared" si="31"/>
        <v>381.27572016460903</v>
      </c>
      <c r="P399" s="10">
        <f t="shared" si="32"/>
        <v>5.9914756025867133</v>
      </c>
      <c r="Q399" t="s">
        <v>123</v>
      </c>
      <c r="R399" t="s">
        <v>2255</v>
      </c>
      <c r="S399" t="s">
        <v>2256</v>
      </c>
      <c r="T399" t="s">
        <v>119</v>
      </c>
      <c r="U399" t="s">
        <v>408</v>
      </c>
      <c r="V399" t="s">
        <v>3478</v>
      </c>
      <c r="X399" t="s">
        <v>397</v>
      </c>
      <c r="Y399" t="s">
        <v>3479</v>
      </c>
    </row>
    <row r="400" spans="1:25" x14ac:dyDescent="0.2">
      <c r="A400">
        <v>2021</v>
      </c>
      <c r="B400" t="s">
        <v>3480</v>
      </c>
      <c r="C400" t="s">
        <v>386</v>
      </c>
      <c r="D400" t="s">
        <v>3481</v>
      </c>
      <c r="E400" t="s">
        <v>3482</v>
      </c>
      <c r="F400" t="s">
        <v>3483</v>
      </c>
      <c r="G400" t="s">
        <v>3484</v>
      </c>
      <c r="H400" t="s">
        <v>629</v>
      </c>
      <c r="I400" t="s">
        <v>145</v>
      </c>
      <c r="J400" t="s">
        <v>3265</v>
      </c>
      <c r="K400" t="s">
        <v>392</v>
      </c>
      <c r="L400" t="s">
        <v>393</v>
      </c>
      <c r="M400">
        <v>35.752000000000002</v>
      </c>
      <c r="N400">
        <f t="shared" si="30"/>
        <v>897.11934156378607</v>
      </c>
      <c r="O400">
        <f t="shared" si="31"/>
        <v>897.11934156378607</v>
      </c>
      <c r="P400" s="10">
        <f t="shared" si="32"/>
        <v>14.097589653145208</v>
      </c>
      <c r="Q400" t="s">
        <v>28</v>
      </c>
      <c r="R400" t="s">
        <v>3485</v>
      </c>
      <c r="S400" t="s">
        <v>632</v>
      </c>
      <c r="T400" t="s">
        <v>121</v>
      </c>
      <c r="U400" t="s">
        <v>395</v>
      </c>
      <c r="V400" t="s">
        <v>3486</v>
      </c>
      <c r="X400" t="s">
        <v>397</v>
      </c>
      <c r="Y400" t="s">
        <v>3487</v>
      </c>
    </row>
    <row r="401" spans="1:25" x14ac:dyDescent="0.2">
      <c r="A401">
        <v>2021</v>
      </c>
      <c r="B401" t="s">
        <v>3488</v>
      </c>
      <c r="C401" t="s">
        <v>400</v>
      </c>
      <c r="D401" t="s">
        <v>3489</v>
      </c>
      <c r="E401" t="s">
        <v>3490</v>
      </c>
      <c r="F401" t="s">
        <v>3491</v>
      </c>
      <c r="G401" t="s">
        <v>3492</v>
      </c>
      <c r="H401" t="s">
        <v>617</v>
      </c>
      <c r="I401" t="s">
        <v>145</v>
      </c>
      <c r="J401" t="s">
        <v>2608</v>
      </c>
      <c r="K401" t="s">
        <v>28</v>
      </c>
      <c r="L401" t="s">
        <v>406</v>
      </c>
      <c r="M401">
        <v>17.429099999999998</v>
      </c>
      <c r="N401">
        <f t="shared" si="30"/>
        <v>437.34567901234567</v>
      </c>
      <c r="O401">
        <f t="shared" si="31"/>
        <v>437.34567901234567</v>
      </c>
      <c r="P401" s="10">
        <f t="shared" si="32"/>
        <v>6.8725749559082896</v>
      </c>
      <c r="Q401" t="s">
        <v>28</v>
      </c>
      <c r="R401" t="s">
        <v>3493</v>
      </c>
      <c r="S401" t="s">
        <v>620</v>
      </c>
      <c r="T401" t="s">
        <v>121</v>
      </c>
      <c r="U401" t="s">
        <v>408</v>
      </c>
      <c r="V401" t="s">
        <v>3494</v>
      </c>
      <c r="X401" t="s">
        <v>397</v>
      </c>
      <c r="Y401" t="s">
        <v>3495</v>
      </c>
    </row>
    <row r="402" spans="1:25" x14ac:dyDescent="0.2">
      <c r="A402">
        <v>2021</v>
      </c>
      <c r="B402" t="s">
        <v>3496</v>
      </c>
      <c r="C402" t="s">
        <v>400</v>
      </c>
      <c r="D402" t="s">
        <v>3497</v>
      </c>
      <c r="E402" t="s">
        <v>3498</v>
      </c>
      <c r="F402" t="s">
        <v>3499</v>
      </c>
      <c r="G402" t="s">
        <v>3500</v>
      </c>
      <c r="H402" t="s">
        <v>1596</v>
      </c>
      <c r="I402" t="s">
        <v>211</v>
      </c>
      <c r="J402" t="s">
        <v>3501</v>
      </c>
      <c r="K402" t="s">
        <v>392</v>
      </c>
      <c r="L402" t="s">
        <v>393</v>
      </c>
      <c r="M402">
        <v>8.9380000000000006</v>
      </c>
      <c r="N402">
        <f t="shared" si="30"/>
        <v>224.27983539094652</v>
      </c>
      <c r="O402">
        <f t="shared" si="31"/>
        <v>224.27983539094652</v>
      </c>
      <c r="P402" s="10">
        <f t="shared" si="32"/>
        <v>3.5243974132863021</v>
      </c>
      <c r="Q402" t="s">
        <v>28</v>
      </c>
      <c r="R402" t="s">
        <v>3056</v>
      </c>
      <c r="S402" t="s">
        <v>1599</v>
      </c>
      <c r="T402" t="s">
        <v>210</v>
      </c>
      <c r="U402" t="s">
        <v>395</v>
      </c>
      <c r="V402" t="s">
        <v>3502</v>
      </c>
      <c r="X402" t="s">
        <v>397</v>
      </c>
      <c r="Y402" t="s">
        <v>3503</v>
      </c>
    </row>
    <row r="403" spans="1:25" x14ac:dyDescent="0.2">
      <c r="A403">
        <v>2021</v>
      </c>
      <c r="B403" t="s">
        <v>3504</v>
      </c>
      <c r="C403" t="s">
        <v>400</v>
      </c>
      <c r="D403" t="s">
        <v>3505</v>
      </c>
      <c r="E403" t="s">
        <v>3506</v>
      </c>
      <c r="F403" t="s">
        <v>3507</v>
      </c>
      <c r="G403" t="s">
        <v>3508</v>
      </c>
      <c r="H403" t="s">
        <v>139</v>
      </c>
      <c r="I403" t="s">
        <v>137</v>
      </c>
      <c r="J403" t="s">
        <v>2901</v>
      </c>
      <c r="K403" t="s">
        <v>3509</v>
      </c>
      <c r="L403" t="s">
        <v>393</v>
      </c>
      <c r="M403">
        <v>15.194599999999999</v>
      </c>
      <c r="N403">
        <f t="shared" si="30"/>
        <v>381.27572016460903</v>
      </c>
      <c r="O403">
        <f t="shared" si="31"/>
        <v>381.27572016460903</v>
      </c>
      <c r="P403" s="10">
        <f t="shared" si="32"/>
        <v>5.9914756025867133</v>
      </c>
      <c r="Q403" t="s">
        <v>28</v>
      </c>
      <c r="R403" t="s">
        <v>3510</v>
      </c>
      <c r="S403" t="s">
        <v>138</v>
      </c>
      <c r="T403" t="s">
        <v>136</v>
      </c>
      <c r="U403" t="s">
        <v>395</v>
      </c>
      <c r="V403" t="s">
        <v>3511</v>
      </c>
      <c r="X403" t="s">
        <v>397</v>
      </c>
      <c r="Y403" t="s">
        <v>3512</v>
      </c>
    </row>
    <row r="404" spans="1:25" x14ac:dyDescent="0.2">
      <c r="A404">
        <v>2021</v>
      </c>
      <c r="B404" t="s">
        <v>3513</v>
      </c>
      <c r="C404" t="s">
        <v>386</v>
      </c>
      <c r="D404" t="s">
        <v>3514</v>
      </c>
      <c r="E404" t="s">
        <v>3515</v>
      </c>
      <c r="F404" t="s">
        <v>3516</v>
      </c>
      <c r="G404" t="s">
        <v>3517</v>
      </c>
      <c r="H404" t="s">
        <v>321</v>
      </c>
      <c r="I404" t="s">
        <v>137</v>
      </c>
      <c r="J404" t="s">
        <v>3518</v>
      </c>
      <c r="K404" t="s">
        <v>392</v>
      </c>
      <c r="L404" t="s">
        <v>393</v>
      </c>
      <c r="M404">
        <v>16.89282</v>
      </c>
      <c r="N404">
        <f t="shared" si="30"/>
        <v>423.88888888888891</v>
      </c>
      <c r="O404">
        <f t="shared" si="31"/>
        <v>423.88888888888891</v>
      </c>
      <c r="P404" s="10">
        <f t="shared" si="32"/>
        <v>6.6611111111111123</v>
      </c>
      <c r="Q404" t="s">
        <v>28</v>
      </c>
      <c r="R404" t="s">
        <v>3519</v>
      </c>
      <c r="S404" t="s">
        <v>23</v>
      </c>
      <c r="T404" t="s">
        <v>136</v>
      </c>
      <c r="U404" t="s">
        <v>395</v>
      </c>
      <c r="V404" t="s">
        <v>3520</v>
      </c>
      <c r="X404" t="s">
        <v>397</v>
      </c>
      <c r="Y404" t="s">
        <v>3521</v>
      </c>
    </row>
    <row r="405" spans="1:25" x14ac:dyDescent="0.2">
      <c r="A405">
        <v>2021</v>
      </c>
      <c r="B405" t="s">
        <v>3522</v>
      </c>
      <c r="C405" t="s">
        <v>386</v>
      </c>
      <c r="D405" t="s">
        <v>3523</v>
      </c>
      <c r="E405" t="s">
        <v>3524</v>
      </c>
      <c r="F405" t="s">
        <v>3525</v>
      </c>
      <c r="G405" t="s">
        <v>3526</v>
      </c>
      <c r="H405" t="s">
        <v>617</v>
      </c>
      <c r="I405" t="s">
        <v>145</v>
      </c>
      <c r="J405" t="s">
        <v>2654</v>
      </c>
      <c r="K405" t="s">
        <v>392</v>
      </c>
      <c r="L405" t="s">
        <v>393</v>
      </c>
      <c r="M405">
        <v>16.535299999999999</v>
      </c>
      <c r="N405">
        <f t="shared" si="30"/>
        <v>414.917695473251</v>
      </c>
      <c r="O405">
        <f t="shared" si="31"/>
        <v>414.917695473251</v>
      </c>
      <c r="P405" s="10">
        <f t="shared" si="32"/>
        <v>6.5201352145796596</v>
      </c>
      <c r="Q405" t="s">
        <v>28</v>
      </c>
      <c r="R405" t="s">
        <v>642</v>
      </c>
      <c r="S405" t="s">
        <v>620</v>
      </c>
      <c r="T405" t="s">
        <v>121</v>
      </c>
      <c r="U405" t="s">
        <v>408</v>
      </c>
      <c r="V405" t="s">
        <v>3527</v>
      </c>
      <c r="X405" t="s">
        <v>397</v>
      </c>
      <c r="Y405" t="s">
        <v>3528</v>
      </c>
    </row>
    <row r="406" spans="1:25" x14ac:dyDescent="0.2">
      <c r="A406">
        <v>2021</v>
      </c>
      <c r="B406" t="s">
        <v>3529</v>
      </c>
      <c r="C406" t="s">
        <v>400</v>
      </c>
      <c r="D406" t="s">
        <v>3530</v>
      </c>
      <c r="E406" t="s">
        <v>3531</v>
      </c>
      <c r="F406" t="s">
        <v>414</v>
      </c>
      <c r="G406" t="s">
        <v>415</v>
      </c>
      <c r="H406" t="s">
        <v>416</v>
      </c>
      <c r="I406" t="s">
        <v>51</v>
      </c>
      <c r="J406" t="s">
        <v>3532</v>
      </c>
      <c r="K406" t="s">
        <v>392</v>
      </c>
      <c r="L406" t="s">
        <v>393</v>
      </c>
      <c r="M406">
        <v>10.278700000000001</v>
      </c>
      <c r="N406">
        <f t="shared" si="30"/>
        <v>257.92181069958849</v>
      </c>
      <c r="O406">
        <f t="shared" si="31"/>
        <v>257.92181069958849</v>
      </c>
      <c r="P406" s="10">
        <f t="shared" si="32"/>
        <v>4.0530570252792479</v>
      </c>
      <c r="Q406" t="s">
        <v>28</v>
      </c>
      <c r="R406" t="s">
        <v>3168</v>
      </c>
      <c r="S406" t="s">
        <v>420</v>
      </c>
      <c r="T406" t="s">
        <v>50</v>
      </c>
      <c r="U406" t="s">
        <v>408</v>
      </c>
      <c r="V406" t="s">
        <v>3533</v>
      </c>
      <c r="X406" t="s">
        <v>397</v>
      </c>
      <c r="Y406" t="s">
        <v>3534</v>
      </c>
    </row>
    <row r="407" spans="1:25" x14ac:dyDescent="0.2">
      <c r="A407">
        <v>2020</v>
      </c>
      <c r="B407" t="s">
        <v>3535</v>
      </c>
      <c r="C407" t="s">
        <v>1165</v>
      </c>
      <c r="D407" t="s">
        <v>3536</v>
      </c>
      <c r="E407" t="s">
        <v>3537</v>
      </c>
      <c r="F407" t="s">
        <v>3538</v>
      </c>
      <c r="G407" t="s">
        <v>3539</v>
      </c>
      <c r="H407" t="s">
        <v>709</v>
      </c>
      <c r="I407" t="s">
        <v>137</v>
      </c>
      <c r="J407" t="s">
        <v>3540</v>
      </c>
      <c r="K407" t="s">
        <v>392</v>
      </c>
      <c r="L407" t="s">
        <v>393</v>
      </c>
      <c r="M407">
        <v>44.69</v>
      </c>
      <c r="N407">
        <f t="shared" si="30"/>
        <v>1121.3991769547324</v>
      </c>
      <c r="O407">
        <f t="shared" si="31"/>
        <v>1121.3991769547324</v>
      </c>
      <c r="P407" s="10">
        <f t="shared" si="32"/>
        <v>17.621987066431512</v>
      </c>
      <c r="Q407" t="s">
        <v>123</v>
      </c>
      <c r="R407" t="s">
        <v>3541</v>
      </c>
      <c r="S407" t="s">
        <v>589</v>
      </c>
      <c r="T407" t="s">
        <v>136</v>
      </c>
      <c r="U407" t="s">
        <v>395</v>
      </c>
      <c r="V407" t="s">
        <v>3542</v>
      </c>
      <c r="X407" t="s">
        <v>397</v>
      </c>
      <c r="Y407" t="s">
        <v>3543</v>
      </c>
    </row>
    <row r="408" spans="1:25" x14ac:dyDescent="0.2">
      <c r="A408">
        <v>2020</v>
      </c>
      <c r="B408" t="s">
        <v>3544</v>
      </c>
      <c r="C408" t="s">
        <v>386</v>
      </c>
      <c r="D408" t="s">
        <v>3545</v>
      </c>
      <c r="E408" t="s">
        <v>3546</v>
      </c>
      <c r="F408" t="s">
        <v>3547</v>
      </c>
      <c r="G408" t="s">
        <v>3548</v>
      </c>
      <c r="H408" t="s">
        <v>139</v>
      </c>
      <c r="I408" t="s">
        <v>137</v>
      </c>
      <c r="J408" t="s">
        <v>3549</v>
      </c>
      <c r="K408" t="s">
        <v>392</v>
      </c>
      <c r="L408" t="s">
        <v>393</v>
      </c>
      <c r="M408">
        <v>16.0884</v>
      </c>
      <c r="N408">
        <f t="shared" si="30"/>
        <v>403.7037037037037</v>
      </c>
      <c r="O408">
        <f t="shared" si="31"/>
        <v>403.7037037037037</v>
      </c>
      <c r="P408" s="10">
        <f t="shared" si="32"/>
        <v>6.3439153439153442</v>
      </c>
      <c r="Q408" t="s">
        <v>28</v>
      </c>
      <c r="R408" t="s">
        <v>3550</v>
      </c>
      <c r="S408" t="s">
        <v>138</v>
      </c>
      <c r="T408" t="s">
        <v>136</v>
      </c>
      <c r="U408" t="s">
        <v>395</v>
      </c>
      <c r="V408" t="s">
        <v>3551</v>
      </c>
      <c r="X408" t="s">
        <v>397</v>
      </c>
      <c r="Y408" t="s">
        <v>3552</v>
      </c>
    </row>
    <row r="409" spans="1:25" x14ac:dyDescent="0.2">
      <c r="A409">
        <v>2020</v>
      </c>
      <c r="B409" t="s">
        <v>3553</v>
      </c>
      <c r="C409" t="s">
        <v>400</v>
      </c>
      <c r="D409" t="s">
        <v>3554</v>
      </c>
      <c r="E409" t="s">
        <v>3555</v>
      </c>
      <c r="F409" t="s">
        <v>3556</v>
      </c>
      <c r="G409" t="s">
        <v>3557</v>
      </c>
      <c r="H409" t="s">
        <v>1443</v>
      </c>
      <c r="I409" t="s">
        <v>68</v>
      </c>
      <c r="J409" t="s">
        <v>3558</v>
      </c>
      <c r="K409" t="s">
        <v>392</v>
      </c>
      <c r="L409" t="s">
        <v>393</v>
      </c>
      <c r="M409">
        <v>10.7256</v>
      </c>
      <c r="N409">
        <f t="shared" si="30"/>
        <v>269.1358024691358</v>
      </c>
      <c r="O409">
        <f t="shared" si="31"/>
        <v>269.1358024691358</v>
      </c>
      <c r="P409" s="10">
        <f t="shared" si="32"/>
        <v>4.2292768959435625</v>
      </c>
      <c r="Q409" t="s">
        <v>28</v>
      </c>
      <c r="R409" t="s">
        <v>3559</v>
      </c>
      <c r="S409" t="s">
        <v>1144</v>
      </c>
      <c r="T409" t="s">
        <v>60</v>
      </c>
      <c r="U409" t="s">
        <v>408</v>
      </c>
      <c r="V409" t="s">
        <v>3560</v>
      </c>
      <c r="X409" t="s">
        <v>397</v>
      </c>
      <c r="Y409" t="s">
        <v>3561</v>
      </c>
    </row>
    <row r="410" spans="1:25" x14ac:dyDescent="0.2">
      <c r="A410">
        <v>2020</v>
      </c>
      <c r="B410" t="s">
        <v>3562</v>
      </c>
      <c r="C410" t="s">
        <v>400</v>
      </c>
      <c r="D410" t="s">
        <v>3563</v>
      </c>
      <c r="E410" t="s">
        <v>3564</v>
      </c>
      <c r="F410" t="s">
        <v>509</v>
      </c>
      <c r="G410" t="s">
        <v>510</v>
      </c>
      <c r="H410" t="s">
        <v>416</v>
      </c>
      <c r="I410" t="s">
        <v>51</v>
      </c>
      <c r="J410" t="s">
        <v>3565</v>
      </c>
      <c r="K410" t="s">
        <v>392</v>
      </c>
      <c r="L410" t="s">
        <v>393</v>
      </c>
      <c r="M410">
        <v>26.814</v>
      </c>
      <c r="N410">
        <f t="shared" si="30"/>
        <v>672.83950617283949</v>
      </c>
      <c r="O410">
        <f t="shared" si="31"/>
        <v>672.83950617283949</v>
      </c>
      <c r="P410" s="10">
        <f t="shared" si="32"/>
        <v>10.573192239858907</v>
      </c>
      <c r="Q410" t="s">
        <v>28</v>
      </c>
      <c r="R410" t="s">
        <v>512</v>
      </c>
      <c r="S410" t="s">
        <v>420</v>
      </c>
      <c r="T410" t="s">
        <v>50</v>
      </c>
      <c r="U410" t="s">
        <v>395</v>
      </c>
      <c r="V410" t="s">
        <v>3566</v>
      </c>
      <c r="X410" t="s">
        <v>397</v>
      </c>
      <c r="Y410" t="s">
        <v>3567</v>
      </c>
    </row>
    <row r="411" spans="1:25" x14ac:dyDescent="0.2">
      <c r="A411">
        <v>2020</v>
      </c>
      <c r="B411" t="s">
        <v>3568</v>
      </c>
      <c r="C411" t="s">
        <v>831</v>
      </c>
      <c r="D411" t="s">
        <v>3569</v>
      </c>
      <c r="E411" t="s">
        <v>3570</v>
      </c>
      <c r="F411" t="s">
        <v>891</v>
      </c>
      <c r="G411" t="s">
        <v>892</v>
      </c>
      <c r="H411" t="s">
        <v>541</v>
      </c>
      <c r="I411" t="s">
        <v>145</v>
      </c>
      <c r="J411" t="s">
        <v>3571</v>
      </c>
      <c r="K411" t="s">
        <v>392</v>
      </c>
      <c r="L411" t="s">
        <v>393</v>
      </c>
      <c r="M411">
        <v>22.344999999999999</v>
      </c>
      <c r="N411">
        <f t="shared" si="30"/>
        <v>560.69958847736621</v>
      </c>
      <c r="O411">
        <f t="shared" si="31"/>
        <v>560.69958847736621</v>
      </c>
      <c r="P411" s="10">
        <f t="shared" si="32"/>
        <v>8.8109935332157558</v>
      </c>
      <c r="Q411" t="s">
        <v>28</v>
      </c>
      <c r="R411" t="s">
        <v>3572</v>
      </c>
      <c r="S411" t="s">
        <v>544</v>
      </c>
      <c r="T411" t="s">
        <v>121</v>
      </c>
      <c r="U411" t="s">
        <v>395</v>
      </c>
      <c r="V411" t="s">
        <v>3573</v>
      </c>
      <c r="X411" t="s">
        <v>397</v>
      </c>
      <c r="Y411" t="s">
        <v>3574</v>
      </c>
    </row>
    <row r="412" spans="1:25" x14ac:dyDescent="0.2">
      <c r="A412">
        <v>2020</v>
      </c>
      <c r="B412" t="s">
        <v>3575</v>
      </c>
      <c r="C412" t="s">
        <v>400</v>
      </c>
      <c r="D412" t="s">
        <v>3576</v>
      </c>
      <c r="E412" t="s">
        <v>3577</v>
      </c>
      <c r="F412" t="s">
        <v>2236</v>
      </c>
      <c r="G412" t="s">
        <v>2237</v>
      </c>
      <c r="H412" t="s">
        <v>39</v>
      </c>
      <c r="I412" t="s">
        <v>37</v>
      </c>
      <c r="J412" t="s">
        <v>3571</v>
      </c>
      <c r="K412" t="s">
        <v>392</v>
      </c>
      <c r="L412" t="s">
        <v>393</v>
      </c>
      <c r="M412">
        <v>10.7256</v>
      </c>
      <c r="N412">
        <f t="shared" si="30"/>
        <v>269.1358024691358</v>
      </c>
      <c r="O412">
        <f t="shared" si="31"/>
        <v>269.1358024691358</v>
      </c>
      <c r="P412" s="10">
        <f t="shared" si="32"/>
        <v>4.2292768959435625</v>
      </c>
      <c r="Q412" t="s">
        <v>28</v>
      </c>
      <c r="R412" t="s">
        <v>3039</v>
      </c>
      <c r="S412" t="s">
        <v>38</v>
      </c>
      <c r="T412" t="s">
        <v>25</v>
      </c>
      <c r="U412" t="s">
        <v>395</v>
      </c>
      <c r="V412" t="s">
        <v>3578</v>
      </c>
      <c r="X412" t="s">
        <v>397</v>
      </c>
      <c r="Y412" t="s">
        <v>3579</v>
      </c>
    </row>
    <row r="413" spans="1:25" x14ac:dyDescent="0.2">
      <c r="A413">
        <v>2020</v>
      </c>
      <c r="B413" t="s">
        <v>3580</v>
      </c>
      <c r="C413" t="s">
        <v>400</v>
      </c>
      <c r="D413" t="s">
        <v>3581</v>
      </c>
      <c r="E413" t="s">
        <v>3582</v>
      </c>
      <c r="F413" t="s">
        <v>2506</v>
      </c>
      <c r="G413" t="s">
        <v>2507</v>
      </c>
      <c r="H413" t="s">
        <v>1000</v>
      </c>
      <c r="I413" t="s">
        <v>78</v>
      </c>
      <c r="J413" t="s">
        <v>3583</v>
      </c>
      <c r="K413" t="s">
        <v>392</v>
      </c>
      <c r="L413" t="s">
        <v>393</v>
      </c>
      <c r="M413">
        <v>16.0884</v>
      </c>
      <c r="N413">
        <f t="shared" si="30"/>
        <v>403.7037037037037</v>
      </c>
      <c r="O413">
        <f t="shared" si="31"/>
        <v>403.7037037037037</v>
      </c>
      <c r="P413" s="10">
        <f t="shared" si="32"/>
        <v>6.3439153439153442</v>
      </c>
      <c r="Q413" t="s">
        <v>28</v>
      </c>
      <c r="R413" t="s">
        <v>838</v>
      </c>
      <c r="S413" t="s">
        <v>1002</v>
      </c>
      <c r="T413" t="s">
        <v>77</v>
      </c>
      <c r="U413" t="s">
        <v>408</v>
      </c>
      <c r="V413" t="s">
        <v>3584</v>
      </c>
      <c r="X413" t="s">
        <v>397</v>
      </c>
      <c r="Y413" t="s">
        <v>3585</v>
      </c>
    </row>
    <row r="414" spans="1:25" x14ac:dyDescent="0.2">
      <c r="A414">
        <v>2020</v>
      </c>
      <c r="B414" t="s">
        <v>3586</v>
      </c>
      <c r="C414" t="s">
        <v>386</v>
      </c>
      <c r="D414" t="s">
        <v>3587</v>
      </c>
      <c r="E414" t="s">
        <v>3588</v>
      </c>
      <c r="F414" t="s">
        <v>1047</v>
      </c>
      <c r="G414" t="s">
        <v>1048</v>
      </c>
      <c r="H414" t="s">
        <v>80</v>
      </c>
      <c r="I414" t="s">
        <v>78</v>
      </c>
      <c r="J414" t="s">
        <v>3589</v>
      </c>
      <c r="K414" t="s">
        <v>28</v>
      </c>
      <c r="L414" t="s">
        <v>406</v>
      </c>
      <c r="M414">
        <v>26.814</v>
      </c>
      <c r="N414">
        <f t="shared" si="30"/>
        <v>672.83950617283949</v>
      </c>
      <c r="O414">
        <f t="shared" si="31"/>
        <v>672.83950617283949</v>
      </c>
      <c r="P414" s="10">
        <f t="shared" si="32"/>
        <v>10.573192239858907</v>
      </c>
      <c r="Q414" t="s">
        <v>28</v>
      </c>
      <c r="R414" t="s">
        <v>3590</v>
      </c>
      <c r="S414" t="s">
        <v>79</v>
      </c>
      <c r="T414" t="s">
        <v>77</v>
      </c>
      <c r="U414" t="s">
        <v>408</v>
      </c>
      <c r="V414" t="s">
        <v>3591</v>
      </c>
      <c r="X414" t="s">
        <v>397</v>
      </c>
      <c r="Y414" t="s">
        <v>3592</v>
      </c>
    </row>
    <row r="415" spans="1:25" x14ac:dyDescent="0.2">
      <c r="A415">
        <v>2020</v>
      </c>
      <c r="B415" t="s">
        <v>3593</v>
      </c>
      <c r="C415" t="s">
        <v>386</v>
      </c>
      <c r="D415" t="s">
        <v>3594</v>
      </c>
      <c r="E415" t="s">
        <v>3595</v>
      </c>
      <c r="F415" t="s">
        <v>3596</v>
      </c>
      <c r="G415" t="s">
        <v>3597</v>
      </c>
      <c r="H415" t="s">
        <v>2421</v>
      </c>
      <c r="I415" t="s">
        <v>221</v>
      </c>
      <c r="J415" t="s">
        <v>3598</v>
      </c>
      <c r="K415" t="s">
        <v>392</v>
      </c>
      <c r="L415" t="s">
        <v>393</v>
      </c>
      <c r="M415">
        <v>13.407</v>
      </c>
      <c r="N415">
        <f t="shared" si="30"/>
        <v>336.41975308641975</v>
      </c>
      <c r="O415">
        <f t="shared" si="31"/>
        <v>336.41975308641975</v>
      </c>
      <c r="P415" s="10">
        <f t="shared" si="32"/>
        <v>5.2865961199294533</v>
      </c>
      <c r="Q415" t="s">
        <v>28</v>
      </c>
      <c r="R415" t="s">
        <v>2422</v>
      </c>
      <c r="S415" t="s">
        <v>2423</v>
      </c>
      <c r="T415" t="s">
        <v>220</v>
      </c>
      <c r="U415" t="s">
        <v>395</v>
      </c>
      <c r="V415" t="s">
        <v>3599</v>
      </c>
      <c r="X415" t="s">
        <v>397</v>
      </c>
      <c r="Y415" t="s">
        <v>3600</v>
      </c>
    </row>
    <row r="416" spans="1:25" x14ac:dyDescent="0.2">
      <c r="A416">
        <v>2020</v>
      </c>
      <c r="B416" t="s">
        <v>3601</v>
      </c>
      <c r="C416" t="s">
        <v>386</v>
      </c>
      <c r="D416" t="s">
        <v>3602</v>
      </c>
      <c r="E416" t="s">
        <v>3603</v>
      </c>
      <c r="F416" t="s">
        <v>3604</v>
      </c>
      <c r="G416" t="s">
        <v>3605</v>
      </c>
      <c r="H416" t="s">
        <v>980</v>
      </c>
      <c r="I416" t="s">
        <v>78</v>
      </c>
      <c r="J416" t="s">
        <v>3606</v>
      </c>
      <c r="K416" t="s">
        <v>28</v>
      </c>
      <c r="L416" t="s">
        <v>406</v>
      </c>
      <c r="M416">
        <v>22.344999999999999</v>
      </c>
      <c r="N416">
        <f t="shared" si="30"/>
        <v>560.69958847736621</v>
      </c>
      <c r="O416">
        <f t="shared" si="31"/>
        <v>560.69958847736621</v>
      </c>
      <c r="P416" s="10">
        <f t="shared" si="32"/>
        <v>8.8109935332157558</v>
      </c>
      <c r="Q416" t="s">
        <v>28</v>
      </c>
      <c r="R416" t="s">
        <v>3607</v>
      </c>
      <c r="S416" t="s">
        <v>983</v>
      </c>
      <c r="T416" t="s">
        <v>77</v>
      </c>
      <c r="U416" t="s">
        <v>395</v>
      </c>
      <c r="V416" t="s">
        <v>3608</v>
      </c>
      <c r="X416" t="s">
        <v>397</v>
      </c>
      <c r="Y416" t="s">
        <v>3609</v>
      </c>
    </row>
    <row r="417" spans="1:25" x14ac:dyDescent="0.2">
      <c r="A417">
        <v>2020</v>
      </c>
      <c r="B417" t="s">
        <v>3610</v>
      </c>
      <c r="C417" t="s">
        <v>400</v>
      </c>
      <c r="D417" t="s">
        <v>3611</v>
      </c>
      <c r="E417" t="s">
        <v>3612</v>
      </c>
      <c r="F417" t="s">
        <v>3613</v>
      </c>
      <c r="G417" t="s">
        <v>3614</v>
      </c>
      <c r="H417" t="s">
        <v>1399</v>
      </c>
      <c r="I417" t="s">
        <v>78</v>
      </c>
      <c r="J417" t="s">
        <v>3615</v>
      </c>
      <c r="K417" t="s">
        <v>392</v>
      </c>
      <c r="L417" t="s">
        <v>393</v>
      </c>
      <c r="M417">
        <v>10.278700000000001</v>
      </c>
      <c r="N417">
        <f t="shared" si="30"/>
        <v>257.92181069958849</v>
      </c>
      <c r="O417">
        <f t="shared" si="31"/>
        <v>257.92181069958849</v>
      </c>
      <c r="P417" s="10">
        <f t="shared" si="32"/>
        <v>4.0530570252792479</v>
      </c>
      <c r="Q417" t="s">
        <v>28</v>
      </c>
      <c r="R417" t="s">
        <v>3616</v>
      </c>
      <c r="S417" t="s">
        <v>1402</v>
      </c>
      <c r="T417" t="s">
        <v>77</v>
      </c>
      <c r="U417" t="s">
        <v>395</v>
      </c>
      <c r="V417" t="s">
        <v>3617</v>
      </c>
      <c r="X417" t="s">
        <v>397</v>
      </c>
      <c r="Y417" t="s">
        <v>3618</v>
      </c>
    </row>
    <row r="418" spans="1:25" x14ac:dyDescent="0.2">
      <c r="A418">
        <v>2020</v>
      </c>
      <c r="B418" t="s">
        <v>3619</v>
      </c>
      <c r="C418" t="s">
        <v>400</v>
      </c>
      <c r="D418" t="s">
        <v>3620</v>
      </c>
      <c r="E418" t="s">
        <v>3621</v>
      </c>
      <c r="F418" t="s">
        <v>3622</v>
      </c>
      <c r="G418" t="s">
        <v>3623</v>
      </c>
      <c r="H418" t="s">
        <v>147</v>
      </c>
      <c r="I418" t="s">
        <v>145</v>
      </c>
      <c r="J418" t="s">
        <v>3624</v>
      </c>
      <c r="K418" t="s">
        <v>392</v>
      </c>
      <c r="L418" t="s">
        <v>393</v>
      </c>
      <c r="M418">
        <v>17.876000000000001</v>
      </c>
      <c r="N418">
        <f t="shared" si="30"/>
        <v>448.55967078189303</v>
      </c>
      <c r="O418">
        <f t="shared" si="31"/>
        <v>448.55967078189303</v>
      </c>
      <c r="P418" s="10">
        <f t="shared" si="32"/>
        <v>7.0487948265726041</v>
      </c>
      <c r="Q418" t="s">
        <v>28</v>
      </c>
      <c r="R418" t="s">
        <v>3625</v>
      </c>
      <c r="S418" t="s">
        <v>146</v>
      </c>
      <c r="T418" t="s">
        <v>121</v>
      </c>
      <c r="U418" t="s">
        <v>408</v>
      </c>
      <c r="V418" t="s">
        <v>3626</v>
      </c>
      <c r="X418" t="s">
        <v>397</v>
      </c>
      <c r="Y418" t="s">
        <v>3627</v>
      </c>
    </row>
    <row r="419" spans="1:25" x14ac:dyDescent="0.2">
      <c r="A419">
        <v>2020</v>
      </c>
      <c r="B419" t="s">
        <v>3628</v>
      </c>
      <c r="C419" t="s">
        <v>386</v>
      </c>
      <c r="D419" t="s">
        <v>3629</v>
      </c>
      <c r="E419" t="s">
        <v>3630</v>
      </c>
      <c r="F419" t="s">
        <v>3631</v>
      </c>
      <c r="G419" t="s">
        <v>3632</v>
      </c>
      <c r="H419" t="s">
        <v>3633</v>
      </c>
      <c r="I419" t="s">
        <v>137</v>
      </c>
      <c r="J419" t="s">
        <v>3634</v>
      </c>
      <c r="K419" t="s">
        <v>392</v>
      </c>
      <c r="L419" t="s">
        <v>393</v>
      </c>
      <c r="M419">
        <v>10.7256</v>
      </c>
      <c r="N419">
        <f t="shared" si="30"/>
        <v>269.1358024691358</v>
      </c>
      <c r="O419">
        <f t="shared" si="31"/>
        <v>269.1358024691358</v>
      </c>
      <c r="P419" s="10">
        <f t="shared" si="32"/>
        <v>4.2292768959435625</v>
      </c>
      <c r="Q419" t="s">
        <v>28</v>
      </c>
      <c r="R419" t="s">
        <v>3635</v>
      </c>
      <c r="S419" t="s">
        <v>3636</v>
      </c>
      <c r="T419" t="s">
        <v>136</v>
      </c>
      <c r="U419" t="s">
        <v>395</v>
      </c>
      <c r="V419" t="s">
        <v>3637</v>
      </c>
      <c r="X419" t="s">
        <v>397</v>
      </c>
      <c r="Y419" t="s">
        <v>3638</v>
      </c>
    </row>
    <row r="420" spans="1:25" x14ac:dyDescent="0.2">
      <c r="A420">
        <v>2020</v>
      </c>
      <c r="B420" t="s">
        <v>3639</v>
      </c>
      <c r="C420" t="s">
        <v>400</v>
      </c>
      <c r="D420" t="s">
        <v>3640</v>
      </c>
      <c r="E420" t="s">
        <v>3641</v>
      </c>
      <c r="F420" t="s">
        <v>1663</v>
      </c>
      <c r="G420" t="s">
        <v>1664</v>
      </c>
      <c r="H420" t="s">
        <v>1361</v>
      </c>
      <c r="I420" t="s">
        <v>211</v>
      </c>
      <c r="J420" t="s">
        <v>3634</v>
      </c>
      <c r="K420" t="s">
        <v>392</v>
      </c>
      <c r="L420" t="s">
        <v>393</v>
      </c>
      <c r="M420">
        <v>14.300800000000001</v>
      </c>
      <c r="N420">
        <f t="shared" si="30"/>
        <v>358.84773662551441</v>
      </c>
      <c r="O420">
        <f t="shared" si="31"/>
        <v>358.84773662551441</v>
      </c>
      <c r="P420" s="10">
        <f t="shared" si="32"/>
        <v>5.6390358612580842</v>
      </c>
      <c r="Q420" t="s">
        <v>28</v>
      </c>
      <c r="R420" t="s">
        <v>3642</v>
      </c>
      <c r="S420" t="s">
        <v>610</v>
      </c>
      <c r="T420" t="s">
        <v>210</v>
      </c>
      <c r="U420" t="s">
        <v>408</v>
      </c>
      <c r="V420" t="s">
        <v>3643</v>
      </c>
      <c r="X420" t="s">
        <v>397</v>
      </c>
      <c r="Y420" t="s">
        <v>3644</v>
      </c>
    </row>
    <row r="421" spans="1:25" x14ac:dyDescent="0.2">
      <c r="A421">
        <v>2020</v>
      </c>
      <c r="B421" t="s">
        <v>3645</v>
      </c>
      <c r="C421" t="s">
        <v>400</v>
      </c>
      <c r="D421" t="s">
        <v>3646</v>
      </c>
      <c r="E421" t="s">
        <v>3647</v>
      </c>
      <c r="F421" t="s">
        <v>3648</v>
      </c>
      <c r="G421" t="s">
        <v>3649</v>
      </c>
      <c r="H421" t="s">
        <v>541</v>
      </c>
      <c r="I421" t="s">
        <v>145</v>
      </c>
      <c r="J421" t="s">
        <v>3650</v>
      </c>
      <c r="K421" t="s">
        <v>392</v>
      </c>
      <c r="L421" t="s">
        <v>393</v>
      </c>
      <c r="M421">
        <v>11.172499999999999</v>
      </c>
      <c r="N421">
        <f t="shared" si="30"/>
        <v>280.3497942386831</v>
      </c>
      <c r="O421">
        <f t="shared" si="31"/>
        <v>280.3497942386831</v>
      </c>
      <c r="P421" s="10">
        <f t="shared" si="32"/>
        <v>4.4054967666078779</v>
      </c>
      <c r="Q421" t="s">
        <v>28</v>
      </c>
      <c r="R421" t="s">
        <v>1391</v>
      </c>
      <c r="S421" t="s">
        <v>544</v>
      </c>
      <c r="T421" t="s">
        <v>121</v>
      </c>
      <c r="U421" t="s">
        <v>408</v>
      </c>
      <c r="V421" t="s">
        <v>3651</v>
      </c>
      <c r="X421" t="s">
        <v>397</v>
      </c>
      <c r="Y421" t="s">
        <v>3652</v>
      </c>
    </row>
    <row r="422" spans="1:25" x14ac:dyDescent="0.2">
      <c r="A422">
        <v>2020</v>
      </c>
      <c r="B422" t="s">
        <v>3653</v>
      </c>
      <c r="C422" t="s">
        <v>516</v>
      </c>
      <c r="D422" t="s">
        <v>3654</v>
      </c>
      <c r="E422" t="s">
        <v>3655</v>
      </c>
      <c r="F422" t="s">
        <v>3656</v>
      </c>
      <c r="G422" t="s">
        <v>3657</v>
      </c>
      <c r="H422" t="s">
        <v>2607</v>
      </c>
      <c r="I422" t="s">
        <v>78</v>
      </c>
      <c r="J422" t="s">
        <v>3658</v>
      </c>
      <c r="K422" t="s">
        <v>392</v>
      </c>
      <c r="L422" t="s">
        <v>393</v>
      </c>
      <c r="M422">
        <v>19.663599999999999</v>
      </c>
      <c r="N422">
        <f t="shared" si="30"/>
        <v>493.41563786008226</v>
      </c>
      <c r="O422">
        <f t="shared" si="31"/>
        <v>493.41563786008226</v>
      </c>
      <c r="P422" s="10">
        <f t="shared" si="32"/>
        <v>7.753674309229865</v>
      </c>
      <c r="Q422" t="s">
        <v>28</v>
      </c>
      <c r="R422" t="s">
        <v>3659</v>
      </c>
      <c r="S422" t="s">
        <v>2610</v>
      </c>
      <c r="T422" t="s">
        <v>77</v>
      </c>
      <c r="U422" t="s">
        <v>395</v>
      </c>
      <c r="V422" t="s">
        <v>3660</v>
      </c>
      <c r="X422" t="s">
        <v>397</v>
      </c>
      <c r="Y422" t="s">
        <v>3661</v>
      </c>
    </row>
    <row r="423" spans="1:25" x14ac:dyDescent="0.2">
      <c r="A423">
        <v>2020</v>
      </c>
      <c r="B423" t="s">
        <v>3662</v>
      </c>
      <c r="C423" t="s">
        <v>400</v>
      </c>
      <c r="D423" t="s">
        <v>3663</v>
      </c>
      <c r="E423" t="s">
        <v>3664</v>
      </c>
      <c r="F423" t="s">
        <v>1544</v>
      </c>
      <c r="G423" t="s">
        <v>1545</v>
      </c>
      <c r="H423" t="s">
        <v>91</v>
      </c>
      <c r="I423" t="s">
        <v>89</v>
      </c>
      <c r="J423" t="s">
        <v>3665</v>
      </c>
      <c r="K423" t="s">
        <v>392</v>
      </c>
      <c r="L423" t="s">
        <v>393</v>
      </c>
      <c r="M423">
        <v>18.322900000000001</v>
      </c>
      <c r="N423">
        <f t="shared" si="30"/>
        <v>459.77366255144034</v>
      </c>
      <c r="O423">
        <f t="shared" si="31"/>
        <v>459.77366255144034</v>
      </c>
      <c r="P423" s="10">
        <f t="shared" si="32"/>
        <v>7.2250146972369205</v>
      </c>
      <c r="Q423" t="s">
        <v>28</v>
      </c>
      <c r="R423" t="s">
        <v>642</v>
      </c>
      <c r="S423" t="s">
        <v>90</v>
      </c>
      <c r="T423" t="s">
        <v>88</v>
      </c>
      <c r="U423" t="s">
        <v>408</v>
      </c>
      <c r="V423" t="s">
        <v>3666</v>
      </c>
      <c r="X423" t="s">
        <v>397</v>
      </c>
      <c r="Y423" t="s">
        <v>3667</v>
      </c>
    </row>
    <row r="424" spans="1:25" x14ac:dyDescent="0.2">
      <c r="A424">
        <v>2020</v>
      </c>
      <c r="B424" t="s">
        <v>3668</v>
      </c>
      <c r="C424" t="s">
        <v>400</v>
      </c>
      <c r="D424" t="s">
        <v>3669</v>
      </c>
      <c r="E424" t="s">
        <v>3670</v>
      </c>
      <c r="F424" t="s">
        <v>3671</v>
      </c>
      <c r="G424" t="s">
        <v>3672</v>
      </c>
      <c r="H424" t="s">
        <v>53</v>
      </c>
      <c r="I424" t="s">
        <v>51</v>
      </c>
      <c r="J424" t="s">
        <v>3673</v>
      </c>
      <c r="K424" t="s">
        <v>392</v>
      </c>
      <c r="L424" t="s">
        <v>393</v>
      </c>
      <c r="M424">
        <v>5.8097000000000003</v>
      </c>
      <c r="N424">
        <f t="shared" si="30"/>
        <v>145.78189300411523</v>
      </c>
      <c r="O424">
        <f t="shared" si="31"/>
        <v>145.78189300411523</v>
      </c>
      <c r="P424" s="10">
        <f t="shared" si="32"/>
        <v>2.2908583186360967</v>
      </c>
      <c r="Q424" t="s">
        <v>28</v>
      </c>
      <c r="R424" t="s">
        <v>3674</v>
      </c>
      <c r="S424" t="s">
        <v>52</v>
      </c>
      <c r="T424" t="s">
        <v>50</v>
      </c>
      <c r="U424" t="s">
        <v>395</v>
      </c>
      <c r="V424" t="s">
        <v>3675</v>
      </c>
      <c r="X424" t="s">
        <v>397</v>
      </c>
      <c r="Y424" t="s">
        <v>3676</v>
      </c>
    </row>
    <row r="425" spans="1:25" x14ac:dyDescent="0.2">
      <c r="A425">
        <v>2020</v>
      </c>
      <c r="B425" t="s">
        <v>3677</v>
      </c>
      <c r="C425" t="s">
        <v>400</v>
      </c>
      <c r="D425" t="s">
        <v>3678</v>
      </c>
      <c r="E425" t="s">
        <v>3679</v>
      </c>
      <c r="F425" t="s">
        <v>3680</v>
      </c>
      <c r="G425" t="s">
        <v>3681</v>
      </c>
      <c r="H425" t="s">
        <v>980</v>
      </c>
      <c r="I425" t="s">
        <v>78</v>
      </c>
      <c r="J425" t="s">
        <v>3682</v>
      </c>
      <c r="K425" t="s">
        <v>392</v>
      </c>
      <c r="L425" t="s">
        <v>393</v>
      </c>
      <c r="M425">
        <v>8.9380000000000006</v>
      </c>
      <c r="N425">
        <f t="shared" si="30"/>
        <v>224.27983539094652</v>
      </c>
      <c r="O425">
        <f t="shared" si="31"/>
        <v>224.27983539094652</v>
      </c>
      <c r="P425" s="10">
        <f t="shared" si="32"/>
        <v>3.5243974132863021</v>
      </c>
      <c r="Q425" t="s">
        <v>28</v>
      </c>
      <c r="R425" t="s">
        <v>3683</v>
      </c>
      <c r="S425" t="s">
        <v>983</v>
      </c>
      <c r="T425" t="s">
        <v>77</v>
      </c>
      <c r="U425" t="s">
        <v>395</v>
      </c>
      <c r="V425" t="s">
        <v>3684</v>
      </c>
      <c r="X425" t="s">
        <v>397</v>
      </c>
      <c r="Y425" t="s">
        <v>3685</v>
      </c>
    </row>
    <row r="426" spans="1:25" x14ac:dyDescent="0.2">
      <c r="A426">
        <v>2020</v>
      </c>
      <c r="B426" t="s">
        <v>3686</v>
      </c>
      <c r="C426" t="s">
        <v>400</v>
      </c>
      <c r="D426" t="s">
        <v>3687</v>
      </c>
      <c r="E426" t="s">
        <v>3688</v>
      </c>
      <c r="F426" t="s">
        <v>1090</v>
      </c>
      <c r="G426" t="s">
        <v>1091</v>
      </c>
      <c r="H426" t="s">
        <v>154</v>
      </c>
      <c r="I426" t="s">
        <v>89</v>
      </c>
      <c r="J426" t="s">
        <v>3689</v>
      </c>
      <c r="K426" t="s">
        <v>392</v>
      </c>
      <c r="L426" t="s">
        <v>393</v>
      </c>
      <c r="M426">
        <v>13.407</v>
      </c>
      <c r="N426">
        <f t="shared" si="30"/>
        <v>336.41975308641975</v>
      </c>
      <c r="O426">
        <f t="shared" si="31"/>
        <v>336.41975308641975</v>
      </c>
      <c r="P426" s="10">
        <f t="shared" si="32"/>
        <v>5.2865961199294533</v>
      </c>
      <c r="Q426" t="s">
        <v>28</v>
      </c>
      <c r="R426" t="s">
        <v>642</v>
      </c>
      <c r="S426" t="s">
        <v>153</v>
      </c>
      <c r="T426" t="s">
        <v>88</v>
      </c>
      <c r="U426" t="s">
        <v>395</v>
      </c>
      <c r="V426" t="s">
        <v>3690</v>
      </c>
      <c r="X426" t="s">
        <v>397</v>
      </c>
      <c r="Y426" t="s">
        <v>3691</v>
      </c>
    </row>
    <row r="427" spans="1:25" x14ac:dyDescent="0.2">
      <c r="A427">
        <v>2020</v>
      </c>
      <c r="B427" t="s">
        <v>3692</v>
      </c>
      <c r="C427" t="s">
        <v>400</v>
      </c>
      <c r="D427" t="s">
        <v>3693</v>
      </c>
      <c r="E427" t="s">
        <v>3694</v>
      </c>
      <c r="F427" t="s">
        <v>3695</v>
      </c>
      <c r="G427" t="s">
        <v>3696</v>
      </c>
      <c r="H427" t="s">
        <v>1041</v>
      </c>
      <c r="I427" t="s">
        <v>221</v>
      </c>
      <c r="J427" t="s">
        <v>3697</v>
      </c>
      <c r="K427" t="s">
        <v>392</v>
      </c>
      <c r="L427" t="s">
        <v>393</v>
      </c>
      <c r="M427">
        <v>14.300800000000001</v>
      </c>
      <c r="N427">
        <f t="shared" si="30"/>
        <v>358.84773662551441</v>
      </c>
      <c r="O427">
        <f t="shared" si="31"/>
        <v>358.84773662551441</v>
      </c>
      <c r="P427" s="10">
        <f t="shared" si="32"/>
        <v>5.6390358612580842</v>
      </c>
      <c r="Q427" t="s">
        <v>28</v>
      </c>
      <c r="R427" t="s">
        <v>3698</v>
      </c>
      <c r="S427" t="s">
        <v>1003</v>
      </c>
      <c r="T427" t="s">
        <v>220</v>
      </c>
      <c r="U427" t="s">
        <v>408</v>
      </c>
      <c r="V427" t="s">
        <v>3699</v>
      </c>
      <c r="X427" t="s">
        <v>397</v>
      </c>
      <c r="Y427" t="s">
        <v>3700</v>
      </c>
    </row>
    <row r="428" spans="1:25" x14ac:dyDescent="0.2">
      <c r="A428">
        <v>2020</v>
      </c>
      <c r="B428" t="s">
        <v>3701</v>
      </c>
      <c r="C428" t="s">
        <v>400</v>
      </c>
      <c r="D428" t="s">
        <v>3702</v>
      </c>
      <c r="E428" t="s">
        <v>3703</v>
      </c>
      <c r="F428" t="s">
        <v>805</v>
      </c>
      <c r="G428" t="s">
        <v>806</v>
      </c>
      <c r="H428" t="s">
        <v>250</v>
      </c>
      <c r="I428" t="s">
        <v>68</v>
      </c>
      <c r="J428" t="s">
        <v>3704</v>
      </c>
      <c r="K428" t="s">
        <v>392</v>
      </c>
      <c r="L428" t="s">
        <v>393</v>
      </c>
      <c r="M428">
        <v>4.4690000000000003</v>
      </c>
      <c r="N428">
        <f t="shared" si="30"/>
        <v>112.13991769547326</v>
      </c>
      <c r="O428">
        <f t="shared" si="31"/>
        <v>112.13991769547326</v>
      </c>
      <c r="P428" s="10">
        <f t="shared" si="32"/>
        <v>1.762198706643151</v>
      </c>
      <c r="Q428" t="s">
        <v>28</v>
      </c>
      <c r="R428" t="s">
        <v>1192</v>
      </c>
      <c r="S428" t="s">
        <v>249</v>
      </c>
      <c r="T428" t="s">
        <v>60</v>
      </c>
      <c r="U428" t="s">
        <v>408</v>
      </c>
      <c r="V428" t="s">
        <v>449</v>
      </c>
      <c r="X428" t="s">
        <v>397</v>
      </c>
      <c r="Y428" t="s">
        <v>3705</v>
      </c>
    </row>
    <row r="429" spans="1:25" x14ac:dyDescent="0.2">
      <c r="A429">
        <v>2020</v>
      </c>
      <c r="B429" t="s">
        <v>3706</v>
      </c>
      <c r="C429" t="s">
        <v>400</v>
      </c>
      <c r="D429" t="s">
        <v>3707</v>
      </c>
      <c r="E429" t="s">
        <v>3708</v>
      </c>
      <c r="F429" t="s">
        <v>3709</v>
      </c>
      <c r="G429" t="s">
        <v>3710</v>
      </c>
      <c r="H429" t="s">
        <v>2579</v>
      </c>
      <c r="I429" t="s">
        <v>78</v>
      </c>
      <c r="J429" t="s">
        <v>3711</v>
      </c>
      <c r="K429" t="s">
        <v>392</v>
      </c>
      <c r="L429" t="s">
        <v>393</v>
      </c>
      <c r="M429">
        <v>8.4910999999999994</v>
      </c>
      <c r="N429">
        <f t="shared" si="30"/>
        <v>213.06584362139915</v>
      </c>
      <c r="O429">
        <f t="shared" si="31"/>
        <v>213.06584362139915</v>
      </c>
      <c r="P429" s="10">
        <f t="shared" si="32"/>
        <v>3.3481775426219871</v>
      </c>
      <c r="Q429" t="s">
        <v>28</v>
      </c>
      <c r="R429" t="s">
        <v>3712</v>
      </c>
      <c r="S429" t="s">
        <v>50</v>
      </c>
      <c r="T429" t="s">
        <v>77</v>
      </c>
      <c r="U429" t="s">
        <v>408</v>
      </c>
      <c r="V429" t="s">
        <v>3713</v>
      </c>
      <c r="X429" t="s">
        <v>397</v>
      </c>
      <c r="Y429" t="s">
        <v>3714</v>
      </c>
    </row>
    <row r="430" spans="1:25" x14ac:dyDescent="0.2">
      <c r="A430">
        <v>2020</v>
      </c>
      <c r="B430" t="s">
        <v>3715</v>
      </c>
      <c r="C430" t="s">
        <v>386</v>
      </c>
      <c r="D430" t="s">
        <v>3716</v>
      </c>
      <c r="E430" t="s">
        <v>3717</v>
      </c>
      <c r="F430" t="s">
        <v>3718</v>
      </c>
      <c r="G430" t="s">
        <v>3719</v>
      </c>
      <c r="H430" t="s">
        <v>629</v>
      </c>
      <c r="I430" t="s">
        <v>145</v>
      </c>
      <c r="J430" t="s">
        <v>3720</v>
      </c>
      <c r="K430" t="s">
        <v>392</v>
      </c>
      <c r="L430" t="s">
        <v>393</v>
      </c>
      <c r="M430">
        <v>26.814</v>
      </c>
      <c r="N430">
        <f t="shared" si="30"/>
        <v>672.83950617283949</v>
      </c>
      <c r="O430">
        <f t="shared" si="31"/>
        <v>672.83950617283949</v>
      </c>
      <c r="P430" s="10">
        <f t="shared" si="32"/>
        <v>10.573192239858907</v>
      </c>
      <c r="Q430" t="s">
        <v>28</v>
      </c>
      <c r="R430" t="s">
        <v>2691</v>
      </c>
      <c r="S430" t="s">
        <v>632</v>
      </c>
      <c r="T430" t="s">
        <v>121</v>
      </c>
      <c r="U430" t="s">
        <v>395</v>
      </c>
      <c r="V430" t="s">
        <v>3721</v>
      </c>
      <c r="X430" t="s">
        <v>397</v>
      </c>
      <c r="Y430" t="s">
        <v>3722</v>
      </c>
    </row>
    <row r="431" spans="1:25" x14ac:dyDescent="0.2">
      <c r="A431">
        <v>2020</v>
      </c>
      <c r="B431" t="s">
        <v>3723</v>
      </c>
      <c r="C431" t="s">
        <v>400</v>
      </c>
      <c r="D431" t="s">
        <v>3724</v>
      </c>
      <c r="E431" t="s">
        <v>3725</v>
      </c>
      <c r="F431" t="s">
        <v>3726</v>
      </c>
      <c r="G431" t="s">
        <v>3727</v>
      </c>
      <c r="H431" t="s">
        <v>2421</v>
      </c>
      <c r="I431" t="s">
        <v>221</v>
      </c>
      <c r="J431" t="s">
        <v>3728</v>
      </c>
      <c r="K431" t="s">
        <v>28</v>
      </c>
      <c r="L431" t="s">
        <v>406</v>
      </c>
      <c r="M431">
        <v>26.814</v>
      </c>
      <c r="N431">
        <f t="shared" si="30"/>
        <v>672.83950617283949</v>
      </c>
      <c r="O431">
        <f t="shared" si="31"/>
        <v>672.83950617283949</v>
      </c>
      <c r="P431" s="10">
        <f t="shared" si="32"/>
        <v>10.573192239858907</v>
      </c>
      <c r="Q431" t="s">
        <v>28</v>
      </c>
      <c r="R431" t="s">
        <v>3729</v>
      </c>
      <c r="S431" t="s">
        <v>2423</v>
      </c>
      <c r="T431" t="s">
        <v>220</v>
      </c>
      <c r="U431" t="s">
        <v>395</v>
      </c>
      <c r="V431" t="s">
        <v>3730</v>
      </c>
      <c r="X431" t="s">
        <v>397</v>
      </c>
      <c r="Y431" t="s">
        <v>3731</v>
      </c>
    </row>
    <row r="432" spans="1:25" x14ac:dyDescent="0.2">
      <c r="A432">
        <v>2020</v>
      </c>
      <c r="B432" t="s">
        <v>3732</v>
      </c>
      <c r="C432" t="s">
        <v>516</v>
      </c>
      <c r="D432" t="s">
        <v>3733</v>
      </c>
      <c r="E432" t="s">
        <v>3734</v>
      </c>
      <c r="F432" t="s">
        <v>3735</v>
      </c>
      <c r="G432" t="s">
        <v>3736</v>
      </c>
      <c r="H432" t="s">
        <v>130</v>
      </c>
      <c r="I432" t="s">
        <v>120</v>
      </c>
      <c r="J432" t="s">
        <v>3737</v>
      </c>
      <c r="K432" t="s">
        <v>392</v>
      </c>
      <c r="L432" t="s">
        <v>393</v>
      </c>
      <c r="M432">
        <v>84.464100000000002</v>
      </c>
      <c r="N432">
        <f t="shared" si="30"/>
        <v>2119.4444444444443</v>
      </c>
      <c r="O432">
        <f t="shared" si="31"/>
        <v>2119.4444444444443</v>
      </c>
      <c r="P432" s="10">
        <f t="shared" si="32"/>
        <v>33.305555555555557</v>
      </c>
      <c r="Q432" t="s">
        <v>123</v>
      </c>
      <c r="R432" t="s">
        <v>3738</v>
      </c>
      <c r="S432" t="s">
        <v>129</v>
      </c>
      <c r="T432" t="s">
        <v>119</v>
      </c>
      <c r="U432" t="s">
        <v>395</v>
      </c>
      <c r="V432" t="s">
        <v>3739</v>
      </c>
      <c r="X432" t="s">
        <v>397</v>
      </c>
      <c r="Y432" t="s">
        <v>3740</v>
      </c>
    </row>
    <row r="433" spans="1:25" x14ac:dyDescent="0.2">
      <c r="A433">
        <v>2020</v>
      </c>
      <c r="B433" t="s">
        <v>3741</v>
      </c>
      <c r="C433" t="s">
        <v>386</v>
      </c>
      <c r="D433" t="s">
        <v>3742</v>
      </c>
      <c r="E433" t="s">
        <v>3743</v>
      </c>
      <c r="F433" t="s">
        <v>3744</v>
      </c>
      <c r="G433" t="s">
        <v>3745</v>
      </c>
      <c r="H433" t="s">
        <v>767</v>
      </c>
      <c r="I433" t="s">
        <v>37</v>
      </c>
      <c r="J433" t="s">
        <v>3746</v>
      </c>
      <c r="K433" t="s">
        <v>392</v>
      </c>
      <c r="L433" t="s">
        <v>393</v>
      </c>
      <c r="M433">
        <v>22.70252</v>
      </c>
      <c r="N433">
        <f t="shared" si="30"/>
        <v>569.67078189300412</v>
      </c>
      <c r="O433">
        <f t="shared" si="31"/>
        <v>569.67078189300412</v>
      </c>
      <c r="P433" s="10">
        <f t="shared" si="32"/>
        <v>8.9519694297472068</v>
      </c>
      <c r="Q433" t="s">
        <v>28</v>
      </c>
      <c r="R433" t="s">
        <v>3747</v>
      </c>
      <c r="S433" t="s">
        <v>769</v>
      </c>
      <c r="T433" t="s">
        <v>25</v>
      </c>
      <c r="U433" t="s">
        <v>408</v>
      </c>
      <c r="V433" t="s">
        <v>292</v>
      </c>
      <c r="X433" t="s">
        <v>397</v>
      </c>
      <c r="Y433" t="s">
        <v>3748</v>
      </c>
    </row>
    <row r="434" spans="1:25" x14ac:dyDescent="0.2">
      <c r="A434">
        <v>2020</v>
      </c>
      <c r="B434" t="s">
        <v>3749</v>
      </c>
      <c r="C434" t="s">
        <v>400</v>
      </c>
      <c r="D434" t="s">
        <v>3750</v>
      </c>
      <c r="E434" t="s">
        <v>3751</v>
      </c>
      <c r="F434" t="s">
        <v>3752</v>
      </c>
      <c r="G434" t="s">
        <v>3753</v>
      </c>
      <c r="H434" t="s">
        <v>2579</v>
      </c>
      <c r="I434" t="s">
        <v>78</v>
      </c>
      <c r="J434" t="s">
        <v>3754</v>
      </c>
      <c r="K434" t="s">
        <v>392</v>
      </c>
      <c r="L434" t="s">
        <v>393</v>
      </c>
      <c r="M434">
        <v>14.300800000000001</v>
      </c>
      <c r="N434">
        <f t="shared" si="30"/>
        <v>358.84773662551441</v>
      </c>
      <c r="O434">
        <f t="shared" si="31"/>
        <v>358.84773662551441</v>
      </c>
      <c r="P434" s="10">
        <f t="shared" si="32"/>
        <v>5.6390358612580842</v>
      </c>
      <c r="Q434" t="s">
        <v>28</v>
      </c>
      <c r="R434" t="s">
        <v>3755</v>
      </c>
      <c r="S434" t="s">
        <v>50</v>
      </c>
      <c r="T434" t="s">
        <v>77</v>
      </c>
      <c r="U434" t="s">
        <v>395</v>
      </c>
      <c r="V434" t="s">
        <v>3756</v>
      </c>
      <c r="X434" t="s">
        <v>397</v>
      </c>
      <c r="Y434" t="s">
        <v>3757</v>
      </c>
    </row>
    <row r="435" spans="1:25" x14ac:dyDescent="0.2">
      <c r="A435">
        <v>2020</v>
      </c>
      <c r="B435" t="s">
        <v>3758</v>
      </c>
      <c r="C435" t="s">
        <v>386</v>
      </c>
      <c r="D435" t="s">
        <v>3759</v>
      </c>
      <c r="E435" t="s">
        <v>3760</v>
      </c>
      <c r="F435" t="s">
        <v>3761</v>
      </c>
      <c r="G435" t="s">
        <v>3762</v>
      </c>
      <c r="H435" t="s">
        <v>541</v>
      </c>
      <c r="I435" t="s">
        <v>145</v>
      </c>
      <c r="J435" t="s">
        <v>3615</v>
      </c>
      <c r="K435" t="s">
        <v>392</v>
      </c>
      <c r="L435" t="s">
        <v>393</v>
      </c>
      <c r="M435">
        <v>14.7477</v>
      </c>
      <c r="N435">
        <f t="shared" si="30"/>
        <v>370.06172839506172</v>
      </c>
      <c r="O435">
        <f t="shared" si="31"/>
        <v>370.06172839506172</v>
      </c>
      <c r="P435" s="10">
        <f t="shared" si="32"/>
        <v>5.8152557319223996</v>
      </c>
      <c r="Q435" t="s">
        <v>28</v>
      </c>
      <c r="R435" t="s">
        <v>3763</v>
      </c>
      <c r="S435" t="s">
        <v>544</v>
      </c>
      <c r="T435" t="s">
        <v>121</v>
      </c>
      <c r="U435" t="s">
        <v>395</v>
      </c>
      <c r="V435" t="s">
        <v>3764</v>
      </c>
      <c r="X435" t="s">
        <v>397</v>
      </c>
      <c r="Y435" t="s">
        <v>3765</v>
      </c>
    </row>
    <row r="436" spans="1:25" x14ac:dyDescent="0.2">
      <c r="A436">
        <v>2020</v>
      </c>
      <c r="B436" t="s">
        <v>3766</v>
      </c>
      <c r="C436" t="s">
        <v>536</v>
      </c>
      <c r="D436" t="s">
        <v>3767</v>
      </c>
      <c r="E436" t="s">
        <v>3768</v>
      </c>
      <c r="F436" t="s">
        <v>3769</v>
      </c>
      <c r="G436" t="s">
        <v>3770</v>
      </c>
      <c r="H436" t="s">
        <v>3771</v>
      </c>
      <c r="I436" t="s">
        <v>120</v>
      </c>
      <c r="J436" t="s">
        <v>3615</v>
      </c>
      <c r="K436" t="s">
        <v>392</v>
      </c>
      <c r="L436" t="s">
        <v>393</v>
      </c>
      <c r="M436">
        <v>45.047519999999999</v>
      </c>
      <c r="N436">
        <f t="shared" si="30"/>
        <v>1130.3703703703702</v>
      </c>
      <c r="O436">
        <f t="shared" si="31"/>
        <v>1130.3703703703702</v>
      </c>
      <c r="P436" s="10">
        <f t="shared" si="32"/>
        <v>17.762962962962959</v>
      </c>
      <c r="Q436" t="s">
        <v>123</v>
      </c>
      <c r="R436" t="s">
        <v>3772</v>
      </c>
      <c r="S436" t="s">
        <v>2544</v>
      </c>
      <c r="T436" t="s">
        <v>119</v>
      </c>
      <c r="U436" t="s">
        <v>408</v>
      </c>
      <c r="V436" t="s">
        <v>3773</v>
      </c>
      <c r="X436" t="s">
        <v>397</v>
      </c>
      <c r="Y436" t="s">
        <v>3774</v>
      </c>
    </row>
    <row r="437" spans="1:25" x14ac:dyDescent="0.2">
      <c r="A437">
        <v>2020</v>
      </c>
      <c r="B437" t="s">
        <v>3775</v>
      </c>
      <c r="C437" t="s">
        <v>386</v>
      </c>
      <c r="D437" t="s">
        <v>3776</v>
      </c>
      <c r="E437" t="s">
        <v>3777</v>
      </c>
      <c r="F437" t="s">
        <v>3778</v>
      </c>
      <c r="G437" t="s">
        <v>3779</v>
      </c>
      <c r="H437" t="s">
        <v>606</v>
      </c>
      <c r="I437" t="s">
        <v>24</v>
      </c>
      <c r="J437" t="s">
        <v>3780</v>
      </c>
      <c r="K437" t="s">
        <v>392</v>
      </c>
      <c r="L437" t="s">
        <v>393</v>
      </c>
      <c r="M437">
        <v>17.876000000000001</v>
      </c>
      <c r="N437">
        <f t="shared" si="30"/>
        <v>448.55967078189303</v>
      </c>
      <c r="O437">
        <f t="shared" si="31"/>
        <v>448.55967078189303</v>
      </c>
      <c r="P437" s="10">
        <f t="shared" si="32"/>
        <v>7.0487948265726041</v>
      </c>
      <c r="Q437" t="s">
        <v>28</v>
      </c>
      <c r="R437" t="s">
        <v>3781</v>
      </c>
      <c r="S437" t="s">
        <v>609</v>
      </c>
      <c r="T437" t="s">
        <v>23</v>
      </c>
      <c r="U437" t="s">
        <v>395</v>
      </c>
      <c r="V437" t="s">
        <v>3782</v>
      </c>
      <c r="X437" t="s">
        <v>397</v>
      </c>
      <c r="Y437" t="s">
        <v>3783</v>
      </c>
    </row>
    <row r="438" spans="1:25" x14ac:dyDescent="0.2">
      <c r="A438">
        <v>2020</v>
      </c>
      <c r="B438" t="s">
        <v>3784</v>
      </c>
      <c r="C438" t="s">
        <v>400</v>
      </c>
      <c r="D438" t="s">
        <v>3785</v>
      </c>
      <c r="E438" t="s">
        <v>3786</v>
      </c>
      <c r="F438" t="s">
        <v>1579</v>
      </c>
      <c r="G438" t="s">
        <v>1580</v>
      </c>
      <c r="H438" t="s">
        <v>147</v>
      </c>
      <c r="I438" t="s">
        <v>145</v>
      </c>
      <c r="J438" t="s">
        <v>3787</v>
      </c>
      <c r="K438" t="s">
        <v>392</v>
      </c>
      <c r="L438" t="s">
        <v>393</v>
      </c>
      <c r="M438">
        <v>18.7698</v>
      </c>
      <c r="N438">
        <f t="shared" si="30"/>
        <v>470.98765432098764</v>
      </c>
      <c r="O438">
        <f t="shared" si="31"/>
        <v>470.98765432098764</v>
      </c>
      <c r="P438" s="10">
        <f t="shared" si="32"/>
        <v>7.4012345679012341</v>
      </c>
      <c r="Q438" t="s">
        <v>28</v>
      </c>
      <c r="R438" t="s">
        <v>1581</v>
      </c>
      <c r="S438" t="s">
        <v>146</v>
      </c>
      <c r="T438" t="s">
        <v>121</v>
      </c>
      <c r="U438" t="s">
        <v>408</v>
      </c>
      <c r="V438" t="s">
        <v>3788</v>
      </c>
      <c r="X438" t="s">
        <v>397</v>
      </c>
      <c r="Y438" t="s">
        <v>3789</v>
      </c>
    </row>
    <row r="439" spans="1:25" x14ac:dyDescent="0.2">
      <c r="A439">
        <v>2020</v>
      </c>
      <c r="B439" t="s">
        <v>3790</v>
      </c>
      <c r="C439" t="s">
        <v>386</v>
      </c>
      <c r="D439" t="s">
        <v>2553</v>
      </c>
      <c r="E439" t="s">
        <v>2554</v>
      </c>
      <c r="F439" t="s">
        <v>2555</v>
      </c>
      <c r="G439" t="s">
        <v>2556</v>
      </c>
      <c r="H439" t="s">
        <v>70</v>
      </c>
      <c r="I439" t="s">
        <v>68</v>
      </c>
      <c r="J439" t="s">
        <v>3787</v>
      </c>
      <c r="K439" t="s">
        <v>392</v>
      </c>
      <c r="L439" t="s">
        <v>393</v>
      </c>
      <c r="M439">
        <v>9.8317999999999994</v>
      </c>
      <c r="N439">
        <f t="shared" si="30"/>
        <v>246.70781893004113</v>
      </c>
      <c r="O439">
        <f t="shared" si="31"/>
        <v>246.70781893004113</v>
      </c>
      <c r="P439" s="10">
        <f t="shared" si="32"/>
        <v>3.8768371546149325</v>
      </c>
      <c r="Q439" t="s">
        <v>28</v>
      </c>
      <c r="R439" t="s">
        <v>868</v>
      </c>
      <c r="S439" t="s">
        <v>69</v>
      </c>
      <c r="T439" t="s">
        <v>60</v>
      </c>
      <c r="U439" t="s">
        <v>395</v>
      </c>
      <c r="V439" t="s">
        <v>3791</v>
      </c>
      <c r="X439" t="s">
        <v>397</v>
      </c>
      <c r="Y439" t="s">
        <v>2559</v>
      </c>
    </row>
    <row r="440" spans="1:25" x14ac:dyDescent="0.2">
      <c r="A440">
        <v>2020</v>
      </c>
      <c r="B440" t="s">
        <v>3792</v>
      </c>
      <c r="C440" t="s">
        <v>386</v>
      </c>
      <c r="D440" t="s">
        <v>3793</v>
      </c>
      <c r="E440" t="s">
        <v>3794</v>
      </c>
      <c r="F440" t="s">
        <v>1380</v>
      </c>
      <c r="G440" t="s">
        <v>1381</v>
      </c>
      <c r="H440" t="s">
        <v>70</v>
      </c>
      <c r="I440" t="s">
        <v>68</v>
      </c>
      <c r="J440" t="s">
        <v>3658</v>
      </c>
      <c r="K440" t="s">
        <v>392</v>
      </c>
      <c r="L440" t="s">
        <v>393</v>
      </c>
      <c r="M440">
        <v>22.344999999999999</v>
      </c>
      <c r="N440">
        <f t="shared" si="30"/>
        <v>560.69958847736621</v>
      </c>
      <c r="O440">
        <f t="shared" si="31"/>
        <v>560.69958847736621</v>
      </c>
      <c r="P440" s="10">
        <f t="shared" si="32"/>
        <v>8.8109935332157558</v>
      </c>
      <c r="Q440" t="s">
        <v>28</v>
      </c>
      <c r="R440" t="s">
        <v>927</v>
      </c>
      <c r="S440" t="s">
        <v>69</v>
      </c>
      <c r="T440" t="s">
        <v>60</v>
      </c>
      <c r="U440" t="s">
        <v>395</v>
      </c>
      <c r="V440" t="s">
        <v>306</v>
      </c>
      <c r="X440" t="s">
        <v>397</v>
      </c>
      <c r="Y440" t="s">
        <v>3795</v>
      </c>
    </row>
    <row r="441" spans="1:25" x14ac:dyDescent="0.2">
      <c r="A441">
        <v>2020</v>
      </c>
      <c r="B441" t="s">
        <v>3796</v>
      </c>
      <c r="C441" t="s">
        <v>386</v>
      </c>
      <c r="D441" t="s">
        <v>3797</v>
      </c>
      <c r="E441" t="s">
        <v>3798</v>
      </c>
      <c r="F441" t="s">
        <v>3799</v>
      </c>
      <c r="G441" t="s">
        <v>3800</v>
      </c>
      <c r="H441" t="s">
        <v>307</v>
      </c>
      <c r="I441" t="s">
        <v>78</v>
      </c>
      <c r="J441" t="s">
        <v>3658</v>
      </c>
      <c r="K441" t="s">
        <v>28</v>
      </c>
      <c r="L441" t="s">
        <v>406</v>
      </c>
      <c r="M441">
        <v>44.69</v>
      </c>
      <c r="N441">
        <f t="shared" si="30"/>
        <v>1121.3991769547324</v>
      </c>
      <c r="O441">
        <f t="shared" si="31"/>
        <v>1121.3991769547324</v>
      </c>
      <c r="P441" s="10">
        <f t="shared" si="32"/>
        <v>17.621987066431512</v>
      </c>
      <c r="Q441" t="s">
        <v>28</v>
      </c>
      <c r="R441" t="s">
        <v>3801</v>
      </c>
      <c r="S441" t="s">
        <v>306</v>
      </c>
      <c r="T441" t="s">
        <v>77</v>
      </c>
      <c r="U441" t="s">
        <v>395</v>
      </c>
      <c r="V441" t="s">
        <v>3802</v>
      </c>
      <c r="X441" t="s">
        <v>397</v>
      </c>
      <c r="Y441" t="s">
        <v>3803</v>
      </c>
    </row>
    <row r="442" spans="1:25" x14ac:dyDescent="0.2">
      <c r="A442">
        <v>2020</v>
      </c>
      <c r="B442" t="s">
        <v>3804</v>
      </c>
      <c r="C442" t="s">
        <v>400</v>
      </c>
      <c r="D442" t="s">
        <v>3805</v>
      </c>
      <c r="E442" t="s">
        <v>3806</v>
      </c>
      <c r="F442" t="s">
        <v>1198</v>
      </c>
      <c r="G442" t="s">
        <v>1199</v>
      </c>
      <c r="H442" t="s">
        <v>257</v>
      </c>
      <c r="I442" t="s">
        <v>78</v>
      </c>
      <c r="J442" t="s">
        <v>3673</v>
      </c>
      <c r="K442" t="s">
        <v>392</v>
      </c>
      <c r="L442" t="s">
        <v>393</v>
      </c>
      <c r="M442">
        <v>14.300800000000001</v>
      </c>
      <c r="N442">
        <f t="shared" si="30"/>
        <v>358.84773662551441</v>
      </c>
      <c r="O442">
        <f t="shared" si="31"/>
        <v>358.84773662551441</v>
      </c>
      <c r="P442" s="10">
        <f t="shared" si="32"/>
        <v>5.6390358612580842</v>
      </c>
      <c r="Q442" t="s">
        <v>28</v>
      </c>
      <c r="R442" t="s">
        <v>751</v>
      </c>
      <c r="S442" t="s">
        <v>256</v>
      </c>
      <c r="T442" t="s">
        <v>77</v>
      </c>
      <c r="U442" t="s">
        <v>395</v>
      </c>
      <c r="V442" t="s">
        <v>3807</v>
      </c>
      <c r="X442" t="s">
        <v>397</v>
      </c>
      <c r="Y442" t="s">
        <v>3808</v>
      </c>
    </row>
    <row r="443" spans="1:25" x14ac:dyDescent="0.2">
      <c r="A443">
        <v>2020</v>
      </c>
      <c r="B443" t="s">
        <v>3809</v>
      </c>
      <c r="C443" t="s">
        <v>400</v>
      </c>
      <c r="D443" t="s">
        <v>3810</v>
      </c>
      <c r="E443" t="s">
        <v>3811</v>
      </c>
      <c r="F443" t="s">
        <v>3812</v>
      </c>
      <c r="G443" t="s">
        <v>3813</v>
      </c>
      <c r="H443" t="s">
        <v>980</v>
      </c>
      <c r="I443" t="s">
        <v>78</v>
      </c>
      <c r="J443" t="s">
        <v>3673</v>
      </c>
      <c r="K443" t="s">
        <v>392</v>
      </c>
      <c r="L443" t="s">
        <v>393</v>
      </c>
      <c r="M443">
        <v>8.0442</v>
      </c>
      <c r="N443">
        <f t="shared" si="30"/>
        <v>201.85185185185185</v>
      </c>
      <c r="O443">
        <f t="shared" si="31"/>
        <v>201.85185185185185</v>
      </c>
      <c r="P443" s="10">
        <f t="shared" si="32"/>
        <v>3.1719576719576721</v>
      </c>
      <c r="Q443" t="s">
        <v>28</v>
      </c>
      <c r="R443" t="s">
        <v>3814</v>
      </c>
      <c r="S443" t="s">
        <v>983</v>
      </c>
      <c r="T443" t="s">
        <v>77</v>
      </c>
      <c r="U443" t="s">
        <v>408</v>
      </c>
      <c r="V443" t="s">
        <v>3815</v>
      </c>
      <c r="X443" t="s">
        <v>397</v>
      </c>
      <c r="Y443" t="s">
        <v>3816</v>
      </c>
    </row>
    <row r="444" spans="1:25" x14ac:dyDescent="0.2">
      <c r="A444">
        <v>2020</v>
      </c>
      <c r="B444" t="s">
        <v>3817</v>
      </c>
      <c r="C444" t="s">
        <v>400</v>
      </c>
      <c r="D444" t="s">
        <v>3818</v>
      </c>
      <c r="E444" t="s">
        <v>3819</v>
      </c>
      <c r="F444" t="s">
        <v>3820</v>
      </c>
      <c r="G444" t="s">
        <v>3821</v>
      </c>
      <c r="H444" t="s">
        <v>293</v>
      </c>
      <c r="I444" t="s">
        <v>24</v>
      </c>
      <c r="J444" t="s">
        <v>3822</v>
      </c>
      <c r="K444" t="s">
        <v>392</v>
      </c>
      <c r="L444" t="s">
        <v>393</v>
      </c>
      <c r="M444">
        <v>22.344999999999999</v>
      </c>
      <c r="N444">
        <f t="shared" si="30"/>
        <v>560.69958847736621</v>
      </c>
      <c r="O444">
        <f t="shared" si="31"/>
        <v>560.69958847736621</v>
      </c>
      <c r="P444" s="10">
        <f t="shared" si="32"/>
        <v>8.8109935332157558</v>
      </c>
      <c r="Q444" t="s">
        <v>28</v>
      </c>
      <c r="R444" t="s">
        <v>3823</v>
      </c>
      <c r="S444" t="s">
        <v>292</v>
      </c>
      <c r="T444" t="s">
        <v>23</v>
      </c>
      <c r="U444" t="s">
        <v>395</v>
      </c>
      <c r="V444" t="s">
        <v>60</v>
      </c>
      <c r="X444" t="s">
        <v>397</v>
      </c>
      <c r="Y444" t="s">
        <v>3824</v>
      </c>
    </row>
    <row r="445" spans="1:25" x14ac:dyDescent="0.2">
      <c r="A445">
        <v>2020</v>
      </c>
      <c r="B445" t="s">
        <v>3825</v>
      </c>
      <c r="C445" t="s">
        <v>386</v>
      </c>
      <c r="D445" t="s">
        <v>3826</v>
      </c>
      <c r="E445" t="s">
        <v>3827</v>
      </c>
      <c r="F445" t="s">
        <v>3828</v>
      </c>
      <c r="G445" t="s">
        <v>3829</v>
      </c>
      <c r="H445" t="s">
        <v>61</v>
      </c>
      <c r="I445" t="s">
        <v>51</v>
      </c>
      <c r="J445" t="s">
        <v>3697</v>
      </c>
      <c r="K445" t="s">
        <v>392</v>
      </c>
      <c r="L445" t="s">
        <v>393</v>
      </c>
      <c r="M445">
        <v>11.172499999999999</v>
      </c>
      <c r="N445">
        <f t="shared" si="30"/>
        <v>280.3497942386831</v>
      </c>
      <c r="O445">
        <f t="shared" si="31"/>
        <v>280.3497942386831</v>
      </c>
      <c r="P445" s="10">
        <f t="shared" si="32"/>
        <v>4.4054967666078779</v>
      </c>
      <c r="Q445" t="s">
        <v>28</v>
      </c>
      <c r="R445" t="s">
        <v>3830</v>
      </c>
      <c r="S445" t="s">
        <v>60</v>
      </c>
      <c r="T445" t="s">
        <v>50</v>
      </c>
      <c r="U445" t="s">
        <v>408</v>
      </c>
      <c r="V445" t="s">
        <v>3831</v>
      </c>
      <c r="X445" t="s">
        <v>397</v>
      </c>
      <c r="Y445" t="s">
        <v>3832</v>
      </c>
    </row>
    <row r="446" spans="1:25" x14ac:dyDescent="0.2">
      <c r="A446">
        <v>2020</v>
      </c>
      <c r="B446" t="s">
        <v>3833</v>
      </c>
      <c r="C446" t="s">
        <v>386</v>
      </c>
      <c r="D446" t="s">
        <v>3834</v>
      </c>
      <c r="E446" t="s">
        <v>3835</v>
      </c>
      <c r="F446" t="s">
        <v>3836</v>
      </c>
      <c r="G446" t="s">
        <v>3837</v>
      </c>
      <c r="H446" t="s">
        <v>847</v>
      </c>
      <c r="I446" t="s">
        <v>137</v>
      </c>
      <c r="J446" t="s">
        <v>3838</v>
      </c>
      <c r="K446" t="s">
        <v>392</v>
      </c>
      <c r="L446" t="s">
        <v>393</v>
      </c>
      <c r="M446">
        <v>19.127320000000001</v>
      </c>
      <c r="N446">
        <f t="shared" ref="N446:N509" si="33">M446*1000000/11.07/3600</f>
        <v>479.95884773662556</v>
      </c>
      <c r="O446">
        <f t="shared" ref="O446:O509" si="34">N446</f>
        <v>479.95884773662556</v>
      </c>
      <c r="P446" s="10">
        <f t="shared" ref="P446:P509" si="35">O446*8000*44/22.4/1000000</f>
        <v>7.5422104644326886</v>
      </c>
      <c r="Q446" t="s">
        <v>28</v>
      </c>
      <c r="R446" t="s">
        <v>3839</v>
      </c>
      <c r="S446" t="s">
        <v>850</v>
      </c>
      <c r="T446" t="s">
        <v>136</v>
      </c>
      <c r="U446" t="s">
        <v>395</v>
      </c>
      <c r="V446" t="s">
        <v>1144</v>
      </c>
      <c r="X446" t="s">
        <v>397</v>
      </c>
      <c r="Y446" t="s">
        <v>3840</v>
      </c>
    </row>
    <row r="447" spans="1:25" x14ac:dyDescent="0.2">
      <c r="A447">
        <v>2020</v>
      </c>
      <c r="B447" t="s">
        <v>3841</v>
      </c>
      <c r="C447" t="s">
        <v>400</v>
      </c>
      <c r="D447" t="s">
        <v>3842</v>
      </c>
      <c r="E447" t="s">
        <v>3843</v>
      </c>
      <c r="F447" t="s">
        <v>1803</v>
      </c>
      <c r="G447" t="s">
        <v>1804</v>
      </c>
      <c r="H447" t="s">
        <v>190</v>
      </c>
      <c r="I447" t="s">
        <v>24</v>
      </c>
      <c r="J447" t="s">
        <v>3549</v>
      </c>
      <c r="K447" t="s">
        <v>392</v>
      </c>
      <c r="L447" t="s">
        <v>393</v>
      </c>
      <c r="M447">
        <v>16.982199999999999</v>
      </c>
      <c r="N447">
        <f t="shared" si="33"/>
        <v>426.13168724279831</v>
      </c>
      <c r="O447">
        <f t="shared" si="34"/>
        <v>426.13168724279831</v>
      </c>
      <c r="P447" s="10">
        <f t="shared" si="35"/>
        <v>6.6963550852439742</v>
      </c>
      <c r="Q447" t="s">
        <v>28</v>
      </c>
      <c r="R447" t="s">
        <v>1806</v>
      </c>
      <c r="S447" t="s">
        <v>189</v>
      </c>
      <c r="T447" t="s">
        <v>23</v>
      </c>
      <c r="U447" t="s">
        <v>395</v>
      </c>
      <c r="V447" t="s">
        <v>3844</v>
      </c>
      <c r="X447" t="s">
        <v>397</v>
      </c>
      <c r="Y447" t="s">
        <v>3845</v>
      </c>
    </row>
    <row r="448" spans="1:25" x14ac:dyDescent="0.2">
      <c r="A448">
        <v>2020</v>
      </c>
      <c r="B448" t="s">
        <v>3846</v>
      </c>
      <c r="C448" t="s">
        <v>400</v>
      </c>
      <c r="D448" t="s">
        <v>3847</v>
      </c>
      <c r="E448" t="s">
        <v>3848</v>
      </c>
      <c r="F448" t="s">
        <v>3849</v>
      </c>
      <c r="G448" t="s">
        <v>3850</v>
      </c>
      <c r="H448" t="s">
        <v>39</v>
      </c>
      <c r="I448" t="s">
        <v>37</v>
      </c>
      <c r="J448" t="s">
        <v>3851</v>
      </c>
      <c r="K448" t="s">
        <v>392</v>
      </c>
      <c r="L448" t="s">
        <v>393</v>
      </c>
      <c r="M448">
        <v>16.535299999999999</v>
      </c>
      <c r="N448">
        <f t="shared" si="33"/>
        <v>414.917695473251</v>
      </c>
      <c r="O448">
        <f t="shared" si="34"/>
        <v>414.917695473251</v>
      </c>
      <c r="P448" s="10">
        <f t="shared" si="35"/>
        <v>6.5201352145796596</v>
      </c>
      <c r="Q448" t="s">
        <v>28</v>
      </c>
      <c r="R448" t="s">
        <v>3852</v>
      </c>
      <c r="S448" t="s">
        <v>38</v>
      </c>
      <c r="T448" t="s">
        <v>25</v>
      </c>
      <c r="U448" t="s">
        <v>408</v>
      </c>
      <c r="V448" t="s">
        <v>3853</v>
      </c>
      <c r="X448" t="s">
        <v>397</v>
      </c>
      <c r="Y448" t="s">
        <v>3854</v>
      </c>
    </row>
    <row r="449" spans="1:25" x14ac:dyDescent="0.2">
      <c r="A449">
        <v>2020</v>
      </c>
      <c r="B449" t="s">
        <v>3855</v>
      </c>
      <c r="C449" t="s">
        <v>400</v>
      </c>
      <c r="D449" t="s">
        <v>3856</v>
      </c>
      <c r="E449" t="s">
        <v>3857</v>
      </c>
      <c r="F449" t="s">
        <v>865</v>
      </c>
      <c r="G449" t="s">
        <v>866</v>
      </c>
      <c r="H449" t="s">
        <v>70</v>
      </c>
      <c r="I449" t="s">
        <v>68</v>
      </c>
      <c r="J449" t="s">
        <v>3858</v>
      </c>
      <c r="K449" t="s">
        <v>392</v>
      </c>
      <c r="L449" t="s">
        <v>393</v>
      </c>
      <c r="M449">
        <v>9.8317999999999994</v>
      </c>
      <c r="N449">
        <f t="shared" si="33"/>
        <v>246.70781893004113</v>
      </c>
      <c r="O449">
        <f t="shared" si="34"/>
        <v>246.70781893004113</v>
      </c>
      <c r="P449" s="10">
        <f t="shared" si="35"/>
        <v>3.8768371546149325</v>
      </c>
      <c r="Q449" t="s">
        <v>28</v>
      </c>
      <c r="R449" t="s">
        <v>2496</v>
      </c>
      <c r="S449" t="s">
        <v>69</v>
      </c>
      <c r="T449" t="s">
        <v>60</v>
      </c>
      <c r="U449" t="s">
        <v>408</v>
      </c>
      <c r="V449" t="s">
        <v>3859</v>
      </c>
      <c r="X449" t="s">
        <v>397</v>
      </c>
      <c r="Y449" t="s">
        <v>3860</v>
      </c>
    </row>
    <row r="450" spans="1:25" x14ac:dyDescent="0.2">
      <c r="A450">
        <v>2020</v>
      </c>
      <c r="B450" t="s">
        <v>3861</v>
      </c>
      <c r="C450" t="s">
        <v>400</v>
      </c>
      <c r="D450" t="s">
        <v>3862</v>
      </c>
      <c r="E450" t="s">
        <v>3863</v>
      </c>
      <c r="F450" t="s">
        <v>1635</v>
      </c>
      <c r="G450" t="s">
        <v>1636</v>
      </c>
      <c r="H450" t="s">
        <v>147</v>
      </c>
      <c r="I450" t="s">
        <v>145</v>
      </c>
      <c r="J450" t="s">
        <v>3864</v>
      </c>
      <c r="K450" t="s">
        <v>392</v>
      </c>
      <c r="L450" t="s">
        <v>393</v>
      </c>
      <c r="M450">
        <v>23.238800000000001</v>
      </c>
      <c r="N450">
        <f t="shared" si="33"/>
        <v>583.12757201646093</v>
      </c>
      <c r="O450">
        <f t="shared" si="34"/>
        <v>583.12757201646093</v>
      </c>
      <c r="P450" s="10">
        <f t="shared" si="35"/>
        <v>9.1634332745443867</v>
      </c>
      <c r="Q450" t="s">
        <v>28</v>
      </c>
      <c r="R450" t="s">
        <v>1638</v>
      </c>
      <c r="S450" t="s">
        <v>146</v>
      </c>
      <c r="T450" t="s">
        <v>121</v>
      </c>
      <c r="U450" t="s">
        <v>408</v>
      </c>
      <c r="V450" t="s">
        <v>3865</v>
      </c>
      <c r="X450" t="s">
        <v>397</v>
      </c>
      <c r="Y450" t="s">
        <v>3866</v>
      </c>
    </row>
    <row r="451" spans="1:25" x14ac:dyDescent="0.2">
      <c r="A451">
        <v>2020</v>
      </c>
      <c r="B451" t="s">
        <v>3867</v>
      </c>
      <c r="C451" t="s">
        <v>400</v>
      </c>
      <c r="D451" t="s">
        <v>3393</v>
      </c>
      <c r="E451" t="s">
        <v>3394</v>
      </c>
      <c r="F451" t="s">
        <v>3395</v>
      </c>
      <c r="G451" t="s">
        <v>3396</v>
      </c>
      <c r="H451" t="s">
        <v>162</v>
      </c>
      <c r="I451" t="s">
        <v>68</v>
      </c>
      <c r="J451" t="s">
        <v>3868</v>
      </c>
      <c r="K451" t="s">
        <v>392</v>
      </c>
      <c r="L451" t="s">
        <v>393</v>
      </c>
      <c r="M451">
        <v>10.7256</v>
      </c>
      <c r="N451">
        <f t="shared" si="33"/>
        <v>269.1358024691358</v>
      </c>
      <c r="O451">
        <f t="shared" si="34"/>
        <v>269.1358024691358</v>
      </c>
      <c r="P451" s="10">
        <f t="shared" si="35"/>
        <v>4.2292768959435625</v>
      </c>
      <c r="Q451" t="s">
        <v>28</v>
      </c>
      <c r="R451" t="s">
        <v>3397</v>
      </c>
      <c r="S451" t="s">
        <v>161</v>
      </c>
      <c r="T451" t="s">
        <v>60</v>
      </c>
      <c r="U451" t="s">
        <v>395</v>
      </c>
      <c r="V451" t="s">
        <v>632</v>
      </c>
      <c r="X451" t="s">
        <v>397</v>
      </c>
      <c r="Y451" t="s">
        <v>3399</v>
      </c>
    </row>
    <row r="452" spans="1:25" x14ac:dyDescent="0.2">
      <c r="A452">
        <v>2020</v>
      </c>
      <c r="B452" t="s">
        <v>3869</v>
      </c>
      <c r="C452" t="s">
        <v>400</v>
      </c>
      <c r="D452" t="s">
        <v>3870</v>
      </c>
      <c r="E452" t="s">
        <v>3871</v>
      </c>
      <c r="F452" t="s">
        <v>3872</v>
      </c>
      <c r="G452" t="s">
        <v>3873</v>
      </c>
      <c r="H452" t="s">
        <v>147</v>
      </c>
      <c r="I452" t="s">
        <v>145</v>
      </c>
      <c r="J452" t="s">
        <v>3746</v>
      </c>
      <c r="K452" t="s">
        <v>392</v>
      </c>
      <c r="L452" t="s">
        <v>393</v>
      </c>
      <c r="M452">
        <v>16.0884</v>
      </c>
      <c r="N452">
        <f t="shared" si="33"/>
        <v>403.7037037037037</v>
      </c>
      <c r="O452">
        <f t="shared" si="34"/>
        <v>403.7037037037037</v>
      </c>
      <c r="P452" s="10">
        <f t="shared" si="35"/>
        <v>6.3439153439153442</v>
      </c>
      <c r="Q452" t="s">
        <v>28</v>
      </c>
      <c r="R452" t="s">
        <v>3874</v>
      </c>
      <c r="S452" t="s">
        <v>146</v>
      </c>
      <c r="T452" t="s">
        <v>121</v>
      </c>
      <c r="U452" t="s">
        <v>408</v>
      </c>
      <c r="V452" t="s">
        <v>3875</v>
      </c>
      <c r="X452" t="s">
        <v>397</v>
      </c>
      <c r="Y452" t="s">
        <v>3876</v>
      </c>
    </row>
    <row r="453" spans="1:25" x14ac:dyDescent="0.2">
      <c r="A453">
        <v>2020</v>
      </c>
      <c r="B453" t="s">
        <v>3877</v>
      </c>
      <c r="C453" t="s">
        <v>400</v>
      </c>
      <c r="D453" t="s">
        <v>1416</v>
      </c>
      <c r="E453" t="s">
        <v>1417</v>
      </c>
      <c r="F453" t="s">
        <v>1418</v>
      </c>
      <c r="G453" t="s">
        <v>1419</v>
      </c>
      <c r="H453" t="s">
        <v>617</v>
      </c>
      <c r="I453" t="s">
        <v>145</v>
      </c>
      <c r="J453" t="s">
        <v>3878</v>
      </c>
      <c r="K453" t="s">
        <v>392</v>
      </c>
      <c r="L453" t="s">
        <v>393</v>
      </c>
      <c r="M453">
        <v>13.407</v>
      </c>
      <c r="N453">
        <f t="shared" si="33"/>
        <v>336.41975308641975</v>
      </c>
      <c r="O453">
        <f t="shared" si="34"/>
        <v>336.41975308641975</v>
      </c>
      <c r="P453" s="10">
        <f t="shared" si="35"/>
        <v>5.2865961199294533</v>
      </c>
      <c r="Q453" t="s">
        <v>28</v>
      </c>
      <c r="R453" t="s">
        <v>1143</v>
      </c>
      <c r="S453" t="s">
        <v>620</v>
      </c>
      <c r="T453" t="s">
        <v>121</v>
      </c>
      <c r="U453" t="s">
        <v>408</v>
      </c>
      <c r="V453" t="s">
        <v>3879</v>
      </c>
      <c r="X453" t="s">
        <v>397</v>
      </c>
      <c r="Y453" t="s">
        <v>1422</v>
      </c>
    </row>
    <row r="454" spans="1:25" x14ac:dyDescent="0.2">
      <c r="A454">
        <v>2020</v>
      </c>
      <c r="B454" t="s">
        <v>3880</v>
      </c>
      <c r="C454" t="s">
        <v>386</v>
      </c>
      <c r="D454" t="s">
        <v>3881</v>
      </c>
      <c r="E454" t="s">
        <v>3882</v>
      </c>
      <c r="F454" t="s">
        <v>3883</v>
      </c>
      <c r="G454" t="s">
        <v>3884</v>
      </c>
      <c r="H454" t="s">
        <v>980</v>
      </c>
      <c r="I454" t="s">
        <v>78</v>
      </c>
      <c r="J454" t="s">
        <v>3885</v>
      </c>
      <c r="K454" t="s">
        <v>392</v>
      </c>
      <c r="L454" t="s">
        <v>393</v>
      </c>
      <c r="M454">
        <v>28.154699999999998</v>
      </c>
      <c r="N454">
        <f t="shared" si="33"/>
        <v>706.48148148148152</v>
      </c>
      <c r="O454">
        <f t="shared" si="34"/>
        <v>706.48148148148152</v>
      </c>
      <c r="P454" s="10">
        <f t="shared" si="35"/>
        <v>11.101851851851855</v>
      </c>
      <c r="Q454" t="s">
        <v>28</v>
      </c>
      <c r="R454" t="s">
        <v>3886</v>
      </c>
      <c r="S454" t="s">
        <v>983</v>
      </c>
      <c r="T454" t="s">
        <v>77</v>
      </c>
      <c r="U454" t="s">
        <v>395</v>
      </c>
      <c r="V454" t="s">
        <v>3887</v>
      </c>
      <c r="X454" t="s">
        <v>397</v>
      </c>
      <c r="Y454" t="s">
        <v>3888</v>
      </c>
    </row>
    <row r="455" spans="1:25" x14ac:dyDescent="0.2">
      <c r="A455">
        <v>2020</v>
      </c>
      <c r="B455" t="s">
        <v>3889</v>
      </c>
      <c r="C455" t="s">
        <v>400</v>
      </c>
      <c r="D455" t="s">
        <v>3890</v>
      </c>
      <c r="E455" t="s">
        <v>3891</v>
      </c>
      <c r="F455" t="s">
        <v>3892</v>
      </c>
      <c r="G455" t="s">
        <v>3893</v>
      </c>
      <c r="H455" t="s">
        <v>617</v>
      </c>
      <c r="I455" t="s">
        <v>145</v>
      </c>
      <c r="J455" t="s">
        <v>3894</v>
      </c>
      <c r="K455" t="s">
        <v>392</v>
      </c>
      <c r="L455" t="s">
        <v>393</v>
      </c>
      <c r="M455">
        <v>16.0884</v>
      </c>
      <c r="N455">
        <f t="shared" si="33"/>
        <v>403.7037037037037</v>
      </c>
      <c r="O455">
        <f t="shared" si="34"/>
        <v>403.7037037037037</v>
      </c>
      <c r="P455" s="10">
        <f t="shared" si="35"/>
        <v>6.3439153439153442</v>
      </c>
      <c r="Q455" t="s">
        <v>28</v>
      </c>
      <c r="R455" t="s">
        <v>642</v>
      </c>
      <c r="S455" t="s">
        <v>620</v>
      </c>
      <c r="T455" t="s">
        <v>121</v>
      </c>
      <c r="U455" t="s">
        <v>408</v>
      </c>
      <c r="V455" t="s">
        <v>3895</v>
      </c>
      <c r="X455" t="s">
        <v>397</v>
      </c>
      <c r="Y455" t="s">
        <v>3896</v>
      </c>
    </row>
    <row r="456" spans="1:25" x14ac:dyDescent="0.2">
      <c r="A456">
        <v>2020</v>
      </c>
      <c r="B456" t="s">
        <v>3897</v>
      </c>
      <c r="C456" t="s">
        <v>516</v>
      </c>
      <c r="D456" t="s">
        <v>3898</v>
      </c>
      <c r="E456" t="s">
        <v>3899</v>
      </c>
      <c r="F456" t="s">
        <v>1544</v>
      </c>
      <c r="G456" t="s">
        <v>1545</v>
      </c>
      <c r="H456" t="s">
        <v>3900</v>
      </c>
      <c r="I456" t="s">
        <v>89</v>
      </c>
      <c r="J456" t="s">
        <v>3901</v>
      </c>
      <c r="K456" t="s">
        <v>392</v>
      </c>
      <c r="L456" t="s">
        <v>393</v>
      </c>
      <c r="M456">
        <v>12.513199999999999</v>
      </c>
      <c r="N456">
        <f t="shared" si="33"/>
        <v>313.99176954732508</v>
      </c>
      <c r="O456">
        <f t="shared" si="34"/>
        <v>313.99176954732508</v>
      </c>
      <c r="P456" s="10">
        <f t="shared" si="35"/>
        <v>4.9341563786008225</v>
      </c>
      <c r="Q456" t="s">
        <v>28</v>
      </c>
      <c r="R456" t="s">
        <v>642</v>
      </c>
      <c r="S456" t="s">
        <v>3902</v>
      </c>
      <c r="T456" t="s">
        <v>88</v>
      </c>
      <c r="U456" t="s">
        <v>408</v>
      </c>
      <c r="V456" t="s">
        <v>3903</v>
      </c>
      <c r="X456" t="s">
        <v>397</v>
      </c>
      <c r="Y456" t="s">
        <v>3904</v>
      </c>
    </row>
    <row r="457" spans="1:25" x14ac:dyDescent="0.2">
      <c r="A457">
        <v>2020</v>
      </c>
      <c r="B457" t="s">
        <v>3905</v>
      </c>
      <c r="C457" t="s">
        <v>400</v>
      </c>
      <c r="D457" t="s">
        <v>3906</v>
      </c>
      <c r="E457" t="s">
        <v>3907</v>
      </c>
      <c r="F457" t="s">
        <v>3908</v>
      </c>
      <c r="G457" t="s">
        <v>3909</v>
      </c>
      <c r="H457" t="s">
        <v>1000</v>
      </c>
      <c r="I457" t="s">
        <v>78</v>
      </c>
      <c r="J457" t="s">
        <v>3910</v>
      </c>
      <c r="K457" t="s">
        <v>28</v>
      </c>
      <c r="L457" t="s">
        <v>406</v>
      </c>
      <c r="M457">
        <v>30.389199999999999</v>
      </c>
      <c r="N457">
        <f t="shared" si="33"/>
        <v>762.55144032921805</v>
      </c>
      <c r="O457">
        <f t="shared" si="34"/>
        <v>762.55144032921805</v>
      </c>
      <c r="P457" s="10">
        <f t="shared" si="35"/>
        <v>11.982951205173427</v>
      </c>
      <c r="Q457" t="s">
        <v>28</v>
      </c>
      <c r="R457" t="s">
        <v>3911</v>
      </c>
      <c r="S457" t="s">
        <v>1002</v>
      </c>
      <c r="T457" t="s">
        <v>77</v>
      </c>
      <c r="U457" t="s">
        <v>395</v>
      </c>
      <c r="V457" t="s">
        <v>3912</v>
      </c>
      <c r="X457" t="s">
        <v>397</v>
      </c>
      <c r="Y457" t="s">
        <v>3913</v>
      </c>
    </row>
    <row r="458" spans="1:25" x14ac:dyDescent="0.2">
      <c r="A458">
        <v>2020</v>
      </c>
      <c r="B458" t="s">
        <v>3914</v>
      </c>
      <c r="C458" t="s">
        <v>400</v>
      </c>
      <c r="D458" t="s">
        <v>3915</v>
      </c>
      <c r="E458" t="s">
        <v>3916</v>
      </c>
      <c r="F458" t="s">
        <v>3917</v>
      </c>
      <c r="G458" t="s">
        <v>3918</v>
      </c>
      <c r="H458" t="s">
        <v>307</v>
      </c>
      <c r="I458" t="s">
        <v>78</v>
      </c>
      <c r="J458" t="s">
        <v>3658</v>
      </c>
      <c r="K458" t="s">
        <v>28</v>
      </c>
      <c r="L458" t="s">
        <v>406</v>
      </c>
      <c r="M458">
        <v>37.5396</v>
      </c>
      <c r="N458">
        <f t="shared" si="33"/>
        <v>941.97530864197529</v>
      </c>
      <c r="O458">
        <f t="shared" si="34"/>
        <v>941.97530864197529</v>
      </c>
      <c r="P458" s="10">
        <f t="shared" si="35"/>
        <v>14.802469135802468</v>
      </c>
      <c r="Q458" t="s">
        <v>28</v>
      </c>
      <c r="R458" t="s">
        <v>3919</v>
      </c>
      <c r="S458" t="s">
        <v>306</v>
      </c>
      <c r="T458" t="s">
        <v>77</v>
      </c>
      <c r="U458" t="s">
        <v>395</v>
      </c>
      <c r="V458" t="s">
        <v>3920</v>
      </c>
      <c r="X458" t="s">
        <v>397</v>
      </c>
      <c r="Y458" t="s">
        <v>3921</v>
      </c>
    </row>
    <row r="459" spans="1:25" x14ac:dyDescent="0.2">
      <c r="A459">
        <v>2020</v>
      </c>
      <c r="B459" t="s">
        <v>3922</v>
      </c>
      <c r="C459" t="s">
        <v>831</v>
      </c>
      <c r="D459" t="s">
        <v>3923</v>
      </c>
      <c r="E459" t="s">
        <v>3924</v>
      </c>
      <c r="F459" t="s">
        <v>493</v>
      </c>
      <c r="G459" t="s">
        <v>494</v>
      </c>
      <c r="H459" t="s">
        <v>39</v>
      </c>
      <c r="I459" t="s">
        <v>37</v>
      </c>
      <c r="J459" t="s">
        <v>3925</v>
      </c>
      <c r="K459" t="s">
        <v>392</v>
      </c>
      <c r="L459" t="s">
        <v>393</v>
      </c>
      <c r="M459">
        <v>15.641500000000001</v>
      </c>
      <c r="N459">
        <f t="shared" si="33"/>
        <v>392.48971193415639</v>
      </c>
      <c r="O459">
        <f t="shared" si="34"/>
        <v>392.48971193415639</v>
      </c>
      <c r="P459" s="10">
        <f t="shared" si="35"/>
        <v>6.1676954732510287</v>
      </c>
      <c r="Q459" t="s">
        <v>28</v>
      </c>
      <c r="R459" t="s">
        <v>496</v>
      </c>
      <c r="S459" t="s">
        <v>38</v>
      </c>
      <c r="T459" t="s">
        <v>25</v>
      </c>
      <c r="U459" t="s">
        <v>408</v>
      </c>
      <c r="V459" t="s">
        <v>3926</v>
      </c>
      <c r="X459" t="s">
        <v>397</v>
      </c>
      <c r="Y459" t="s">
        <v>3927</v>
      </c>
    </row>
    <row r="460" spans="1:25" x14ac:dyDescent="0.2">
      <c r="A460">
        <v>2020</v>
      </c>
      <c r="B460" t="s">
        <v>3928</v>
      </c>
      <c r="C460" t="s">
        <v>400</v>
      </c>
      <c r="D460" t="s">
        <v>3929</v>
      </c>
      <c r="E460" t="s">
        <v>3930</v>
      </c>
      <c r="F460" t="s">
        <v>1718</v>
      </c>
      <c r="G460" t="s">
        <v>1719</v>
      </c>
      <c r="H460" t="s">
        <v>91</v>
      </c>
      <c r="I460" t="s">
        <v>89</v>
      </c>
      <c r="J460" t="s">
        <v>3931</v>
      </c>
      <c r="K460" t="s">
        <v>392</v>
      </c>
      <c r="L460" t="s">
        <v>393</v>
      </c>
      <c r="M460">
        <v>12.513199999999999</v>
      </c>
      <c r="N460">
        <f t="shared" si="33"/>
        <v>313.99176954732508</v>
      </c>
      <c r="O460">
        <f t="shared" si="34"/>
        <v>313.99176954732508</v>
      </c>
      <c r="P460" s="10">
        <f t="shared" si="35"/>
        <v>4.9341563786008225</v>
      </c>
      <c r="Q460" t="s">
        <v>28</v>
      </c>
      <c r="R460" t="s">
        <v>642</v>
      </c>
      <c r="S460" t="s">
        <v>90</v>
      </c>
      <c r="T460" t="s">
        <v>88</v>
      </c>
      <c r="U460" t="s">
        <v>408</v>
      </c>
      <c r="V460" t="s">
        <v>3932</v>
      </c>
      <c r="X460" t="s">
        <v>397</v>
      </c>
      <c r="Y460" t="s">
        <v>3933</v>
      </c>
    </row>
    <row r="461" spans="1:25" x14ac:dyDescent="0.2">
      <c r="A461">
        <v>2020</v>
      </c>
      <c r="B461" t="s">
        <v>3934</v>
      </c>
      <c r="C461" t="s">
        <v>386</v>
      </c>
      <c r="D461" t="s">
        <v>3935</v>
      </c>
      <c r="E461" t="s">
        <v>3936</v>
      </c>
      <c r="F461" t="s">
        <v>865</v>
      </c>
      <c r="G461" t="s">
        <v>866</v>
      </c>
      <c r="H461" t="s">
        <v>70</v>
      </c>
      <c r="I461" t="s">
        <v>68</v>
      </c>
      <c r="J461" t="s">
        <v>3937</v>
      </c>
      <c r="K461" t="s">
        <v>392</v>
      </c>
      <c r="L461" t="s">
        <v>393</v>
      </c>
      <c r="M461">
        <v>11.172499999999999</v>
      </c>
      <c r="N461">
        <f t="shared" si="33"/>
        <v>280.3497942386831</v>
      </c>
      <c r="O461">
        <f t="shared" si="34"/>
        <v>280.3497942386831</v>
      </c>
      <c r="P461" s="10">
        <f t="shared" si="35"/>
        <v>4.4054967666078779</v>
      </c>
      <c r="Q461" t="s">
        <v>28</v>
      </c>
      <c r="R461" t="s">
        <v>2858</v>
      </c>
      <c r="S461" t="s">
        <v>69</v>
      </c>
      <c r="T461" t="s">
        <v>60</v>
      </c>
      <c r="U461" t="s">
        <v>395</v>
      </c>
      <c r="V461" t="s">
        <v>3938</v>
      </c>
      <c r="X461" t="s">
        <v>397</v>
      </c>
      <c r="Y461" t="s">
        <v>3939</v>
      </c>
    </row>
    <row r="462" spans="1:25" x14ac:dyDescent="0.2">
      <c r="A462">
        <v>2020</v>
      </c>
      <c r="B462" t="s">
        <v>3940</v>
      </c>
      <c r="C462" t="s">
        <v>536</v>
      </c>
      <c r="D462" t="s">
        <v>163</v>
      </c>
      <c r="E462" t="s">
        <v>3941</v>
      </c>
      <c r="F462" t="s">
        <v>3942</v>
      </c>
      <c r="G462" t="s">
        <v>3943</v>
      </c>
      <c r="H462" t="s">
        <v>162</v>
      </c>
      <c r="I462" t="s">
        <v>68</v>
      </c>
      <c r="J462" t="s">
        <v>3944</v>
      </c>
      <c r="K462" t="s">
        <v>392</v>
      </c>
      <c r="L462" t="s">
        <v>393</v>
      </c>
      <c r="M462">
        <v>71.504000000000005</v>
      </c>
      <c r="N462">
        <f t="shared" si="33"/>
        <v>1794.2386831275721</v>
      </c>
      <c r="O462">
        <f t="shared" si="34"/>
        <v>1794.2386831275721</v>
      </c>
      <c r="P462" s="10">
        <f t="shared" si="35"/>
        <v>28.195179306290417</v>
      </c>
      <c r="Q462" t="s">
        <v>28</v>
      </c>
      <c r="R462" t="s">
        <v>3945</v>
      </c>
      <c r="S462" t="s">
        <v>161</v>
      </c>
      <c r="T462" t="s">
        <v>60</v>
      </c>
      <c r="U462" t="s">
        <v>395</v>
      </c>
      <c r="V462" t="s">
        <v>38</v>
      </c>
      <c r="X462" t="s">
        <v>397</v>
      </c>
      <c r="Y462" t="s">
        <v>164</v>
      </c>
    </row>
    <row r="463" spans="1:25" x14ac:dyDescent="0.2">
      <c r="A463">
        <v>2020</v>
      </c>
      <c r="B463" t="s">
        <v>3946</v>
      </c>
      <c r="C463" t="s">
        <v>400</v>
      </c>
      <c r="D463" t="s">
        <v>263</v>
      </c>
      <c r="E463" t="s">
        <v>2235</v>
      </c>
      <c r="F463" t="s">
        <v>2236</v>
      </c>
      <c r="G463" t="s">
        <v>2237</v>
      </c>
      <c r="H463" t="s">
        <v>39</v>
      </c>
      <c r="I463" t="s">
        <v>37</v>
      </c>
      <c r="J463" t="s">
        <v>3947</v>
      </c>
      <c r="K463" t="s">
        <v>392</v>
      </c>
      <c r="L463" t="s">
        <v>393</v>
      </c>
      <c r="M463">
        <v>28.601600000000001</v>
      </c>
      <c r="N463">
        <f t="shared" si="33"/>
        <v>717.69547325102883</v>
      </c>
      <c r="O463">
        <f t="shared" si="34"/>
        <v>717.69547325102883</v>
      </c>
      <c r="P463" s="10">
        <f t="shared" si="35"/>
        <v>11.278071722516168</v>
      </c>
      <c r="Q463" t="s">
        <v>28</v>
      </c>
      <c r="R463" t="s">
        <v>3039</v>
      </c>
      <c r="S463" t="s">
        <v>38</v>
      </c>
      <c r="T463" t="s">
        <v>25</v>
      </c>
      <c r="U463" t="s">
        <v>395</v>
      </c>
      <c r="V463" t="s">
        <v>3948</v>
      </c>
      <c r="X463" t="s">
        <v>397</v>
      </c>
      <c r="Y463" t="s">
        <v>264</v>
      </c>
    </row>
    <row r="464" spans="1:25" x14ac:dyDescent="0.2">
      <c r="A464">
        <v>2020</v>
      </c>
      <c r="B464" t="s">
        <v>3949</v>
      </c>
      <c r="C464" t="s">
        <v>400</v>
      </c>
      <c r="D464" t="s">
        <v>3950</v>
      </c>
      <c r="E464" t="s">
        <v>3951</v>
      </c>
      <c r="F464" t="s">
        <v>3952</v>
      </c>
      <c r="G464" t="s">
        <v>3953</v>
      </c>
      <c r="H464" t="s">
        <v>70</v>
      </c>
      <c r="I464" t="s">
        <v>68</v>
      </c>
      <c r="J464" t="s">
        <v>3954</v>
      </c>
      <c r="K464" t="s">
        <v>392</v>
      </c>
      <c r="L464" t="s">
        <v>393</v>
      </c>
      <c r="M464">
        <v>5.3628</v>
      </c>
      <c r="N464">
        <f t="shared" si="33"/>
        <v>134.5679012345679</v>
      </c>
      <c r="O464">
        <f t="shared" si="34"/>
        <v>134.5679012345679</v>
      </c>
      <c r="P464" s="10">
        <f t="shared" si="35"/>
        <v>2.1146384479717812</v>
      </c>
      <c r="Q464" t="s">
        <v>28</v>
      </c>
      <c r="R464" t="s">
        <v>3955</v>
      </c>
      <c r="S464" t="s">
        <v>69</v>
      </c>
      <c r="T464" t="s">
        <v>60</v>
      </c>
      <c r="U464" t="s">
        <v>408</v>
      </c>
      <c r="V464" t="s">
        <v>3956</v>
      </c>
      <c r="X464" t="s">
        <v>397</v>
      </c>
      <c r="Y464" t="s">
        <v>3957</v>
      </c>
    </row>
    <row r="465" spans="1:25" x14ac:dyDescent="0.2">
      <c r="A465">
        <v>2020</v>
      </c>
      <c r="B465" t="s">
        <v>3958</v>
      </c>
      <c r="C465" t="s">
        <v>400</v>
      </c>
      <c r="D465" t="s">
        <v>3959</v>
      </c>
      <c r="E465" t="s">
        <v>3960</v>
      </c>
      <c r="F465" t="s">
        <v>1205</v>
      </c>
      <c r="G465" t="s">
        <v>1206</v>
      </c>
      <c r="H465" t="s">
        <v>80</v>
      </c>
      <c r="I465" t="s">
        <v>78</v>
      </c>
      <c r="J465" t="s">
        <v>3961</v>
      </c>
      <c r="K465" t="s">
        <v>392</v>
      </c>
      <c r="L465" t="s">
        <v>393</v>
      </c>
      <c r="M465">
        <v>21.004300000000001</v>
      </c>
      <c r="N465">
        <f t="shared" si="33"/>
        <v>527.05761316872429</v>
      </c>
      <c r="O465">
        <f t="shared" si="34"/>
        <v>527.05761316872429</v>
      </c>
      <c r="P465" s="10">
        <f t="shared" si="35"/>
        <v>8.2823339212228095</v>
      </c>
      <c r="Q465" t="s">
        <v>28</v>
      </c>
      <c r="R465" t="s">
        <v>553</v>
      </c>
      <c r="S465" t="s">
        <v>79</v>
      </c>
      <c r="T465" t="s">
        <v>77</v>
      </c>
      <c r="U465" t="s">
        <v>395</v>
      </c>
      <c r="V465" t="s">
        <v>3962</v>
      </c>
      <c r="X465" t="s">
        <v>397</v>
      </c>
      <c r="Y465" t="s">
        <v>3963</v>
      </c>
    </row>
    <row r="466" spans="1:25" x14ac:dyDescent="0.2">
      <c r="A466">
        <v>2020</v>
      </c>
      <c r="B466" t="s">
        <v>3964</v>
      </c>
      <c r="C466" t="s">
        <v>386</v>
      </c>
      <c r="D466" t="s">
        <v>3965</v>
      </c>
      <c r="E466" t="s">
        <v>3966</v>
      </c>
      <c r="F466" t="s">
        <v>3967</v>
      </c>
      <c r="G466" t="s">
        <v>3968</v>
      </c>
      <c r="H466" t="s">
        <v>687</v>
      </c>
      <c r="I466" t="s">
        <v>137</v>
      </c>
      <c r="J466" t="s">
        <v>3969</v>
      </c>
      <c r="K466" t="s">
        <v>392</v>
      </c>
      <c r="L466" t="s">
        <v>393</v>
      </c>
      <c r="M466">
        <v>16.535299999999999</v>
      </c>
      <c r="N466">
        <f t="shared" si="33"/>
        <v>414.917695473251</v>
      </c>
      <c r="O466">
        <f t="shared" si="34"/>
        <v>414.917695473251</v>
      </c>
      <c r="P466" s="10">
        <f t="shared" si="35"/>
        <v>6.5201352145796596</v>
      </c>
      <c r="Q466" t="s">
        <v>28</v>
      </c>
      <c r="R466" t="s">
        <v>3970</v>
      </c>
      <c r="S466" t="s">
        <v>690</v>
      </c>
      <c r="T466" t="s">
        <v>136</v>
      </c>
      <c r="U466" t="s">
        <v>408</v>
      </c>
      <c r="V466" t="s">
        <v>3971</v>
      </c>
      <c r="X466" t="s">
        <v>397</v>
      </c>
      <c r="Y466" t="s">
        <v>3972</v>
      </c>
    </row>
    <row r="467" spans="1:25" x14ac:dyDescent="0.2">
      <c r="A467">
        <v>2020</v>
      </c>
      <c r="B467" t="s">
        <v>3973</v>
      </c>
      <c r="C467" t="s">
        <v>400</v>
      </c>
      <c r="D467" t="s">
        <v>3974</v>
      </c>
      <c r="E467" t="s">
        <v>3975</v>
      </c>
      <c r="F467" t="s">
        <v>3849</v>
      </c>
      <c r="G467" t="s">
        <v>3850</v>
      </c>
      <c r="H467" t="s">
        <v>39</v>
      </c>
      <c r="I467" t="s">
        <v>37</v>
      </c>
      <c r="J467" t="s">
        <v>3704</v>
      </c>
      <c r="K467" t="s">
        <v>392</v>
      </c>
      <c r="L467" t="s">
        <v>393</v>
      </c>
      <c r="M467">
        <v>8.9380000000000006</v>
      </c>
      <c r="N467">
        <f t="shared" si="33"/>
        <v>224.27983539094652</v>
      </c>
      <c r="O467">
        <f t="shared" si="34"/>
        <v>224.27983539094652</v>
      </c>
      <c r="P467" s="10">
        <f t="shared" si="35"/>
        <v>3.5243974132863021</v>
      </c>
      <c r="Q467" t="s">
        <v>28</v>
      </c>
      <c r="R467" t="s">
        <v>3976</v>
      </c>
      <c r="S467" t="s">
        <v>38</v>
      </c>
      <c r="T467" t="s">
        <v>25</v>
      </c>
      <c r="U467" t="s">
        <v>408</v>
      </c>
      <c r="V467" t="s">
        <v>3977</v>
      </c>
      <c r="X467" t="s">
        <v>397</v>
      </c>
      <c r="Y467" t="s">
        <v>3978</v>
      </c>
    </row>
    <row r="468" spans="1:25" x14ac:dyDescent="0.2">
      <c r="A468">
        <v>2020</v>
      </c>
      <c r="B468" t="s">
        <v>3979</v>
      </c>
      <c r="C468" t="s">
        <v>536</v>
      </c>
      <c r="D468" t="s">
        <v>3980</v>
      </c>
      <c r="E468" t="s">
        <v>3981</v>
      </c>
      <c r="F468" t="s">
        <v>3982</v>
      </c>
      <c r="G468" t="s">
        <v>3983</v>
      </c>
      <c r="H468" t="s">
        <v>629</v>
      </c>
      <c r="I468" t="s">
        <v>145</v>
      </c>
      <c r="J468" t="s">
        <v>3984</v>
      </c>
      <c r="K468" t="s">
        <v>392</v>
      </c>
      <c r="L468" t="s">
        <v>393</v>
      </c>
      <c r="M468">
        <v>10.7256</v>
      </c>
      <c r="N468">
        <f t="shared" si="33"/>
        <v>269.1358024691358</v>
      </c>
      <c r="O468">
        <f t="shared" si="34"/>
        <v>269.1358024691358</v>
      </c>
      <c r="P468" s="10">
        <f t="shared" si="35"/>
        <v>4.2292768959435625</v>
      </c>
      <c r="Q468" t="s">
        <v>28</v>
      </c>
      <c r="R468" t="s">
        <v>2691</v>
      </c>
      <c r="S468" t="s">
        <v>632</v>
      </c>
      <c r="T468" t="s">
        <v>121</v>
      </c>
      <c r="U468" t="s">
        <v>395</v>
      </c>
      <c r="V468" t="s">
        <v>3985</v>
      </c>
      <c r="X468" t="s">
        <v>397</v>
      </c>
      <c r="Y468" t="s">
        <v>3986</v>
      </c>
    </row>
    <row r="469" spans="1:25" x14ac:dyDescent="0.2">
      <c r="A469">
        <v>2020</v>
      </c>
      <c r="B469" t="s">
        <v>3987</v>
      </c>
      <c r="C469" t="s">
        <v>400</v>
      </c>
      <c r="D469" t="s">
        <v>3988</v>
      </c>
      <c r="E469" t="s">
        <v>3989</v>
      </c>
      <c r="F469" t="s">
        <v>3990</v>
      </c>
      <c r="G469" t="s">
        <v>3991</v>
      </c>
      <c r="H469" t="s">
        <v>629</v>
      </c>
      <c r="I469" t="s">
        <v>145</v>
      </c>
      <c r="J469" t="s">
        <v>3992</v>
      </c>
      <c r="K469" t="s">
        <v>392</v>
      </c>
      <c r="L469" t="s">
        <v>393</v>
      </c>
      <c r="M469">
        <v>13.407</v>
      </c>
      <c r="N469">
        <f t="shared" si="33"/>
        <v>336.41975308641975</v>
      </c>
      <c r="O469">
        <f t="shared" si="34"/>
        <v>336.41975308641975</v>
      </c>
      <c r="P469" s="10">
        <f t="shared" si="35"/>
        <v>5.2865961199294533</v>
      </c>
      <c r="Q469" t="s">
        <v>28</v>
      </c>
      <c r="R469" t="s">
        <v>3993</v>
      </c>
      <c r="S469" t="s">
        <v>632</v>
      </c>
      <c r="T469" t="s">
        <v>121</v>
      </c>
      <c r="U469" t="s">
        <v>395</v>
      </c>
      <c r="V469" t="s">
        <v>3994</v>
      </c>
      <c r="X469" t="s">
        <v>397</v>
      </c>
      <c r="Y469" t="s">
        <v>3995</v>
      </c>
    </row>
    <row r="470" spans="1:25" x14ac:dyDescent="0.2">
      <c r="A470">
        <v>2020</v>
      </c>
      <c r="B470" t="s">
        <v>3996</v>
      </c>
      <c r="C470" t="s">
        <v>400</v>
      </c>
      <c r="D470" t="s">
        <v>1592</v>
      </c>
      <c r="E470" t="s">
        <v>1593</v>
      </c>
      <c r="F470" t="s">
        <v>1594</v>
      </c>
      <c r="G470" t="s">
        <v>1595</v>
      </c>
      <c r="H470" t="s">
        <v>1596</v>
      </c>
      <c r="I470" t="s">
        <v>211</v>
      </c>
      <c r="J470" t="s">
        <v>3997</v>
      </c>
      <c r="K470" t="s">
        <v>392</v>
      </c>
      <c r="L470" t="s">
        <v>393</v>
      </c>
      <c r="M470">
        <v>8.9380000000000006</v>
      </c>
      <c r="N470">
        <f t="shared" si="33"/>
        <v>224.27983539094652</v>
      </c>
      <c r="O470">
        <f t="shared" si="34"/>
        <v>224.27983539094652</v>
      </c>
      <c r="P470" s="10">
        <f t="shared" si="35"/>
        <v>3.5243974132863021</v>
      </c>
      <c r="Q470" t="s">
        <v>28</v>
      </c>
      <c r="R470" t="s">
        <v>1598</v>
      </c>
      <c r="S470" t="s">
        <v>1599</v>
      </c>
      <c r="T470" t="s">
        <v>210</v>
      </c>
      <c r="U470" t="s">
        <v>395</v>
      </c>
      <c r="V470" t="s">
        <v>3998</v>
      </c>
      <c r="X470" t="s">
        <v>397</v>
      </c>
      <c r="Y470" t="s">
        <v>1601</v>
      </c>
    </row>
    <row r="471" spans="1:25" x14ac:dyDescent="0.2">
      <c r="A471">
        <v>2020</v>
      </c>
      <c r="B471" t="s">
        <v>3999</v>
      </c>
      <c r="C471" t="s">
        <v>400</v>
      </c>
      <c r="D471" t="s">
        <v>4000</v>
      </c>
      <c r="E471" t="s">
        <v>4001</v>
      </c>
      <c r="F471" t="s">
        <v>1257</v>
      </c>
      <c r="G471" t="s">
        <v>1258</v>
      </c>
      <c r="H471" t="s">
        <v>175</v>
      </c>
      <c r="I471" t="s">
        <v>51</v>
      </c>
      <c r="J471" t="s">
        <v>3558</v>
      </c>
      <c r="K471" t="s">
        <v>392</v>
      </c>
      <c r="L471" t="s">
        <v>393</v>
      </c>
      <c r="M471">
        <v>7.1504000000000003</v>
      </c>
      <c r="N471">
        <f t="shared" si="33"/>
        <v>179.42386831275721</v>
      </c>
      <c r="O471">
        <f t="shared" si="34"/>
        <v>179.42386831275721</v>
      </c>
      <c r="P471" s="10">
        <f t="shared" si="35"/>
        <v>2.8195179306290421</v>
      </c>
      <c r="Q471" t="s">
        <v>28</v>
      </c>
      <c r="R471" t="s">
        <v>4002</v>
      </c>
      <c r="S471" t="s">
        <v>77</v>
      </c>
      <c r="T471" t="s">
        <v>50</v>
      </c>
      <c r="U471" t="s">
        <v>395</v>
      </c>
      <c r="V471" t="s">
        <v>4003</v>
      </c>
      <c r="X471" t="s">
        <v>397</v>
      </c>
      <c r="Y471" t="s">
        <v>4004</v>
      </c>
    </row>
    <row r="472" spans="1:25" x14ac:dyDescent="0.2">
      <c r="A472">
        <v>2020</v>
      </c>
      <c r="B472" t="s">
        <v>4005</v>
      </c>
      <c r="C472" t="s">
        <v>400</v>
      </c>
      <c r="D472" t="s">
        <v>4006</v>
      </c>
      <c r="E472" t="s">
        <v>4007</v>
      </c>
      <c r="F472" t="s">
        <v>1074</v>
      </c>
      <c r="G472" t="s">
        <v>1075</v>
      </c>
      <c r="H472" t="s">
        <v>836</v>
      </c>
      <c r="I472" t="s">
        <v>78</v>
      </c>
      <c r="J472" t="s">
        <v>4008</v>
      </c>
      <c r="K472" t="s">
        <v>392</v>
      </c>
      <c r="L472" t="s">
        <v>393</v>
      </c>
      <c r="M472">
        <v>26.814</v>
      </c>
      <c r="N472">
        <f t="shared" si="33"/>
        <v>672.83950617283949</v>
      </c>
      <c r="O472">
        <f t="shared" si="34"/>
        <v>672.83950617283949</v>
      </c>
      <c r="P472" s="10">
        <f t="shared" si="35"/>
        <v>10.573192239858907</v>
      </c>
      <c r="Q472" t="s">
        <v>28</v>
      </c>
      <c r="R472" t="s">
        <v>1076</v>
      </c>
      <c r="S472" t="s">
        <v>839</v>
      </c>
      <c r="T472" t="s">
        <v>77</v>
      </c>
      <c r="U472" t="s">
        <v>408</v>
      </c>
      <c r="V472" t="s">
        <v>4009</v>
      </c>
      <c r="X472" t="s">
        <v>397</v>
      </c>
      <c r="Y472" t="s">
        <v>4010</v>
      </c>
    </row>
    <row r="473" spans="1:25" x14ac:dyDescent="0.2">
      <c r="A473">
        <v>2020</v>
      </c>
      <c r="B473" t="s">
        <v>4011</v>
      </c>
      <c r="C473" t="s">
        <v>400</v>
      </c>
      <c r="D473" t="s">
        <v>4012</v>
      </c>
      <c r="E473" t="s">
        <v>4013</v>
      </c>
      <c r="F473" t="s">
        <v>4014</v>
      </c>
      <c r="G473" t="s">
        <v>4015</v>
      </c>
      <c r="H473" t="s">
        <v>147</v>
      </c>
      <c r="I473" t="s">
        <v>145</v>
      </c>
      <c r="J473" t="s">
        <v>3606</v>
      </c>
      <c r="K473" t="s">
        <v>392</v>
      </c>
      <c r="L473" t="s">
        <v>393</v>
      </c>
      <c r="M473">
        <v>16.0884</v>
      </c>
      <c r="N473">
        <f t="shared" si="33"/>
        <v>403.7037037037037</v>
      </c>
      <c r="O473">
        <f t="shared" si="34"/>
        <v>403.7037037037037</v>
      </c>
      <c r="P473" s="10">
        <f t="shared" si="35"/>
        <v>6.3439153439153442</v>
      </c>
      <c r="Q473" t="s">
        <v>28</v>
      </c>
      <c r="R473" t="s">
        <v>1638</v>
      </c>
      <c r="S473" t="s">
        <v>146</v>
      </c>
      <c r="T473" t="s">
        <v>121</v>
      </c>
      <c r="U473" t="s">
        <v>408</v>
      </c>
      <c r="V473" t="s">
        <v>4016</v>
      </c>
      <c r="X473" t="s">
        <v>397</v>
      </c>
      <c r="Y473" t="s">
        <v>4017</v>
      </c>
    </row>
    <row r="474" spans="1:25" x14ac:dyDescent="0.2">
      <c r="A474">
        <v>2020</v>
      </c>
      <c r="B474" t="s">
        <v>4018</v>
      </c>
      <c r="C474" t="s">
        <v>400</v>
      </c>
      <c r="D474" t="s">
        <v>4019</v>
      </c>
      <c r="E474" t="s">
        <v>4020</v>
      </c>
      <c r="F474" t="s">
        <v>4021</v>
      </c>
      <c r="G474" t="s">
        <v>4022</v>
      </c>
      <c r="H474" t="s">
        <v>53</v>
      </c>
      <c r="I474" t="s">
        <v>51</v>
      </c>
      <c r="J474" t="s">
        <v>4023</v>
      </c>
      <c r="K474" t="s">
        <v>392</v>
      </c>
      <c r="L474" t="s">
        <v>393</v>
      </c>
      <c r="M474">
        <v>6.7035</v>
      </c>
      <c r="N474">
        <f t="shared" si="33"/>
        <v>168.20987654320987</v>
      </c>
      <c r="O474">
        <f t="shared" si="34"/>
        <v>168.20987654320987</v>
      </c>
      <c r="P474" s="10">
        <f t="shared" si="35"/>
        <v>2.6432980599647267</v>
      </c>
      <c r="Q474" t="s">
        <v>28</v>
      </c>
      <c r="R474" t="s">
        <v>2121</v>
      </c>
      <c r="S474" t="s">
        <v>52</v>
      </c>
      <c r="T474" t="s">
        <v>50</v>
      </c>
      <c r="U474" t="s">
        <v>408</v>
      </c>
      <c r="V474" t="s">
        <v>4024</v>
      </c>
      <c r="X474" t="s">
        <v>397</v>
      </c>
      <c r="Y474" t="s">
        <v>4025</v>
      </c>
    </row>
    <row r="475" spans="1:25" x14ac:dyDescent="0.2">
      <c r="A475">
        <v>2020</v>
      </c>
      <c r="B475" t="s">
        <v>4026</v>
      </c>
      <c r="C475" t="s">
        <v>386</v>
      </c>
      <c r="D475" t="s">
        <v>4027</v>
      </c>
      <c r="E475" t="s">
        <v>4028</v>
      </c>
      <c r="F475" t="s">
        <v>4029</v>
      </c>
      <c r="G475" t="s">
        <v>4030</v>
      </c>
      <c r="H475" t="s">
        <v>139</v>
      </c>
      <c r="I475" t="s">
        <v>137</v>
      </c>
      <c r="J475" t="s">
        <v>3787</v>
      </c>
      <c r="K475" t="s">
        <v>392</v>
      </c>
      <c r="L475" t="s">
        <v>393</v>
      </c>
      <c r="M475">
        <v>18.14414</v>
      </c>
      <c r="N475">
        <f t="shared" si="33"/>
        <v>455.28806584362144</v>
      </c>
      <c r="O475">
        <f t="shared" si="34"/>
        <v>455.28806584362144</v>
      </c>
      <c r="P475" s="10">
        <f t="shared" si="35"/>
        <v>7.1545267489711941</v>
      </c>
      <c r="Q475" t="s">
        <v>28</v>
      </c>
      <c r="R475" t="s">
        <v>4031</v>
      </c>
      <c r="S475" t="s">
        <v>138</v>
      </c>
      <c r="T475" t="s">
        <v>136</v>
      </c>
      <c r="U475" t="s">
        <v>408</v>
      </c>
      <c r="V475" t="s">
        <v>2363</v>
      </c>
      <c r="X475" t="s">
        <v>397</v>
      </c>
      <c r="Y475" t="s">
        <v>4032</v>
      </c>
    </row>
    <row r="476" spans="1:25" x14ac:dyDescent="0.2">
      <c r="A476">
        <v>2020</v>
      </c>
      <c r="B476" t="s">
        <v>4033</v>
      </c>
      <c r="C476" t="s">
        <v>400</v>
      </c>
      <c r="D476" t="s">
        <v>4034</v>
      </c>
      <c r="E476" t="s">
        <v>4035</v>
      </c>
      <c r="F476" t="s">
        <v>3525</v>
      </c>
      <c r="G476" t="s">
        <v>3526</v>
      </c>
      <c r="H476" t="s">
        <v>617</v>
      </c>
      <c r="I476" t="s">
        <v>145</v>
      </c>
      <c r="J476" t="s">
        <v>3682</v>
      </c>
      <c r="K476" t="s">
        <v>392</v>
      </c>
      <c r="L476" t="s">
        <v>393</v>
      </c>
      <c r="M476">
        <v>18.7698</v>
      </c>
      <c r="N476">
        <f t="shared" si="33"/>
        <v>470.98765432098764</v>
      </c>
      <c r="O476">
        <f t="shared" si="34"/>
        <v>470.98765432098764</v>
      </c>
      <c r="P476" s="10">
        <f t="shared" si="35"/>
        <v>7.4012345679012341</v>
      </c>
      <c r="Q476" t="s">
        <v>28</v>
      </c>
      <c r="R476" t="s">
        <v>1143</v>
      </c>
      <c r="S476" t="s">
        <v>620</v>
      </c>
      <c r="T476" t="s">
        <v>121</v>
      </c>
      <c r="U476" t="s">
        <v>408</v>
      </c>
      <c r="V476" t="s">
        <v>4036</v>
      </c>
      <c r="X476" t="s">
        <v>397</v>
      </c>
      <c r="Y476" t="s">
        <v>4037</v>
      </c>
    </row>
    <row r="477" spans="1:25" x14ac:dyDescent="0.2">
      <c r="A477">
        <v>2020</v>
      </c>
      <c r="B477" t="s">
        <v>4038</v>
      </c>
      <c r="C477" t="s">
        <v>831</v>
      </c>
      <c r="D477" t="s">
        <v>4039</v>
      </c>
      <c r="E477" t="s">
        <v>4040</v>
      </c>
      <c r="F477" t="s">
        <v>4041</v>
      </c>
      <c r="G477" t="s">
        <v>4042</v>
      </c>
      <c r="H477" t="s">
        <v>130</v>
      </c>
      <c r="I477" t="s">
        <v>120</v>
      </c>
      <c r="J477" t="s">
        <v>4043</v>
      </c>
      <c r="K477" t="s">
        <v>392</v>
      </c>
      <c r="L477" t="s">
        <v>393</v>
      </c>
      <c r="M477">
        <v>16.982199999999999</v>
      </c>
      <c r="N477">
        <f t="shared" si="33"/>
        <v>426.13168724279831</v>
      </c>
      <c r="O477">
        <f t="shared" si="34"/>
        <v>426.13168724279831</v>
      </c>
      <c r="P477" s="10">
        <f t="shared" si="35"/>
        <v>6.6963550852439742</v>
      </c>
      <c r="Q477" t="s">
        <v>123</v>
      </c>
      <c r="R477" t="s">
        <v>4044</v>
      </c>
      <c r="S477" t="s">
        <v>129</v>
      </c>
      <c r="T477" t="s">
        <v>119</v>
      </c>
      <c r="U477" t="s">
        <v>408</v>
      </c>
      <c r="V477" t="s">
        <v>4045</v>
      </c>
      <c r="X477" t="s">
        <v>397</v>
      </c>
      <c r="Y477" t="s">
        <v>4046</v>
      </c>
    </row>
    <row r="478" spans="1:25" x14ac:dyDescent="0.2">
      <c r="A478">
        <v>2020</v>
      </c>
      <c r="B478" t="s">
        <v>4047</v>
      </c>
      <c r="C478" t="s">
        <v>536</v>
      </c>
      <c r="D478" t="s">
        <v>4048</v>
      </c>
      <c r="E478" t="s">
        <v>4049</v>
      </c>
      <c r="F478" t="s">
        <v>4050</v>
      </c>
      <c r="G478" t="s">
        <v>4051</v>
      </c>
      <c r="H478" t="s">
        <v>1821</v>
      </c>
      <c r="I478" t="s">
        <v>1822</v>
      </c>
      <c r="J478" t="s">
        <v>4052</v>
      </c>
      <c r="K478" t="s">
        <v>392</v>
      </c>
      <c r="L478" t="s">
        <v>393</v>
      </c>
      <c r="M478">
        <v>12.513199999999999</v>
      </c>
      <c r="N478">
        <f t="shared" si="33"/>
        <v>313.99176954732508</v>
      </c>
      <c r="O478">
        <f t="shared" si="34"/>
        <v>313.99176954732508</v>
      </c>
      <c r="P478" s="10">
        <f t="shared" si="35"/>
        <v>4.9341563786008225</v>
      </c>
      <c r="Q478" t="s">
        <v>28</v>
      </c>
      <c r="R478" t="s">
        <v>4053</v>
      </c>
      <c r="S478" t="s">
        <v>210</v>
      </c>
      <c r="T478" t="s">
        <v>1824</v>
      </c>
      <c r="U478" t="s">
        <v>408</v>
      </c>
      <c r="V478" t="s">
        <v>4054</v>
      </c>
      <c r="X478" t="s">
        <v>397</v>
      </c>
      <c r="Y478" t="s">
        <v>4055</v>
      </c>
    </row>
    <row r="479" spans="1:25" x14ac:dyDescent="0.2">
      <c r="A479">
        <v>2020</v>
      </c>
      <c r="B479" t="s">
        <v>4056</v>
      </c>
      <c r="C479" t="s">
        <v>400</v>
      </c>
      <c r="D479" t="s">
        <v>4057</v>
      </c>
      <c r="E479" t="s">
        <v>4058</v>
      </c>
      <c r="F479" t="s">
        <v>4059</v>
      </c>
      <c r="G479" t="s">
        <v>4060</v>
      </c>
      <c r="H479" t="s">
        <v>242</v>
      </c>
      <c r="I479" t="s">
        <v>37</v>
      </c>
      <c r="J479" t="s">
        <v>4061</v>
      </c>
      <c r="K479" t="s">
        <v>392</v>
      </c>
      <c r="L479" t="s">
        <v>393</v>
      </c>
      <c r="M479">
        <v>7.1504000000000003</v>
      </c>
      <c r="N479">
        <f t="shared" si="33"/>
        <v>179.42386831275721</v>
      </c>
      <c r="O479">
        <f t="shared" si="34"/>
        <v>179.42386831275721</v>
      </c>
      <c r="P479" s="10">
        <f t="shared" si="35"/>
        <v>2.8195179306290421</v>
      </c>
      <c r="Q479" t="s">
        <v>28</v>
      </c>
      <c r="R479" t="s">
        <v>570</v>
      </c>
      <c r="S479" t="s">
        <v>241</v>
      </c>
      <c r="T479" t="s">
        <v>25</v>
      </c>
      <c r="U479" t="s">
        <v>395</v>
      </c>
      <c r="V479" t="s">
        <v>4062</v>
      </c>
      <c r="X479" t="s">
        <v>397</v>
      </c>
      <c r="Y479" t="s">
        <v>4063</v>
      </c>
    </row>
    <row r="480" spans="1:25" x14ac:dyDescent="0.2">
      <c r="A480">
        <v>2020</v>
      </c>
      <c r="B480" t="s">
        <v>4064</v>
      </c>
      <c r="C480" t="s">
        <v>386</v>
      </c>
      <c r="D480" t="s">
        <v>4065</v>
      </c>
      <c r="E480" t="s">
        <v>4066</v>
      </c>
      <c r="F480" t="s">
        <v>4067</v>
      </c>
      <c r="G480" t="s">
        <v>4068</v>
      </c>
      <c r="H480" t="s">
        <v>1000</v>
      </c>
      <c r="I480" t="s">
        <v>78</v>
      </c>
      <c r="J480" t="s">
        <v>4069</v>
      </c>
      <c r="K480" t="s">
        <v>392</v>
      </c>
      <c r="L480" t="s">
        <v>393</v>
      </c>
      <c r="M480">
        <v>26.814</v>
      </c>
      <c r="N480">
        <f t="shared" si="33"/>
        <v>672.83950617283949</v>
      </c>
      <c r="O480">
        <f t="shared" si="34"/>
        <v>672.83950617283949</v>
      </c>
      <c r="P480" s="10">
        <f t="shared" si="35"/>
        <v>10.573192239858907</v>
      </c>
      <c r="Q480" t="s">
        <v>28</v>
      </c>
      <c r="R480" t="s">
        <v>1001</v>
      </c>
      <c r="S480" t="s">
        <v>1002</v>
      </c>
      <c r="T480" t="s">
        <v>77</v>
      </c>
      <c r="U480" t="s">
        <v>395</v>
      </c>
      <c r="V480" t="s">
        <v>983</v>
      </c>
      <c r="X480" t="s">
        <v>397</v>
      </c>
      <c r="Y480" t="s">
        <v>4070</v>
      </c>
    </row>
    <row r="481" spans="1:25" x14ac:dyDescent="0.2">
      <c r="A481">
        <v>2020</v>
      </c>
      <c r="B481" t="s">
        <v>4071</v>
      </c>
      <c r="C481" t="s">
        <v>386</v>
      </c>
      <c r="D481" t="s">
        <v>4072</v>
      </c>
      <c r="E481" t="s">
        <v>4073</v>
      </c>
      <c r="F481" t="s">
        <v>4074</v>
      </c>
      <c r="G481" t="s">
        <v>4075</v>
      </c>
      <c r="H481" t="s">
        <v>709</v>
      </c>
      <c r="I481" t="s">
        <v>137</v>
      </c>
      <c r="J481" t="s">
        <v>3944</v>
      </c>
      <c r="K481" t="s">
        <v>711</v>
      </c>
      <c r="L481" t="s">
        <v>393</v>
      </c>
      <c r="M481">
        <v>33.338740000000001</v>
      </c>
      <c r="N481">
        <f t="shared" si="33"/>
        <v>836.56378600823041</v>
      </c>
      <c r="O481">
        <f t="shared" si="34"/>
        <v>836.56378600823041</v>
      </c>
      <c r="P481" s="10">
        <f t="shared" si="35"/>
        <v>13.146002351557907</v>
      </c>
      <c r="Q481" t="s">
        <v>123</v>
      </c>
      <c r="R481" t="s">
        <v>713</v>
      </c>
      <c r="S481" t="s">
        <v>589</v>
      </c>
      <c r="T481" t="s">
        <v>136</v>
      </c>
      <c r="U481" t="s">
        <v>395</v>
      </c>
      <c r="V481" t="s">
        <v>4076</v>
      </c>
      <c r="X481" t="s">
        <v>397</v>
      </c>
      <c r="Y481" t="s">
        <v>4077</v>
      </c>
    </row>
    <row r="482" spans="1:25" x14ac:dyDescent="0.2">
      <c r="A482">
        <v>2020</v>
      </c>
      <c r="B482" t="s">
        <v>4078</v>
      </c>
      <c r="C482" t="s">
        <v>400</v>
      </c>
      <c r="D482" t="s">
        <v>4079</v>
      </c>
      <c r="E482" t="s">
        <v>4080</v>
      </c>
      <c r="F482" t="s">
        <v>4081</v>
      </c>
      <c r="G482" t="s">
        <v>4082</v>
      </c>
      <c r="H482" t="s">
        <v>2579</v>
      </c>
      <c r="I482" t="s">
        <v>78</v>
      </c>
      <c r="J482" t="s">
        <v>3540</v>
      </c>
      <c r="K482" t="s">
        <v>28</v>
      </c>
      <c r="L482" t="s">
        <v>406</v>
      </c>
      <c r="M482">
        <v>35.752000000000002</v>
      </c>
      <c r="N482">
        <f t="shared" si="33"/>
        <v>897.11934156378607</v>
      </c>
      <c r="O482">
        <f t="shared" si="34"/>
        <v>897.11934156378607</v>
      </c>
      <c r="P482" s="10">
        <f t="shared" si="35"/>
        <v>14.097589653145208</v>
      </c>
      <c r="Q482" t="s">
        <v>28</v>
      </c>
      <c r="R482" t="s">
        <v>4083</v>
      </c>
      <c r="S482" t="s">
        <v>50</v>
      </c>
      <c r="T482" t="s">
        <v>77</v>
      </c>
      <c r="U482" t="s">
        <v>395</v>
      </c>
      <c r="V482" t="s">
        <v>4084</v>
      </c>
      <c r="X482" t="s">
        <v>397</v>
      </c>
      <c r="Y482" t="s">
        <v>4085</v>
      </c>
    </row>
    <row r="483" spans="1:25" x14ac:dyDescent="0.2">
      <c r="A483">
        <v>2020</v>
      </c>
      <c r="B483" t="s">
        <v>4086</v>
      </c>
      <c r="C483" t="s">
        <v>386</v>
      </c>
      <c r="D483" t="s">
        <v>4087</v>
      </c>
      <c r="E483" t="s">
        <v>4088</v>
      </c>
      <c r="F483" t="s">
        <v>4089</v>
      </c>
      <c r="G483" t="s">
        <v>4090</v>
      </c>
      <c r="H483" t="s">
        <v>980</v>
      </c>
      <c r="I483" t="s">
        <v>78</v>
      </c>
      <c r="J483" t="s">
        <v>4091</v>
      </c>
      <c r="K483" t="s">
        <v>1233</v>
      </c>
      <c r="L483" t="s">
        <v>393</v>
      </c>
      <c r="M483">
        <v>25.026399999999999</v>
      </c>
      <c r="N483">
        <f t="shared" si="33"/>
        <v>627.98353909465015</v>
      </c>
      <c r="O483">
        <f t="shared" si="34"/>
        <v>627.98353909465015</v>
      </c>
      <c r="P483" s="10">
        <f t="shared" si="35"/>
        <v>9.8683127572016449</v>
      </c>
      <c r="Q483" t="s">
        <v>28</v>
      </c>
      <c r="R483" t="s">
        <v>1234</v>
      </c>
      <c r="S483" t="s">
        <v>983</v>
      </c>
      <c r="T483" t="s">
        <v>77</v>
      </c>
      <c r="U483" t="s">
        <v>395</v>
      </c>
      <c r="V483" t="s">
        <v>4092</v>
      </c>
      <c r="X483" t="s">
        <v>397</v>
      </c>
      <c r="Y483" t="s">
        <v>4093</v>
      </c>
    </row>
    <row r="484" spans="1:25" x14ac:dyDescent="0.2">
      <c r="A484">
        <v>2020</v>
      </c>
      <c r="B484" t="s">
        <v>4094</v>
      </c>
      <c r="C484" t="s">
        <v>400</v>
      </c>
      <c r="D484" t="s">
        <v>4095</v>
      </c>
      <c r="E484" t="s">
        <v>4096</v>
      </c>
      <c r="F484" t="s">
        <v>3491</v>
      </c>
      <c r="G484" t="s">
        <v>3492</v>
      </c>
      <c r="H484" t="s">
        <v>617</v>
      </c>
      <c r="I484" t="s">
        <v>145</v>
      </c>
      <c r="J484" t="s">
        <v>4097</v>
      </c>
      <c r="K484" t="s">
        <v>392</v>
      </c>
      <c r="L484" t="s">
        <v>393</v>
      </c>
      <c r="M484">
        <v>13.407</v>
      </c>
      <c r="N484">
        <f t="shared" si="33"/>
        <v>336.41975308641975</v>
      </c>
      <c r="O484">
        <f t="shared" si="34"/>
        <v>336.41975308641975</v>
      </c>
      <c r="P484" s="10">
        <f t="shared" si="35"/>
        <v>5.2865961199294533</v>
      </c>
      <c r="Q484" t="s">
        <v>28</v>
      </c>
      <c r="R484" t="s">
        <v>1143</v>
      </c>
      <c r="S484" t="s">
        <v>620</v>
      </c>
      <c r="T484" t="s">
        <v>121</v>
      </c>
      <c r="U484" t="s">
        <v>408</v>
      </c>
      <c r="V484" t="s">
        <v>4098</v>
      </c>
      <c r="X484" t="s">
        <v>397</v>
      </c>
      <c r="Y484" t="s">
        <v>4099</v>
      </c>
    </row>
    <row r="485" spans="1:25" x14ac:dyDescent="0.2">
      <c r="A485">
        <v>2020</v>
      </c>
      <c r="B485" t="s">
        <v>4100</v>
      </c>
      <c r="C485" t="s">
        <v>386</v>
      </c>
      <c r="D485" t="s">
        <v>4101</v>
      </c>
      <c r="E485" t="s">
        <v>4102</v>
      </c>
      <c r="F485" t="s">
        <v>4103</v>
      </c>
      <c r="G485" t="s">
        <v>4104</v>
      </c>
      <c r="H485" t="s">
        <v>541</v>
      </c>
      <c r="I485" t="s">
        <v>145</v>
      </c>
      <c r="J485" t="s">
        <v>4105</v>
      </c>
      <c r="K485" t="s">
        <v>392</v>
      </c>
      <c r="L485" t="s">
        <v>393</v>
      </c>
      <c r="M485">
        <v>8.9380000000000006</v>
      </c>
      <c r="N485">
        <f t="shared" si="33"/>
        <v>224.27983539094652</v>
      </c>
      <c r="O485">
        <f t="shared" si="34"/>
        <v>224.27983539094652</v>
      </c>
      <c r="P485" s="10">
        <f t="shared" si="35"/>
        <v>3.5243974132863021</v>
      </c>
      <c r="Q485" t="s">
        <v>28</v>
      </c>
      <c r="R485" t="s">
        <v>1391</v>
      </c>
      <c r="S485" t="s">
        <v>544</v>
      </c>
      <c r="T485" t="s">
        <v>121</v>
      </c>
      <c r="U485" t="s">
        <v>395</v>
      </c>
      <c r="V485" t="s">
        <v>4106</v>
      </c>
      <c r="X485" t="s">
        <v>397</v>
      </c>
      <c r="Y485" t="s">
        <v>4107</v>
      </c>
    </row>
    <row r="486" spans="1:25" x14ac:dyDescent="0.2">
      <c r="A486">
        <v>2020</v>
      </c>
      <c r="B486" t="s">
        <v>4108</v>
      </c>
      <c r="C486" t="s">
        <v>400</v>
      </c>
      <c r="D486" t="s">
        <v>4109</v>
      </c>
      <c r="E486" t="s">
        <v>4110</v>
      </c>
      <c r="F486" t="s">
        <v>4111</v>
      </c>
      <c r="G486" t="s">
        <v>4112</v>
      </c>
      <c r="H486" t="s">
        <v>980</v>
      </c>
      <c r="I486" t="s">
        <v>78</v>
      </c>
      <c r="J486" t="s">
        <v>4113</v>
      </c>
      <c r="K486" t="s">
        <v>1233</v>
      </c>
      <c r="L486" t="s">
        <v>393</v>
      </c>
      <c r="M486">
        <v>25.026399999999999</v>
      </c>
      <c r="N486">
        <f t="shared" si="33"/>
        <v>627.98353909465015</v>
      </c>
      <c r="O486">
        <f t="shared" si="34"/>
        <v>627.98353909465015</v>
      </c>
      <c r="P486" s="10">
        <f t="shared" si="35"/>
        <v>9.8683127572016449</v>
      </c>
      <c r="Q486" t="s">
        <v>28</v>
      </c>
      <c r="R486" t="s">
        <v>1234</v>
      </c>
      <c r="S486" t="s">
        <v>983</v>
      </c>
      <c r="T486" t="s">
        <v>77</v>
      </c>
      <c r="U486" t="s">
        <v>408</v>
      </c>
      <c r="V486" t="s">
        <v>4114</v>
      </c>
      <c r="X486" t="s">
        <v>397</v>
      </c>
      <c r="Y486" t="s">
        <v>4115</v>
      </c>
    </row>
    <row r="487" spans="1:25" x14ac:dyDescent="0.2">
      <c r="A487">
        <v>2020</v>
      </c>
      <c r="B487" t="s">
        <v>4116</v>
      </c>
      <c r="C487" t="s">
        <v>400</v>
      </c>
      <c r="D487" t="s">
        <v>4117</v>
      </c>
      <c r="E487" t="s">
        <v>4118</v>
      </c>
      <c r="F487" t="s">
        <v>1529</v>
      </c>
      <c r="G487" t="s">
        <v>1530</v>
      </c>
      <c r="H487" t="s">
        <v>70</v>
      </c>
      <c r="I487" t="s">
        <v>68</v>
      </c>
      <c r="J487" t="s">
        <v>3720</v>
      </c>
      <c r="K487" t="s">
        <v>392</v>
      </c>
      <c r="L487" t="s">
        <v>393</v>
      </c>
      <c r="M487">
        <v>7.1504000000000003</v>
      </c>
      <c r="N487">
        <f t="shared" si="33"/>
        <v>179.42386831275721</v>
      </c>
      <c r="O487">
        <f t="shared" si="34"/>
        <v>179.42386831275721</v>
      </c>
      <c r="P487" s="10">
        <f t="shared" si="35"/>
        <v>2.8195179306290421</v>
      </c>
      <c r="Q487" t="s">
        <v>28</v>
      </c>
      <c r="R487" t="s">
        <v>4119</v>
      </c>
      <c r="S487" t="s">
        <v>69</v>
      </c>
      <c r="T487" t="s">
        <v>60</v>
      </c>
      <c r="U487" t="s">
        <v>395</v>
      </c>
      <c r="V487" t="s">
        <v>4120</v>
      </c>
      <c r="X487" t="s">
        <v>397</v>
      </c>
      <c r="Y487" t="s">
        <v>4121</v>
      </c>
    </row>
    <row r="488" spans="1:25" x14ac:dyDescent="0.2">
      <c r="A488">
        <v>2020</v>
      </c>
      <c r="B488" t="s">
        <v>4122</v>
      </c>
      <c r="C488" t="s">
        <v>400</v>
      </c>
      <c r="D488" t="s">
        <v>4123</v>
      </c>
      <c r="E488" t="s">
        <v>4124</v>
      </c>
      <c r="F488" t="s">
        <v>4125</v>
      </c>
      <c r="G488" t="s">
        <v>4126</v>
      </c>
      <c r="H488" t="s">
        <v>1399</v>
      </c>
      <c r="I488" t="s">
        <v>78</v>
      </c>
      <c r="J488" t="s">
        <v>4127</v>
      </c>
      <c r="K488" t="s">
        <v>28</v>
      </c>
      <c r="L488" t="s">
        <v>406</v>
      </c>
      <c r="M488">
        <v>67.034999999999997</v>
      </c>
      <c r="N488">
        <f t="shared" si="33"/>
        <v>1682.0987654320986</v>
      </c>
      <c r="O488">
        <f t="shared" si="34"/>
        <v>1682.0987654320986</v>
      </c>
      <c r="P488" s="10">
        <f t="shared" si="35"/>
        <v>26.432980599647269</v>
      </c>
      <c r="Q488" t="s">
        <v>28</v>
      </c>
      <c r="R488" t="s">
        <v>4128</v>
      </c>
      <c r="S488" t="s">
        <v>1402</v>
      </c>
      <c r="T488" t="s">
        <v>77</v>
      </c>
      <c r="U488" t="s">
        <v>408</v>
      </c>
      <c r="V488" t="s">
        <v>4129</v>
      </c>
      <c r="X488" t="s">
        <v>397</v>
      </c>
      <c r="Y488" t="s">
        <v>4130</v>
      </c>
    </row>
    <row r="489" spans="1:25" x14ac:dyDescent="0.2">
      <c r="A489">
        <v>2020</v>
      </c>
      <c r="B489" t="s">
        <v>4131</v>
      </c>
      <c r="C489" t="s">
        <v>386</v>
      </c>
      <c r="D489" t="s">
        <v>4132</v>
      </c>
      <c r="E489" t="s">
        <v>4133</v>
      </c>
      <c r="F489" t="s">
        <v>4134</v>
      </c>
      <c r="G489" t="s">
        <v>4135</v>
      </c>
      <c r="H489" t="s">
        <v>99</v>
      </c>
      <c r="I489" t="s">
        <v>24</v>
      </c>
      <c r="J489" t="s">
        <v>3746</v>
      </c>
      <c r="K489" t="s">
        <v>392</v>
      </c>
      <c r="L489" t="s">
        <v>393</v>
      </c>
      <c r="M489">
        <v>9.8317999999999994</v>
      </c>
      <c r="N489">
        <f t="shared" si="33"/>
        <v>246.70781893004113</v>
      </c>
      <c r="O489">
        <f t="shared" si="34"/>
        <v>246.70781893004113</v>
      </c>
      <c r="P489" s="10">
        <f t="shared" si="35"/>
        <v>3.8768371546149325</v>
      </c>
      <c r="Q489" t="s">
        <v>28</v>
      </c>
      <c r="R489" t="s">
        <v>4136</v>
      </c>
      <c r="S489" t="s">
        <v>98</v>
      </c>
      <c r="T489" t="s">
        <v>23</v>
      </c>
      <c r="U489" t="s">
        <v>395</v>
      </c>
      <c r="V489" t="s">
        <v>4137</v>
      </c>
      <c r="X489" t="s">
        <v>397</v>
      </c>
      <c r="Y489" t="s">
        <v>4138</v>
      </c>
    </row>
    <row r="490" spans="1:25" x14ac:dyDescent="0.2">
      <c r="A490">
        <v>2020</v>
      </c>
      <c r="B490" t="s">
        <v>4139</v>
      </c>
      <c r="C490" t="s">
        <v>400</v>
      </c>
      <c r="D490" t="s">
        <v>4140</v>
      </c>
      <c r="E490" t="s">
        <v>4141</v>
      </c>
      <c r="F490" t="s">
        <v>4142</v>
      </c>
      <c r="G490" t="s">
        <v>4143</v>
      </c>
      <c r="H490" t="s">
        <v>307</v>
      </c>
      <c r="I490" t="s">
        <v>78</v>
      </c>
      <c r="J490" t="s">
        <v>4144</v>
      </c>
      <c r="K490" t="s">
        <v>392</v>
      </c>
      <c r="L490" t="s">
        <v>393</v>
      </c>
      <c r="M490">
        <v>20.64678</v>
      </c>
      <c r="N490">
        <f t="shared" si="33"/>
        <v>518.08641975308637</v>
      </c>
      <c r="O490">
        <f t="shared" si="34"/>
        <v>518.08641975308637</v>
      </c>
      <c r="P490" s="10">
        <f t="shared" si="35"/>
        <v>8.1413580246913586</v>
      </c>
      <c r="Q490" t="s">
        <v>28</v>
      </c>
      <c r="R490" t="s">
        <v>4145</v>
      </c>
      <c r="S490" t="s">
        <v>306</v>
      </c>
      <c r="T490" t="s">
        <v>77</v>
      </c>
      <c r="U490" t="s">
        <v>408</v>
      </c>
      <c r="V490" t="s">
        <v>4146</v>
      </c>
      <c r="X490" t="s">
        <v>397</v>
      </c>
      <c r="Y490" t="s">
        <v>4147</v>
      </c>
    </row>
    <row r="491" spans="1:25" x14ac:dyDescent="0.2">
      <c r="A491">
        <v>2020</v>
      </c>
      <c r="B491" t="s">
        <v>4148</v>
      </c>
      <c r="C491" t="s">
        <v>400</v>
      </c>
      <c r="D491" t="s">
        <v>4149</v>
      </c>
      <c r="E491" t="s">
        <v>4150</v>
      </c>
      <c r="F491" t="s">
        <v>4151</v>
      </c>
      <c r="G491" t="s">
        <v>4152</v>
      </c>
      <c r="H491" t="s">
        <v>53</v>
      </c>
      <c r="I491" t="s">
        <v>51</v>
      </c>
      <c r="J491" t="s">
        <v>3885</v>
      </c>
      <c r="K491" t="s">
        <v>392</v>
      </c>
      <c r="L491" t="s">
        <v>393</v>
      </c>
      <c r="M491">
        <v>19.037939999999999</v>
      </c>
      <c r="N491">
        <f t="shared" si="33"/>
        <v>477.71604938271605</v>
      </c>
      <c r="O491">
        <f t="shared" si="34"/>
        <v>477.71604938271605</v>
      </c>
      <c r="P491" s="10">
        <f t="shared" si="35"/>
        <v>7.506966490299825</v>
      </c>
      <c r="Q491" t="s">
        <v>28</v>
      </c>
      <c r="R491" t="s">
        <v>4153</v>
      </c>
      <c r="S491" t="s">
        <v>52</v>
      </c>
      <c r="T491" t="s">
        <v>50</v>
      </c>
      <c r="U491" t="s">
        <v>408</v>
      </c>
      <c r="V491" t="s">
        <v>4154</v>
      </c>
      <c r="X491" t="s">
        <v>397</v>
      </c>
      <c r="Y491" t="s">
        <v>4155</v>
      </c>
    </row>
    <row r="492" spans="1:25" x14ac:dyDescent="0.2">
      <c r="A492">
        <v>2020</v>
      </c>
      <c r="B492" t="s">
        <v>4156</v>
      </c>
      <c r="C492" t="s">
        <v>400</v>
      </c>
      <c r="D492" t="s">
        <v>4157</v>
      </c>
      <c r="E492" t="s">
        <v>4158</v>
      </c>
      <c r="F492" t="s">
        <v>4159</v>
      </c>
      <c r="G492" t="s">
        <v>4160</v>
      </c>
      <c r="H492" t="s">
        <v>629</v>
      </c>
      <c r="I492" t="s">
        <v>145</v>
      </c>
      <c r="J492" t="s">
        <v>4161</v>
      </c>
      <c r="K492" t="s">
        <v>392</v>
      </c>
      <c r="L492" t="s">
        <v>393</v>
      </c>
      <c r="M492">
        <v>17.876000000000001</v>
      </c>
      <c r="N492">
        <f t="shared" si="33"/>
        <v>448.55967078189303</v>
      </c>
      <c r="O492">
        <f t="shared" si="34"/>
        <v>448.55967078189303</v>
      </c>
      <c r="P492" s="10">
        <f t="shared" si="35"/>
        <v>7.0487948265726041</v>
      </c>
      <c r="Q492" t="s">
        <v>28</v>
      </c>
      <c r="R492" t="s">
        <v>4162</v>
      </c>
      <c r="S492" t="s">
        <v>632</v>
      </c>
      <c r="T492" t="s">
        <v>121</v>
      </c>
      <c r="U492" t="s">
        <v>408</v>
      </c>
      <c r="V492" t="s">
        <v>4163</v>
      </c>
      <c r="X492" t="s">
        <v>397</v>
      </c>
      <c r="Y492" t="s">
        <v>4164</v>
      </c>
    </row>
    <row r="493" spans="1:25" x14ac:dyDescent="0.2">
      <c r="A493">
        <v>2020</v>
      </c>
      <c r="B493" t="s">
        <v>4165</v>
      </c>
      <c r="C493" t="s">
        <v>400</v>
      </c>
      <c r="D493" t="s">
        <v>4117</v>
      </c>
      <c r="E493" t="s">
        <v>4118</v>
      </c>
      <c r="F493" t="s">
        <v>1529</v>
      </c>
      <c r="G493" t="s">
        <v>1530</v>
      </c>
      <c r="H493" t="s">
        <v>70</v>
      </c>
      <c r="I493" t="s">
        <v>68</v>
      </c>
      <c r="J493" t="s">
        <v>4166</v>
      </c>
      <c r="K493" t="s">
        <v>392</v>
      </c>
      <c r="L493" t="s">
        <v>393</v>
      </c>
      <c r="M493">
        <v>4.9158999999999997</v>
      </c>
      <c r="N493">
        <f t="shared" si="33"/>
        <v>123.35390946502056</v>
      </c>
      <c r="O493">
        <f t="shared" si="34"/>
        <v>123.35390946502056</v>
      </c>
      <c r="P493" s="10">
        <f t="shared" si="35"/>
        <v>1.9384185773074663</v>
      </c>
      <c r="Q493" t="s">
        <v>28</v>
      </c>
      <c r="R493" t="s">
        <v>4119</v>
      </c>
      <c r="S493" t="s">
        <v>69</v>
      </c>
      <c r="T493" t="s">
        <v>60</v>
      </c>
      <c r="U493" t="s">
        <v>408</v>
      </c>
      <c r="V493" t="s">
        <v>4167</v>
      </c>
      <c r="X493" t="s">
        <v>397</v>
      </c>
      <c r="Y493" t="s">
        <v>4121</v>
      </c>
    </row>
    <row r="494" spans="1:25" x14ac:dyDescent="0.2">
      <c r="A494">
        <v>2020</v>
      </c>
      <c r="B494" t="s">
        <v>4168</v>
      </c>
      <c r="C494" t="s">
        <v>400</v>
      </c>
      <c r="D494" t="s">
        <v>4169</v>
      </c>
      <c r="E494" t="s">
        <v>4170</v>
      </c>
      <c r="F494" t="s">
        <v>1124</v>
      </c>
      <c r="G494" t="s">
        <v>1125</v>
      </c>
      <c r="H494" t="s">
        <v>1126</v>
      </c>
      <c r="I494" t="s">
        <v>211</v>
      </c>
      <c r="J494" t="s">
        <v>3754</v>
      </c>
      <c r="K494" t="s">
        <v>392</v>
      </c>
      <c r="L494" t="s">
        <v>393</v>
      </c>
      <c r="M494">
        <v>8.9380000000000006</v>
      </c>
      <c r="N494">
        <f t="shared" si="33"/>
        <v>224.27983539094652</v>
      </c>
      <c r="O494">
        <f t="shared" si="34"/>
        <v>224.27983539094652</v>
      </c>
      <c r="P494" s="10">
        <f t="shared" si="35"/>
        <v>3.5243974132863021</v>
      </c>
      <c r="Q494" t="s">
        <v>28</v>
      </c>
      <c r="R494" t="s">
        <v>1917</v>
      </c>
      <c r="S494" t="s">
        <v>1129</v>
      </c>
      <c r="T494" t="s">
        <v>210</v>
      </c>
      <c r="U494" t="s">
        <v>408</v>
      </c>
      <c r="V494" t="s">
        <v>4171</v>
      </c>
      <c r="X494" t="s">
        <v>397</v>
      </c>
      <c r="Y494" t="s">
        <v>4172</v>
      </c>
    </row>
    <row r="495" spans="1:25" x14ac:dyDescent="0.2">
      <c r="A495">
        <v>2020</v>
      </c>
      <c r="B495" t="s">
        <v>4173</v>
      </c>
      <c r="C495" t="s">
        <v>400</v>
      </c>
      <c r="D495" t="s">
        <v>4174</v>
      </c>
      <c r="E495" t="s">
        <v>4175</v>
      </c>
      <c r="F495" t="s">
        <v>4176</v>
      </c>
      <c r="G495" t="s">
        <v>4177</v>
      </c>
      <c r="H495" t="s">
        <v>39</v>
      </c>
      <c r="I495" t="s">
        <v>37</v>
      </c>
      <c r="J495" t="s">
        <v>4178</v>
      </c>
      <c r="K495" t="s">
        <v>28</v>
      </c>
      <c r="L495" t="s">
        <v>406</v>
      </c>
      <c r="M495">
        <v>10.7256</v>
      </c>
      <c r="N495">
        <f t="shared" si="33"/>
        <v>269.1358024691358</v>
      </c>
      <c r="O495">
        <f t="shared" si="34"/>
        <v>269.1358024691358</v>
      </c>
      <c r="P495" s="10">
        <f t="shared" si="35"/>
        <v>4.2292768959435625</v>
      </c>
      <c r="Q495" t="s">
        <v>28</v>
      </c>
      <c r="R495" t="s">
        <v>4179</v>
      </c>
      <c r="S495" t="s">
        <v>38</v>
      </c>
      <c r="T495" t="s">
        <v>25</v>
      </c>
      <c r="U495" t="s">
        <v>395</v>
      </c>
      <c r="V495" t="s">
        <v>4180</v>
      </c>
      <c r="X495" t="s">
        <v>397</v>
      </c>
      <c r="Y495" t="s">
        <v>4181</v>
      </c>
    </row>
    <row r="496" spans="1:25" x14ac:dyDescent="0.2">
      <c r="A496">
        <v>2020</v>
      </c>
      <c r="B496" t="s">
        <v>4182</v>
      </c>
      <c r="C496" t="s">
        <v>400</v>
      </c>
      <c r="D496" t="s">
        <v>4183</v>
      </c>
      <c r="E496" t="s">
        <v>4184</v>
      </c>
      <c r="F496" t="s">
        <v>4185</v>
      </c>
      <c r="G496" t="s">
        <v>4186</v>
      </c>
      <c r="H496" t="s">
        <v>1443</v>
      </c>
      <c r="I496" t="s">
        <v>68</v>
      </c>
      <c r="J496" t="s">
        <v>4187</v>
      </c>
      <c r="K496" t="s">
        <v>392</v>
      </c>
      <c r="L496" t="s">
        <v>393</v>
      </c>
      <c r="M496">
        <v>11.172499999999999</v>
      </c>
      <c r="N496">
        <f t="shared" si="33"/>
        <v>280.3497942386831</v>
      </c>
      <c r="O496">
        <f t="shared" si="34"/>
        <v>280.3497942386831</v>
      </c>
      <c r="P496" s="10">
        <f t="shared" si="35"/>
        <v>4.4054967666078779</v>
      </c>
      <c r="Q496" t="s">
        <v>28</v>
      </c>
      <c r="R496" t="s">
        <v>1445</v>
      </c>
      <c r="S496" t="s">
        <v>1144</v>
      </c>
      <c r="T496" t="s">
        <v>60</v>
      </c>
      <c r="U496" t="s">
        <v>395</v>
      </c>
      <c r="V496" t="s">
        <v>4188</v>
      </c>
      <c r="X496" t="s">
        <v>397</v>
      </c>
      <c r="Y496" t="s">
        <v>4189</v>
      </c>
    </row>
    <row r="497" spans="1:25" x14ac:dyDescent="0.2">
      <c r="A497">
        <v>2020</v>
      </c>
      <c r="B497" t="s">
        <v>4190</v>
      </c>
      <c r="C497" t="s">
        <v>400</v>
      </c>
      <c r="D497" t="s">
        <v>4191</v>
      </c>
      <c r="E497" t="s">
        <v>4192</v>
      </c>
      <c r="F497" t="s">
        <v>4193</v>
      </c>
      <c r="G497" t="s">
        <v>4194</v>
      </c>
      <c r="H497" t="s">
        <v>767</v>
      </c>
      <c r="I497" t="s">
        <v>37</v>
      </c>
      <c r="J497" t="s">
        <v>4195</v>
      </c>
      <c r="K497" t="s">
        <v>392</v>
      </c>
      <c r="L497" t="s">
        <v>393</v>
      </c>
      <c r="M497">
        <v>35.752000000000002</v>
      </c>
      <c r="N497">
        <f t="shared" si="33"/>
        <v>897.11934156378607</v>
      </c>
      <c r="O497">
        <f t="shared" si="34"/>
        <v>897.11934156378607</v>
      </c>
      <c r="P497" s="10">
        <f t="shared" si="35"/>
        <v>14.097589653145208</v>
      </c>
      <c r="Q497" t="s">
        <v>28</v>
      </c>
      <c r="R497" t="s">
        <v>4196</v>
      </c>
      <c r="S497" t="s">
        <v>769</v>
      </c>
      <c r="T497" t="s">
        <v>25</v>
      </c>
      <c r="U497" t="s">
        <v>395</v>
      </c>
      <c r="V497" t="s">
        <v>4197</v>
      </c>
      <c r="X497" t="s">
        <v>397</v>
      </c>
      <c r="Y497" t="s">
        <v>4198</v>
      </c>
    </row>
    <row r="498" spans="1:25" x14ac:dyDescent="0.2">
      <c r="A498">
        <v>2019</v>
      </c>
      <c r="B498" t="s">
        <v>4199</v>
      </c>
      <c r="C498" t="s">
        <v>536</v>
      </c>
      <c r="D498" t="s">
        <v>4200</v>
      </c>
      <c r="E498" t="s">
        <v>4201</v>
      </c>
      <c r="F498" t="s">
        <v>805</v>
      </c>
      <c r="G498" t="s">
        <v>806</v>
      </c>
      <c r="H498" t="s">
        <v>250</v>
      </c>
      <c r="I498" t="s">
        <v>68</v>
      </c>
      <c r="J498" t="s">
        <v>4202</v>
      </c>
      <c r="K498" t="s">
        <v>392</v>
      </c>
      <c r="L498" t="s">
        <v>393</v>
      </c>
      <c r="M498">
        <v>19.663599999999999</v>
      </c>
      <c r="N498">
        <f t="shared" si="33"/>
        <v>493.41563786008226</v>
      </c>
      <c r="O498">
        <f t="shared" si="34"/>
        <v>493.41563786008226</v>
      </c>
      <c r="P498" s="10">
        <f t="shared" si="35"/>
        <v>7.753674309229865</v>
      </c>
      <c r="Q498" t="s">
        <v>28</v>
      </c>
      <c r="R498" t="s">
        <v>1192</v>
      </c>
      <c r="S498" t="s">
        <v>249</v>
      </c>
      <c r="T498" t="s">
        <v>60</v>
      </c>
      <c r="U498" t="s">
        <v>395</v>
      </c>
      <c r="V498" t="s">
        <v>4203</v>
      </c>
      <c r="X498" t="s">
        <v>397</v>
      </c>
      <c r="Y498" t="s">
        <v>4204</v>
      </c>
    </row>
    <row r="499" spans="1:25" x14ac:dyDescent="0.2">
      <c r="A499">
        <v>2019</v>
      </c>
      <c r="B499" t="s">
        <v>4205</v>
      </c>
      <c r="C499" t="s">
        <v>400</v>
      </c>
      <c r="D499" t="s">
        <v>4206</v>
      </c>
      <c r="E499" t="s">
        <v>4207</v>
      </c>
      <c r="F499" t="s">
        <v>1946</v>
      </c>
      <c r="G499" t="s">
        <v>1947</v>
      </c>
      <c r="H499" t="s">
        <v>162</v>
      </c>
      <c r="I499" t="s">
        <v>68</v>
      </c>
      <c r="J499" t="s">
        <v>4208</v>
      </c>
      <c r="K499" t="s">
        <v>4209</v>
      </c>
      <c r="L499" t="s">
        <v>393</v>
      </c>
      <c r="M499">
        <v>7.9548199999999998</v>
      </c>
      <c r="N499">
        <f t="shared" si="33"/>
        <v>199.6090534979424</v>
      </c>
      <c r="O499">
        <f t="shared" si="34"/>
        <v>199.6090534979424</v>
      </c>
      <c r="P499" s="10">
        <f t="shared" si="35"/>
        <v>3.1367136978248098</v>
      </c>
      <c r="Q499" t="s">
        <v>28</v>
      </c>
      <c r="R499" t="s">
        <v>4210</v>
      </c>
      <c r="S499" t="s">
        <v>161</v>
      </c>
      <c r="T499" t="s">
        <v>60</v>
      </c>
      <c r="U499" t="s">
        <v>408</v>
      </c>
      <c r="V499" t="s">
        <v>4211</v>
      </c>
      <c r="X499" t="s">
        <v>397</v>
      </c>
      <c r="Y499" t="s">
        <v>4212</v>
      </c>
    </row>
    <row r="500" spans="1:25" x14ac:dyDescent="0.2">
      <c r="A500">
        <v>2019</v>
      </c>
      <c r="B500" t="s">
        <v>4213</v>
      </c>
      <c r="C500" t="s">
        <v>400</v>
      </c>
      <c r="D500" t="s">
        <v>1612</v>
      </c>
      <c r="E500" t="s">
        <v>1613</v>
      </c>
      <c r="F500" t="s">
        <v>1614</v>
      </c>
      <c r="G500" t="s">
        <v>1615</v>
      </c>
      <c r="H500" t="s">
        <v>91</v>
      </c>
      <c r="I500" t="s">
        <v>89</v>
      </c>
      <c r="J500" t="s">
        <v>4214</v>
      </c>
      <c r="K500" t="s">
        <v>28</v>
      </c>
      <c r="L500" t="s">
        <v>406</v>
      </c>
      <c r="M500">
        <v>27.260899999999999</v>
      </c>
      <c r="N500">
        <f t="shared" si="33"/>
        <v>684.0534979423868</v>
      </c>
      <c r="O500">
        <f t="shared" si="34"/>
        <v>684.0534979423868</v>
      </c>
      <c r="P500" s="10">
        <f t="shared" si="35"/>
        <v>10.749412110523222</v>
      </c>
      <c r="Q500" t="s">
        <v>28</v>
      </c>
      <c r="R500" t="s">
        <v>4215</v>
      </c>
      <c r="S500" t="s">
        <v>90</v>
      </c>
      <c r="T500" t="s">
        <v>88</v>
      </c>
      <c r="U500" t="s">
        <v>395</v>
      </c>
      <c r="V500" t="s">
        <v>4216</v>
      </c>
      <c r="X500" t="s">
        <v>397</v>
      </c>
      <c r="Y500" t="s">
        <v>1619</v>
      </c>
    </row>
    <row r="501" spans="1:25" x14ac:dyDescent="0.2">
      <c r="A501">
        <v>2019</v>
      </c>
      <c r="B501" t="s">
        <v>4217</v>
      </c>
      <c r="C501" t="s">
        <v>386</v>
      </c>
      <c r="D501" t="s">
        <v>4218</v>
      </c>
      <c r="E501" t="s">
        <v>4219</v>
      </c>
      <c r="F501" t="s">
        <v>813</v>
      </c>
      <c r="G501" t="s">
        <v>814</v>
      </c>
      <c r="H501" t="s">
        <v>815</v>
      </c>
      <c r="I501" t="s">
        <v>221</v>
      </c>
      <c r="J501" t="s">
        <v>4220</v>
      </c>
      <c r="K501" t="s">
        <v>392</v>
      </c>
      <c r="L501" t="s">
        <v>393</v>
      </c>
      <c r="M501">
        <v>17.876000000000001</v>
      </c>
      <c r="N501">
        <f t="shared" si="33"/>
        <v>448.55967078189303</v>
      </c>
      <c r="O501">
        <f t="shared" si="34"/>
        <v>448.55967078189303</v>
      </c>
      <c r="P501" s="10">
        <f t="shared" si="35"/>
        <v>7.0487948265726041</v>
      </c>
      <c r="Q501" t="s">
        <v>28</v>
      </c>
      <c r="R501" t="s">
        <v>4221</v>
      </c>
      <c r="S501" t="s">
        <v>817</v>
      </c>
      <c r="T501" t="s">
        <v>220</v>
      </c>
      <c r="U501" t="s">
        <v>408</v>
      </c>
      <c r="V501" t="s">
        <v>4222</v>
      </c>
      <c r="X501" t="s">
        <v>397</v>
      </c>
      <c r="Y501" t="s">
        <v>4223</v>
      </c>
    </row>
    <row r="502" spans="1:25" x14ac:dyDescent="0.2">
      <c r="A502">
        <v>2019</v>
      </c>
      <c r="B502" t="s">
        <v>4224</v>
      </c>
      <c r="C502" t="s">
        <v>400</v>
      </c>
      <c r="D502" t="s">
        <v>4225</v>
      </c>
      <c r="E502" t="s">
        <v>4226</v>
      </c>
      <c r="F502" t="s">
        <v>3883</v>
      </c>
      <c r="G502" t="s">
        <v>3884</v>
      </c>
      <c r="H502" t="s">
        <v>980</v>
      </c>
      <c r="I502" t="s">
        <v>78</v>
      </c>
      <c r="J502" t="s">
        <v>4227</v>
      </c>
      <c r="K502" t="s">
        <v>1233</v>
      </c>
      <c r="L502" t="s">
        <v>393</v>
      </c>
      <c r="M502">
        <v>8.9380000000000006</v>
      </c>
      <c r="N502">
        <f t="shared" si="33"/>
        <v>224.27983539094652</v>
      </c>
      <c r="O502">
        <f t="shared" si="34"/>
        <v>224.27983539094652</v>
      </c>
      <c r="P502" s="10">
        <f t="shared" si="35"/>
        <v>3.5243974132863021</v>
      </c>
      <c r="Q502" t="s">
        <v>28</v>
      </c>
      <c r="R502" t="s">
        <v>1234</v>
      </c>
      <c r="S502" t="s">
        <v>983</v>
      </c>
      <c r="T502" t="s">
        <v>77</v>
      </c>
      <c r="U502" t="s">
        <v>395</v>
      </c>
      <c r="V502" t="s">
        <v>4228</v>
      </c>
      <c r="X502" t="s">
        <v>397</v>
      </c>
      <c r="Y502" t="s">
        <v>4229</v>
      </c>
    </row>
    <row r="503" spans="1:25" x14ac:dyDescent="0.2">
      <c r="A503">
        <v>2019</v>
      </c>
      <c r="B503" t="s">
        <v>4230</v>
      </c>
      <c r="C503" t="s">
        <v>386</v>
      </c>
      <c r="D503" t="s">
        <v>4231</v>
      </c>
      <c r="E503" t="s">
        <v>4232</v>
      </c>
      <c r="F503" t="s">
        <v>2770</v>
      </c>
      <c r="G503" t="s">
        <v>2771</v>
      </c>
      <c r="H503" t="s">
        <v>1010</v>
      </c>
      <c r="I503" t="s">
        <v>37</v>
      </c>
      <c r="J503" t="s">
        <v>4233</v>
      </c>
      <c r="K503" t="s">
        <v>392</v>
      </c>
      <c r="L503" t="s">
        <v>393</v>
      </c>
      <c r="M503">
        <v>20.110499999999998</v>
      </c>
      <c r="N503">
        <f t="shared" si="33"/>
        <v>504.62962962962956</v>
      </c>
      <c r="O503">
        <f t="shared" si="34"/>
        <v>504.62962962962956</v>
      </c>
      <c r="P503" s="10">
        <f t="shared" si="35"/>
        <v>7.9298941798941804</v>
      </c>
      <c r="Q503" t="s">
        <v>28</v>
      </c>
      <c r="R503" t="s">
        <v>2772</v>
      </c>
      <c r="S503" t="s">
        <v>119</v>
      </c>
      <c r="T503" t="s">
        <v>25</v>
      </c>
      <c r="U503" t="s">
        <v>395</v>
      </c>
      <c r="V503" t="s">
        <v>621</v>
      </c>
      <c r="X503" t="s">
        <v>397</v>
      </c>
      <c r="Y503" t="s">
        <v>4234</v>
      </c>
    </row>
    <row r="504" spans="1:25" x14ac:dyDescent="0.2">
      <c r="A504">
        <v>2019</v>
      </c>
      <c r="B504" t="s">
        <v>4235</v>
      </c>
      <c r="C504" t="s">
        <v>386</v>
      </c>
      <c r="D504" t="s">
        <v>4236</v>
      </c>
      <c r="E504" t="s">
        <v>4237</v>
      </c>
      <c r="F504" t="s">
        <v>4238</v>
      </c>
      <c r="G504" t="s">
        <v>4239</v>
      </c>
      <c r="H504" t="s">
        <v>1185</v>
      </c>
      <c r="I504" t="s">
        <v>137</v>
      </c>
      <c r="J504" t="s">
        <v>4240</v>
      </c>
      <c r="K504" t="s">
        <v>392</v>
      </c>
      <c r="L504" t="s">
        <v>393</v>
      </c>
      <c r="M504">
        <v>118.4285</v>
      </c>
      <c r="N504">
        <f t="shared" si="33"/>
        <v>2971.707818930041</v>
      </c>
      <c r="O504">
        <f t="shared" si="34"/>
        <v>2971.707818930041</v>
      </c>
      <c r="P504" s="10">
        <f t="shared" si="35"/>
        <v>46.698265726043509</v>
      </c>
      <c r="Q504" t="s">
        <v>123</v>
      </c>
      <c r="R504" t="s">
        <v>4241</v>
      </c>
      <c r="S504" t="s">
        <v>964</v>
      </c>
      <c r="T504" t="s">
        <v>136</v>
      </c>
      <c r="U504" t="s">
        <v>395</v>
      </c>
      <c r="V504" t="s">
        <v>4242</v>
      </c>
      <c r="X504" t="s">
        <v>397</v>
      </c>
      <c r="Y504" t="s">
        <v>4243</v>
      </c>
    </row>
    <row r="505" spans="1:25" x14ac:dyDescent="0.2">
      <c r="A505">
        <v>2019</v>
      </c>
      <c r="B505" t="s">
        <v>4244</v>
      </c>
      <c r="C505" t="s">
        <v>400</v>
      </c>
      <c r="D505" t="s">
        <v>4245</v>
      </c>
      <c r="E505" t="s">
        <v>4246</v>
      </c>
      <c r="F505" t="s">
        <v>1680</v>
      </c>
      <c r="G505" t="s">
        <v>1681</v>
      </c>
      <c r="H505" t="s">
        <v>91</v>
      </c>
      <c r="I505" t="s">
        <v>89</v>
      </c>
      <c r="J505" t="s">
        <v>4247</v>
      </c>
      <c r="K505" t="s">
        <v>392</v>
      </c>
      <c r="L505" t="s">
        <v>393</v>
      </c>
      <c r="M505">
        <v>12.513199999999999</v>
      </c>
      <c r="N505">
        <f t="shared" si="33"/>
        <v>313.99176954732508</v>
      </c>
      <c r="O505">
        <f t="shared" si="34"/>
        <v>313.99176954732508</v>
      </c>
      <c r="P505" s="10">
        <f t="shared" si="35"/>
        <v>4.9341563786008225</v>
      </c>
      <c r="Q505" t="s">
        <v>28</v>
      </c>
      <c r="R505" t="s">
        <v>642</v>
      </c>
      <c r="S505" t="s">
        <v>90</v>
      </c>
      <c r="T505" t="s">
        <v>88</v>
      </c>
      <c r="U505" t="s">
        <v>408</v>
      </c>
      <c r="V505" t="s">
        <v>153</v>
      </c>
      <c r="X505" t="s">
        <v>397</v>
      </c>
      <c r="Y505" t="s">
        <v>4248</v>
      </c>
    </row>
    <row r="506" spans="1:25" x14ac:dyDescent="0.2">
      <c r="A506">
        <v>2019</v>
      </c>
      <c r="B506" t="s">
        <v>4249</v>
      </c>
      <c r="C506" t="s">
        <v>536</v>
      </c>
      <c r="D506" t="s">
        <v>4250</v>
      </c>
      <c r="E506" t="s">
        <v>4251</v>
      </c>
      <c r="F506" t="s">
        <v>4029</v>
      </c>
      <c r="G506" t="s">
        <v>4030</v>
      </c>
      <c r="H506" t="s">
        <v>139</v>
      </c>
      <c r="I506" t="s">
        <v>137</v>
      </c>
      <c r="J506" t="s">
        <v>4252</v>
      </c>
      <c r="K506" t="s">
        <v>392</v>
      </c>
      <c r="L506" t="s">
        <v>393</v>
      </c>
      <c r="M506">
        <v>8.9380000000000006</v>
      </c>
      <c r="N506">
        <f t="shared" si="33"/>
        <v>224.27983539094652</v>
      </c>
      <c r="O506">
        <f t="shared" si="34"/>
        <v>224.27983539094652</v>
      </c>
      <c r="P506" s="10">
        <f t="shared" si="35"/>
        <v>3.5243974132863021</v>
      </c>
      <c r="Q506" t="s">
        <v>28</v>
      </c>
      <c r="R506" t="s">
        <v>4031</v>
      </c>
      <c r="S506" t="s">
        <v>138</v>
      </c>
      <c r="T506" t="s">
        <v>136</v>
      </c>
      <c r="U506" t="s">
        <v>408</v>
      </c>
      <c r="V506" t="s">
        <v>4253</v>
      </c>
      <c r="X506" t="s">
        <v>397</v>
      </c>
      <c r="Y506" t="s">
        <v>4254</v>
      </c>
    </row>
    <row r="507" spans="1:25" x14ac:dyDescent="0.2">
      <c r="A507">
        <v>2019</v>
      </c>
      <c r="B507" t="s">
        <v>4255</v>
      </c>
      <c r="C507" t="s">
        <v>516</v>
      </c>
      <c r="D507" t="s">
        <v>4256</v>
      </c>
      <c r="E507" t="s">
        <v>4257</v>
      </c>
      <c r="F507" t="s">
        <v>2281</v>
      </c>
      <c r="G507" t="s">
        <v>2282</v>
      </c>
      <c r="H507" t="s">
        <v>640</v>
      </c>
      <c r="I507" t="s">
        <v>89</v>
      </c>
      <c r="J507" t="s">
        <v>4258</v>
      </c>
      <c r="K507" t="s">
        <v>392</v>
      </c>
      <c r="L507" t="s">
        <v>393</v>
      </c>
      <c r="M507">
        <v>5.8097000000000003</v>
      </c>
      <c r="N507">
        <f t="shared" si="33"/>
        <v>145.78189300411523</v>
      </c>
      <c r="O507">
        <f t="shared" si="34"/>
        <v>145.78189300411523</v>
      </c>
      <c r="P507" s="10">
        <f t="shared" si="35"/>
        <v>2.2908583186360967</v>
      </c>
      <c r="Q507" t="s">
        <v>28</v>
      </c>
      <c r="R507" t="s">
        <v>642</v>
      </c>
      <c r="S507" t="s">
        <v>554</v>
      </c>
      <c r="T507" t="s">
        <v>88</v>
      </c>
      <c r="U507" t="s">
        <v>395</v>
      </c>
      <c r="V507" t="s">
        <v>800</v>
      </c>
      <c r="X507" t="s">
        <v>397</v>
      </c>
      <c r="Y507" t="s">
        <v>4259</v>
      </c>
    </row>
    <row r="508" spans="1:25" x14ac:dyDescent="0.2">
      <c r="A508">
        <v>2019</v>
      </c>
      <c r="B508" t="s">
        <v>4260</v>
      </c>
      <c r="C508" t="s">
        <v>386</v>
      </c>
      <c r="D508" t="s">
        <v>4261</v>
      </c>
      <c r="E508" t="s">
        <v>4262</v>
      </c>
      <c r="F508" t="s">
        <v>2997</v>
      </c>
      <c r="G508" t="s">
        <v>2998</v>
      </c>
      <c r="H508" t="s">
        <v>147</v>
      </c>
      <c r="I508" t="s">
        <v>145</v>
      </c>
      <c r="J508" t="s">
        <v>4263</v>
      </c>
      <c r="K508" t="s">
        <v>392</v>
      </c>
      <c r="L508" t="s">
        <v>393</v>
      </c>
      <c r="M508">
        <v>23.238800000000001</v>
      </c>
      <c r="N508">
        <f t="shared" si="33"/>
        <v>583.12757201646093</v>
      </c>
      <c r="O508">
        <f t="shared" si="34"/>
        <v>583.12757201646093</v>
      </c>
      <c r="P508" s="10">
        <f t="shared" si="35"/>
        <v>9.1634332745443867</v>
      </c>
      <c r="Q508" t="s">
        <v>28</v>
      </c>
      <c r="R508" t="s">
        <v>2999</v>
      </c>
      <c r="S508" t="s">
        <v>146</v>
      </c>
      <c r="T508" t="s">
        <v>121</v>
      </c>
      <c r="U508" t="s">
        <v>395</v>
      </c>
      <c r="V508" t="s">
        <v>4264</v>
      </c>
      <c r="X508" t="s">
        <v>397</v>
      </c>
      <c r="Y508" t="s">
        <v>4265</v>
      </c>
    </row>
    <row r="509" spans="1:25" x14ac:dyDescent="0.2">
      <c r="A509">
        <v>2019</v>
      </c>
      <c r="B509" t="s">
        <v>4266</v>
      </c>
      <c r="C509" t="s">
        <v>400</v>
      </c>
      <c r="D509" t="s">
        <v>4267</v>
      </c>
      <c r="E509" t="s">
        <v>4268</v>
      </c>
      <c r="F509" t="s">
        <v>970</v>
      </c>
      <c r="G509" t="s">
        <v>971</v>
      </c>
      <c r="H509" t="s">
        <v>836</v>
      </c>
      <c r="I509" t="s">
        <v>78</v>
      </c>
      <c r="J509" t="s">
        <v>4263</v>
      </c>
      <c r="K509" t="s">
        <v>28</v>
      </c>
      <c r="L509" t="s">
        <v>406</v>
      </c>
      <c r="M509">
        <v>40.220999999999997</v>
      </c>
      <c r="N509">
        <f t="shared" si="33"/>
        <v>1009.2592592592591</v>
      </c>
      <c r="O509">
        <f t="shared" si="34"/>
        <v>1009.2592592592591</v>
      </c>
      <c r="P509" s="10">
        <f t="shared" si="35"/>
        <v>15.859788359788361</v>
      </c>
      <c r="Q509" t="s">
        <v>28</v>
      </c>
      <c r="R509" t="s">
        <v>4269</v>
      </c>
      <c r="S509" t="s">
        <v>839</v>
      </c>
      <c r="T509" t="s">
        <v>77</v>
      </c>
      <c r="U509" t="s">
        <v>395</v>
      </c>
      <c r="V509" t="s">
        <v>580</v>
      </c>
      <c r="X509" t="s">
        <v>397</v>
      </c>
      <c r="Y509" t="s">
        <v>4270</v>
      </c>
    </row>
    <row r="510" spans="1:25" x14ac:dyDescent="0.2">
      <c r="A510">
        <v>2019</v>
      </c>
      <c r="B510" t="s">
        <v>4271</v>
      </c>
      <c r="C510" t="s">
        <v>400</v>
      </c>
      <c r="D510" t="s">
        <v>4272</v>
      </c>
      <c r="E510" t="s">
        <v>4273</v>
      </c>
      <c r="F510" t="s">
        <v>3872</v>
      </c>
      <c r="G510" t="s">
        <v>3873</v>
      </c>
      <c r="H510" t="s">
        <v>147</v>
      </c>
      <c r="I510" t="s">
        <v>145</v>
      </c>
      <c r="J510" t="s">
        <v>4274</v>
      </c>
      <c r="K510" t="s">
        <v>392</v>
      </c>
      <c r="L510" t="s">
        <v>393</v>
      </c>
      <c r="M510">
        <v>22.344999999999999</v>
      </c>
      <c r="N510">
        <f t="shared" ref="N510:N573" si="36">M510*1000000/11.07/3600</f>
        <v>560.69958847736621</v>
      </c>
      <c r="O510">
        <f t="shared" ref="O510:O573" si="37">N510</f>
        <v>560.69958847736621</v>
      </c>
      <c r="P510" s="10">
        <f t="shared" ref="P510:P573" si="38">O510*8000*44/22.4/1000000</f>
        <v>8.8109935332157558</v>
      </c>
      <c r="Q510" t="s">
        <v>28</v>
      </c>
      <c r="R510" t="s">
        <v>3874</v>
      </c>
      <c r="S510" t="s">
        <v>146</v>
      </c>
      <c r="T510" t="s">
        <v>121</v>
      </c>
      <c r="U510" t="s">
        <v>408</v>
      </c>
      <c r="V510" t="s">
        <v>4275</v>
      </c>
      <c r="X510" t="s">
        <v>397</v>
      </c>
      <c r="Y510" t="s">
        <v>4276</v>
      </c>
    </row>
    <row r="511" spans="1:25" x14ac:dyDescent="0.2">
      <c r="A511">
        <v>2019</v>
      </c>
      <c r="B511" t="s">
        <v>4277</v>
      </c>
      <c r="C511" t="s">
        <v>400</v>
      </c>
      <c r="D511" t="s">
        <v>4278</v>
      </c>
      <c r="E511" t="s">
        <v>4279</v>
      </c>
      <c r="F511" t="s">
        <v>1265</v>
      </c>
      <c r="G511" t="s">
        <v>1266</v>
      </c>
      <c r="H511" t="s">
        <v>336</v>
      </c>
      <c r="I511" t="s">
        <v>51</v>
      </c>
      <c r="J511" t="s">
        <v>4280</v>
      </c>
      <c r="K511" t="s">
        <v>392</v>
      </c>
      <c r="L511" t="s">
        <v>393</v>
      </c>
      <c r="M511">
        <v>19.663599999999999</v>
      </c>
      <c r="N511">
        <f t="shared" si="36"/>
        <v>493.41563786008226</v>
      </c>
      <c r="O511">
        <f t="shared" si="37"/>
        <v>493.41563786008226</v>
      </c>
      <c r="P511" s="10">
        <f t="shared" si="38"/>
        <v>7.753674309229865</v>
      </c>
      <c r="Q511" t="s">
        <v>28</v>
      </c>
      <c r="R511" t="s">
        <v>496</v>
      </c>
      <c r="S511" t="s">
        <v>335</v>
      </c>
      <c r="T511" t="s">
        <v>50</v>
      </c>
      <c r="U511" t="s">
        <v>408</v>
      </c>
      <c r="V511" t="s">
        <v>4281</v>
      </c>
      <c r="X511" t="s">
        <v>397</v>
      </c>
      <c r="Y511" t="s">
        <v>4282</v>
      </c>
    </row>
    <row r="512" spans="1:25" x14ac:dyDescent="0.2">
      <c r="A512">
        <v>2019</v>
      </c>
      <c r="B512" t="s">
        <v>4283</v>
      </c>
      <c r="C512" t="s">
        <v>516</v>
      </c>
      <c r="D512" t="s">
        <v>4284</v>
      </c>
      <c r="E512" t="s">
        <v>4285</v>
      </c>
      <c r="F512" t="s">
        <v>2359</v>
      </c>
      <c r="G512" t="s">
        <v>2360</v>
      </c>
      <c r="H512" t="s">
        <v>2361</v>
      </c>
      <c r="I512" t="s">
        <v>1822</v>
      </c>
      <c r="J512" t="s">
        <v>4286</v>
      </c>
      <c r="K512" t="s">
        <v>392</v>
      </c>
      <c r="L512" t="s">
        <v>393</v>
      </c>
      <c r="M512">
        <v>25.920200000000001</v>
      </c>
      <c r="N512">
        <f t="shared" si="36"/>
        <v>650.41152263374477</v>
      </c>
      <c r="O512">
        <f t="shared" si="37"/>
        <v>650.41152263374477</v>
      </c>
      <c r="P512" s="10">
        <f t="shared" si="38"/>
        <v>10.220752498530274</v>
      </c>
      <c r="Q512" t="s">
        <v>28</v>
      </c>
      <c r="R512" t="s">
        <v>2362</v>
      </c>
      <c r="S512" t="s">
        <v>2363</v>
      </c>
      <c r="T512" t="s">
        <v>1824</v>
      </c>
      <c r="U512" t="s">
        <v>408</v>
      </c>
      <c r="V512" t="s">
        <v>4287</v>
      </c>
      <c r="X512" t="s">
        <v>397</v>
      </c>
      <c r="Y512" t="s">
        <v>4288</v>
      </c>
    </row>
    <row r="513" spans="1:25" x14ac:dyDescent="0.2">
      <c r="A513">
        <v>2019</v>
      </c>
      <c r="B513" t="s">
        <v>4289</v>
      </c>
      <c r="C513" t="s">
        <v>386</v>
      </c>
      <c r="D513" t="s">
        <v>4290</v>
      </c>
      <c r="E513" t="s">
        <v>4291</v>
      </c>
      <c r="F513" t="s">
        <v>2119</v>
      </c>
      <c r="G513" t="s">
        <v>2120</v>
      </c>
      <c r="H513" t="s">
        <v>53</v>
      </c>
      <c r="I513" t="s">
        <v>51</v>
      </c>
      <c r="J513" t="s">
        <v>4292</v>
      </c>
      <c r="K513" t="s">
        <v>392</v>
      </c>
      <c r="L513" t="s">
        <v>393</v>
      </c>
      <c r="M513">
        <v>26.814</v>
      </c>
      <c r="N513">
        <f t="shared" si="36"/>
        <v>672.83950617283949</v>
      </c>
      <c r="O513">
        <f t="shared" si="37"/>
        <v>672.83950617283949</v>
      </c>
      <c r="P513" s="10">
        <f t="shared" si="38"/>
        <v>10.573192239858907</v>
      </c>
      <c r="Q513" t="s">
        <v>28</v>
      </c>
      <c r="R513" t="s">
        <v>2121</v>
      </c>
      <c r="S513" t="s">
        <v>52</v>
      </c>
      <c r="T513" t="s">
        <v>50</v>
      </c>
      <c r="U513" t="s">
        <v>395</v>
      </c>
      <c r="V513" t="s">
        <v>1402</v>
      </c>
      <c r="X513" t="s">
        <v>397</v>
      </c>
      <c r="Y513" t="s">
        <v>4293</v>
      </c>
    </row>
    <row r="514" spans="1:25" x14ac:dyDescent="0.2">
      <c r="A514">
        <v>2019</v>
      </c>
      <c r="B514" t="s">
        <v>4294</v>
      </c>
      <c r="C514" t="s">
        <v>400</v>
      </c>
      <c r="D514" t="s">
        <v>4295</v>
      </c>
      <c r="E514" t="s">
        <v>4296</v>
      </c>
      <c r="F514" t="s">
        <v>4297</v>
      </c>
      <c r="G514" t="s">
        <v>4298</v>
      </c>
      <c r="H514" t="s">
        <v>4299</v>
      </c>
      <c r="I514" t="s">
        <v>211</v>
      </c>
      <c r="J514" t="s">
        <v>4300</v>
      </c>
      <c r="K514" t="s">
        <v>392</v>
      </c>
      <c r="L514" t="s">
        <v>393</v>
      </c>
      <c r="M514">
        <v>7.0610200000000001</v>
      </c>
      <c r="N514">
        <f t="shared" si="36"/>
        <v>177.18106995884773</v>
      </c>
      <c r="O514">
        <f t="shared" si="37"/>
        <v>177.18106995884773</v>
      </c>
      <c r="P514" s="10">
        <f t="shared" si="38"/>
        <v>2.7842739564961785</v>
      </c>
      <c r="Q514" t="s">
        <v>28</v>
      </c>
      <c r="R514" t="s">
        <v>4301</v>
      </c>
      <c r="S514" t="s">
        <v>621</v>
      </c>
      <c r="T514" t="s">
        <v>210</v>
      </c>
      <c r="U514" t="s">
        <v>395</v>
      </c>
      <c r="V514" t="s">
        <v>4302</v>
      </c>
      <c r="X514" t="s">
        <v>397</v>
      </c>
      <c r="Y514" t="s">
        <v>4303</v>
      </c>
    </row>
    <row r="515" spans="1:25" x14ac:dyDescent="0.2">
      <c r="A515">
        <v>2019</v>
      </c>
      <c r="B515" t="s">
        <v>4304</v>
      </c>
      <c r="C515" t="s">
        <v>536</v>
      </c>
      <c r="D515" t="s">
        <v>3393</v>
      </c>
      <c r="E515" t="s">
        <v>3394</v>
      </c>
      <c r="F515" t="s">
        <v>3395</v>
      </c>
      <c r="G515" t="s">
        <v>3396</v>
      </c>
      <c r="H515" t="s">
        <v>162</v>
      </c>
      <c r="I515" t="s">
        <v>68</v>
      </c>
      <c r="J515" t="s">
        <v>4305</v>
      </c>
      <c r="K515" t="s">
        <v>28</v>
      </c>
      <c r="L515" t="s">
        <v>406</v>
      </c>
      <c r="M515">
        <v>62.566000000000003</v>
      </c>
      <c r="N515">
        <f t="shared" si="36"/>
        <v>1569.9588477366256</v>
      </c>
      <c r="O515">
        <f t="shared" si="37"/>
        <v>1569.9588477366256</v>
      </c>
      <c r="P515" s="10">
        <f t="shared" si="38"/>
        <v>24.670781893004115</v>
      </c>
      <c r="Q515" t="s">
        <v>28</v>
      </c>
      <c r="R515" t="s">
        <v>4306</v>
      </c>
      <c r="S515" t="s">
        <v>161</v>
      </c>
      <c r="T515" t="s">
        <v>60</v>
      </c>
      <c r="U515" t="s">
        <v>395</v>
      </c>
      <c r="V515" t="s">
        <v>2918</v>
      </c>
      <c r="X515" t="s">
        <v>397</v>
      </c>
      <c r="Y515" t="s">
        <v>3399</v>
      </c>
    </row>
    <row r="516" spans="1:25" x14ac:dyDescent="0.2">
      <c r="A516">
        <v>2019</v>
      </c>
      <c r="B516" t="s">
        <v>4307</v>
      </c>
      <c r="C516" t="s">
        <v>386</v>
      </c>
      <c r="D516" t="s">
        <v>4308</v>
      </c>
      <c r="E516" t="s">
        <v>4309</v>
      </c>
      <c r="F516" t="s">
        <v>3671</v>
      </c>
      <c r="G516" t="s">
        <v>3672</v>
      </c>
      <c r="H516" t="s">
        <v>53</v>
      </c>
      <c r="I516" t="s">
        <v>51</v>
      </c>
      <c r="J516" t="s">
        <v>4310</v>
      </c>
      <c r="K516" t="s">
        <v>392</v>
      </c>
      <c r="L516" t="s">
        <v>393</v>
      </c>
      <c r="M516">
        <v>24.311360000000001</v>
      </c>
      <c r="N516">
        <f t="shared" si="36"/>
        <v>610.04115226337456</v>
      </c>
      <c r="O516">
        <f t="shared" si="37"/>
        <v>610.04115226337456</v>
      </c>
      <c r="P516" s="10">
        <f t="shared" si="38"/>
        <v>9.5863609641387431</v>
      </c>
      <c r="Q516" t="s">
        <v>28</v>
      </c>
      <c r="R516" t="s">
        <v>4311</v>
      </c>
      <c r="S516" t="s">
        <v>52</v>
      </c>
      <c r="T516" t="s">
        <v>50</v>
      </c>
      <c r="U516" t="s">
        <v>395</v>
      </c>
      <c r="V516" t="s">
        <v>241</v>
      </c>
      <c r="X516" t="s">
        <v>397</v>
      </c>
      <c r="Y516" t="s">
        <v>4312</v>
      </c>
    </row>
    <row r="517" spans="1:25" x14ac:dyDescent="0.2">
      <c r="A517">
        <v>2019</v>
      </c>
      <c r="B517" t="s">
        <v>4313</v>
      </c>
      <c r="C517" t="s">
        <v>400</v>
      </c>
      <c r="D517" t="s">
        <v>4314</v>
      </c>
      <c r="E517" t="s">
        <v>4315</v>
      </c>
      <c r="F517" t="s">
        <v>4316</v>
      </c>
      <c r="G517" t="s">
        <v>4317</v>
      </c>
      <c r="H517" t="s">
        <v>250</v>
      </c>
      <c r="I517" t="s">
        <v>68</v>
      </c>
      <c r="J517" t="s">
        <v>4318</v>
      </c>
      <c r="K517" t="s">
        <v>392</v>
      </c>
      <c r="L517" t="s">
        <v>393</v>
      </c>
      <c r="M517">
        <v>7.1504000000000003</v>
      </c>
      <c r="N517">
        <f t="shared" si="36"/>
        <v>179.42386831275721</v>
      </c>
      <c r="O517">
        <f t="shared" si="37"/>
        <v>179.42386831275721</v>
      </c>
      <c r="P517" s="10">
        <f t="shared" si="38"/>
        <v>2.8195179306290421</v>
      </c>
      <c r="Q517" t="s">
        <v>28</v>
      </c>
      <c r="R517" t="s">
        <v>4319</v>
      </c>
      <c r="S517" t="s">
        <v>249</v>
      </c>
      <c r="T517" t="s">
        <v>60</v>
      </c>
      <c r="U517" t="s">
        <v>395</v>
      </c>
      <c r="V517" t="s">
        <v>4320</v>
      </c>
      <c r="X517" t="s">
        <v>397</v>
      </c>
      <c r="Y517" t="s">
        <v>4321</v>
      </c>
    </row>
    <row r="518" spans="1:25" x14ac:dyDescent="0.2">
      <c r="A518">
        <v>2019</v>
      </c>
      <c r="B518" t="s">
        <v>4322</v>
      </c>
      <c r="C518" t="s">
        <v>400</v>
      </c>
      <c r="D518" t="s">
        <v>4323</v>
      </c>
      <c r="E518" t="s">
        <v>4324</v>
      </c>
      <c r="F518" t="s">
        <v>3849</v>
      </c>
      <c r="G518" t="s">
        <v>3850</v>
      </c>
      <c r="H518" t="s">
        <v>39</v>
      </c>
      <c r="I518" t="s">
        <v>37</v>
      </c>
      <c r="J518" t="s">
        <v>4325</v>
      </c>
      <c r="K518" t="s">
        <v>28</v>
      </c>
      <c r="L518" t="s">
        <v>406</v>
      </c>
      <c r="M518">
        <v>53.628</v>
      </c>
      <c r="N518">
        <f t="shared" si="36"/>
        <v>1345.679012345679</v>
      </c>
      <c r="O518">
        <f t="shared" si="37"/>
        <v>1345.679012345679</v>
      </c>
      <c r="P518" s="10">
        <f t="shared" si="38"/>
        <v>21.146384479717813</v>
      </c>
      <c r="Q518" t="s">
        <v>28</v>
      </c>
      <c r="R518" t="s">
        <v>4326</v>
      </c>
      <c r="S518" t="s">
        <v>38</v>
      </c>
      <c r="T518" t="s">
        <v>25</v>
      </c>
      <c r="U518" t="s">
        <v>395</v>
      </c>
      <c r="V518" t="s">
        <v>827</v>
      </c>
      <c r="X518" t="s">
        <v>397</v>
      </c>
      <c r="Y518" t="s">
        <v>4327</v>
      </c>
    </row>
    <row r="519" spans="1:25" x14ac:dyDescent="0.2">
      <c r="A519">
        <v>2019</v>
      </c>
      <c r="B519" t="s">
        <v>4328</v>
      </c>
      <c r="C519" t="s">
        <v>400</v>
      </c>
      <c r="D519" t="s">
        <v>1792</v>
      </c>
      <c r="E519" t="s">
        <v>1793</v>
      </c>
      <c r="F519" t="s">
        <v>1794</v>
      </c>
      <c r="G519" t="s">
        <v>1795</v>
      </c>
      <c r="H519" t="s">
        <v>70</v>
      </c>
      <c r="I519" t="s">
        <v>68</v>
      </c>
      <c r="J519" t="s">
        <v>4329</v>
      </c>
      <c r="K519" t="s">
        <v>392</v>
      </c>
      <c r="L519" t="s">
        <v>393</v>
      </c>
      <c r="M519">
        <v>10.457459999999999</v>
      </c>
      <c r="N519">
        <f t="shared" si="36"/>
        <v>262.40740740740739</v>
      </c>
      <c r="O519">
        <f t="shared" si="37"/>
        <v>262.40740740740739</v>
      </c>
      <c r="P519" s="10">
        <f t="shared" si="38"/>
        <v>4.1235449735449734</v>
      </c>
      <c r="Q519" t="s">
        <v>28</v>
      </c>
      <c r="R519" t="s">
        <v>1374</v>
      </c>
      <c r="S519" t="s">
        <v>69</v>
      </c>
      <c r="T519" t="s">
        <v>60</v>
      </c>
      <c r="U519" t="s">
        <v>395</v>
      </c>
      <c r="V519" t="s">
        <v>4330</v>
      </c>
      <c r="X519" t="s">
        <v>397</v>
      </c>
      <c r="Y519" t="s">
        <v>1798</v>
      </c>
    </row>
    <row r="520" spans="1:25" x14ac:dyDescent="0.2">
      <c r="A520">
        <v>2019</v>
      </c>
      <c r="B520" t="s">
        <v>4331</v>
      </c>
      <c r="C520" t="s">
        <v>831</v>
      </c>
      <c r="D520" t="s">
        <v>4332</v>
      </c>
      <c r="E520" t="s">
        <v>4333</v>
      </c>
      <c r="F520" t="s">
        <v>4334</v>
      </c>
      <c r="G520" t="s">
        <v>4335</v>
      </c>
      <c r="H520" t="s">
        <v>250</v>
      </c>
      <c r="I520" t="s">
        <v>68</v>
      </c>
      <c r="J520" t="s">
        <v>4336</v>
      </c>
      <c r="K520" t="s">
        <v>392</v>
      </c>
      <c r="L520" t="s">
        <v>393</v>
      </c>
      <c r="M520">
        <v>7.5972999999999997</v>
      </c>
      <c r="N520">
        <f t="shared" si="36"/>
        <v>190.63786008230451</v>
      </c>
      <c r="O520">
        <f t="shared" si="37"/>
        <v>190.63786008230451</v>
      </c>
      <c r="P520" s="10">
        <f t="shared" si="38"/>
        <v>2.9957378012933567</v>
      </c>
      <c r="Q520" t="s">
        <v>28</v>
      </c>
      <c r="R520" t="s">
        <v>4337</v>
      </c>
      <c r="S520" t="s">
        <v>249</v>
      </c>
      <c r="T520" t="s">
        <v>60</v>
      </c>
      <c r="U520" t="s">
        <v>395</v>
      </c>
      <c r="V520" t="s">
        <v>4338</v>
      </c>
      <c r="X520" t="s">
        <v>397</v>
      </c>
      <c r="Y520" t="s">
        <v>4339</v>
      </c>
    </row>
    <row r="521" spans="1:25" x14ac:dyDescent="0.2">
      <c r="A521">
        <v>2019</v>
      </c>
      <c r="B521" t="s">
        <v>4340</v>
      </c>
      <c r="C521" t="s">
        <v>516</v>
      </c>
      <c r="D521" t="s">
        <v>4341</v>
      </c>
      <c r="E521" t="s">
        <v>4342</v>
      </c>
      <c r="F521" t="s">
        <v>4343</v>
      </c>
      <c r="G521" t="s">
        <v>4344</v>
      </c>
      <c r="H521" t="s">
        <v>640</v>
      </c>
      <c r="I521" t="s">
        <v>89</v>
      </c>
      <c r="J521" t="s">
        <v>4345</v>
      </c>
      <c r="K521" t="s">
        <v>392</v>
      </c>
      <c r="L521" t="s">
        <v>393</v>
      </c>
      <c r="M521">
        <v>8.9380000000000006</v>
      </c>
      <c r="N521">
        <f t="shared" si="36"/>
        <v>224.27983539094652</v>
      </c>
      <c r="O521">
        <f t="shared" si="37"/>
        <v>224.27983539094652</v>
      </c>
      <c r="P521" s="10">
        <f t="shared" si="38"/>
        <v>3.5243974132863021</v>
      </c>
      <c r="Q521" t="s">
        <v>28</v>
      </c>
      <c r="R521" t="s">
        <v>642</v>
      </c>
      <c r="S521" t="s">
        <v>554</v>
      </c>
      <c r="T521" t="s">
        <v>88</v>
      </c>
      <c r="U521" t="s">
        <v>408</v>
      </c>
      <c r="V521" t="s">
        <v>4346</v>
      </c>
      <c r="X521" t="s">
        <v>397</v>
      </c>
      <c r="Y521" t="s">
        <v>4347</v>
      </c>
    </row>
    <row r="522" spans="1:25" x14ac:dyDescent="0.2">
      <c r="A522">
        <v>2019</v>
      </c>
      <c r="B522" t="s">
        <v>4348</v>
      </c>
      <c r="C522" t="s">
        <v>516</v>
      </c>
      <c r="D522" t="s">
        <v>4349</v>
      </c>
      <c r="E522" t="s">
        <v>4350</v>
      </c>
      <c r="F522" t="s">
        <v>4351</v>
      </c>
      <c r="G522" t="s">
        <v>4352</v>
      </c>
      <c r="H522" t="s">
        <v>836</v>
      </c>
      <c r="I522" t="s">
        <v>78</v>
      </c>
      <c r="J522" t="s">
        <v>4353</v>
      </c>
      <c r="K522" t="s">
        <v>392</v>
      </c>
      <c r="L522" t="s">
        <v>393</v>
      </c>
      <c r="M522">
        <v>3.5752000000000002</v>
      </c>
      <c r="N522">
        <f t="shared" si="36"/>
        <v>89.711934156378604</v>
      </c>
      <c r="O522">
        <f t="shared" si="37"/>
        <v>89.711934156378604</v>
      </c>
      <c r="P522" s="10">
        <f t="shared" si="38"/>
        <v>1.4097589653145211</v>
      </c>
      <c r="Q522" t="s">
        <v>28</v>
      </c>
      <c r="R522" t="s">
        <v>4354</v>
      </c>
      <c r="S522" t="s">
        <v>839</v>
      </c>
      <c r="T522" t="s">
        <v>77</v>
      </c>
      <c r="U522" t="s">
        <v>395</v>
      </c>
      <c r="V522" t="s">
        <v>4355</v>
      </c>
      <c r="X522" t="s">
        <v>397</v>
      </c>
      <c r="Y522" t="s">
        <v>4356</v>
      </c>
    </row>
    <row r="523" spans="1:25" x14ac:dyDescent="0.2">
      <c r="A523">
        <v>2019</v>
      </c>
      <c r="B523" t="s">
        <v>4357</v>
      </c>
      <c r="C523" t="s">
        <v>516</v>
      </c>
      <c r="D523" t="s">
        <v>4358</v>
      </c>
      <c r="E523" t="s">
        <v>4359</v>
      </c>
      <c r="F523" t="s">
        <v>4360</v>
      </c>
      <c r="G523" t="s">
        <v>4361</v>
      </c>
      <c r="H523" t="s">
        <v>1170</v>
      </c>
      <c r="I523" t="s">
        <v>120</v>
      </c>
      <c r="J523" t="s">
        <v>4220</v>
      </c>
      <c r="K523" t="s">
        <v>392</v>
      </c>
      <c r="L523" t="s">
        <v>393</v>
      </c>
      <c r="M523">
        <v>3.1282999999999999</v>
      </c>
      <c r="N523">
        <f t="shared" si="36"/>
        <v>78.497942386831269</v>
      </c>
      <c r="O523">
        <f t="shared" si="37"/>
        <v>78.497942386831269</v>
      </c>
      <c r="P523" s="10">
        <f t="shared" si="38"/>
        <v>1.2335390946502056</v>
      </c>
      <c r="Q523" t="s">
        <v>123</v>
      </c>
      <c r="R523" t="s">
        <v>4362</v>
      </c>
      <c r="S523" t="s">
        <v>1173</v>
      </c>
      <c r="T523" t="s">
        <v>119</v>
      </c>
      <c r="U523" t="s">
        <v>395</v>
      </c>
      <c r="V523" t="s">
        <v>4363</v>
      </c>
      <c r="X523" t="s">
        <v>397</v>
      </c>
      <c r="Y523" t="s">
        <v>4364</v>
      </c>
    </row>
    <row r="524" spans="1:25" x14ac:dyDescent="0.2">
      <c r="A524">
        <v>2019</v>
      </c>
      <c r="B524" t="s">
        <v>4365</v>
      </c>
      <c r="C524" t="s">
        <v>400</v>
      </c>
      <c r="D524" t="s">
        <v>4366</v>
      </c>
      <c r="E524" t="s">
        <v>4367</v>
      </c>
      <c r="F524" t="s">
        <v>4368</v>
      </c>
      <c r="G524" t="s">
        <v>4369</v>
      </c>
      <c r="H524" t="s">
        <v>1399</v>
      </c>
      <c r="I524" t="s">
        <v>78</v>
      </c>
      <c r="J524" t="s">
        <v>4370</v>
      </c>
      <c r="K524" t="s">
        <v>392</v>
      </c>
      <c r="L524" t="s">
        <v>393</v>
      </c>
      <c r="M524">
        <v>7.5972999999999997</v>
      </c>
      <c r="N524">
        <f t="shared" si="36"/>
        <v>190.63786008230451</v>
      </c>
      <c r="O524">
        <f t="shared" si="37"/>
        <v>190.63786008230451</v>
      </c>
      <c r="P524" s="10">
        <f t="shared" si="38"/>
        <v>2.9957378012933567</v>
      </c>
      <c r="Q524" t="s">
        <v>28</v>
      </c>
      <c r="R524" t="s">
        <v>4371</v>
      </c>
      <c r="S524" t="s">
        <v>1402</v>
      </c>
      <c r="T524" t="s">
        <v>77</v>
      </c>
      <c r="U524" t="s">
        <v>395</v>
      </c>
      <c r="V524" t="s">
        <v>4372</v>
      </c>
      <c r="X524" t="s">
        <v>397</v>
      </c>
      <c r="Y524" t="s">
        <v>4373</v>
      </c>
    </row>
    <row r="525" spans="1:25" x14ac:dyDescent="0.2">
      <c r="A525">
        <v>2019</v>
      </c>
      <c r="B525" t="s">
        <v>4374</v>
      </c>
      <c r="C525" t="s">
        <v>400</v>
      </c>
      <c r="D525" t="s">
        <v>4375</v>
      </c>
      <c r="E525" t="s">
        <v>4376</v>
      </c>
      <c r="F525" t="s">
        <v>4377</v>
      </c>
      <c r="G525" t="s">
        <v>4378</v>
      </c>
      <c r="H525" t="s">
        <v>446</v>
      </c>
      <c r="I525" t="s">
        <v>24</v>
      </c>
      <c r="J525" t="s">
        <v>4379</v>
      </c>
      <c r="K525" t="s">
        <v>392</v>
      </c>
      <c r="L525" t="s">
        <v>393</v>
      </c>
      <c r="M525">
        <v>10.278700000000001</v>
      </c>
      <c r="N525">
        <f t="shared" si="36"/>
        <v>257.92181069958849</v>
      </c>
      <c r="O525">
        <f t="shared" si="37"/>
        <v>257.92181069958849</v>
      </c>
      <c r="P525" s="10">
        <f t="shared" si="38"/>
        <v>4.0530570252792479</v>
      </c>
      <c r="Q525" t="s">
        <v>28</v>
      </c>
      <c r="R525" t="s">
        <v>4380</v>
      </c>
      <c r="S525" t="s">
        <v>449</v>
      </c>
      <c r="T525" t="s">
        <v>23</v>
      </c>
      <c r="U525" t="s">
        <v>408</v>
      </c>
      <c r="V525" t="s">
        <v>4381</v>
      </c>
      <c r="X525" t="s">
        <v>397</v>
      </c>
      <c r="Y525" t="s">
        <v>4382</v>
      </c>
    </row>
    <row r="526" spans="1:25" x14ac:dyDescent="0.2">
      <c r="A526">
        <v>2019</v>
      </c>
      <c r="B526" t="s">
        <v>4383</v>
      </c>
      <c r="C526" t="s">
        <v>400</v>
      </c>
      <c r="D526" t="s">
        <v>4384</v>
      </c>
      <c r="E526" t="s">
        <v>4385</v>
      </c>
      <c r="F526" t="s">
        <v>4159</v>
      </c>
      <c r="G526" t="s">
        <v>4160</v>
      </c>
      <c r="H526" t="s">
        <v>629</v>
      </c>
      <c r="I526" t="s">
        <v>145</v>
      </c>
      <c r="J526" t="s">
        <v>4386</v>
      </c>
      <c r="K526" t="s">
        <v>392</v>
      </c>
      <c r="L526" t="s">
        <v>393</v>
      </c>
      <c r="M526">
        <v>35.752000000000002</v>
      </c>
      <c r="N526">
        <f t="shared" si="36"/>
        <v>897.11934156378607</v>
      </c>
      <c r="O526">
        <f t="shared" si="37"/>
        <v>897.11934156378607</v>
      </c>
      <c r="P526" s="10">
        <f t="shared" si="38"/>
        <v>14.097589653145208</v>
      </c>
      <c r="Q526" t="s">
        <v>28</v>
      </c>
      <c r="R526" t="s">
        <v>4162</v>
      </c>
      <c r="S526" t="s">
        <v>632</v>
      </c>
      <c r="T526" t="s">
        <v>121</v>
      </c>
      <c r="U526" t="s">
        <v>408</v>
      </c>
      <c r="V526" t="s">
        <v>4387</v>
      </c>
      <c r="X526" t="s">
        <v>397</v>
      </c>
      <c r="Y526" t="s">
        <v>4388</v>
      </c>
    </row>
    <row r="527" spans="1:25" x14ac:dyDescent="0.2">
      <c r="A527">
        <v>2019</v>
      </c>
      <c r="B527" t="s">
        <v>4389</v>
      </c>
      <c r="C527" t="s">
        <v>516</v>
      </c>
      <c r="D527" t="s">
        <v>4390</v>
      </c>
      <c r="E527" t="s">
        <v>4391</v>
      </c>
      <c r="F527" t="s">
        <v>4392</v>
      </c>
      <c r="G527" t="s">
        <v>4393</v>
      </c>
      <c r="H527" t="s">
        <v>658</v>
      </c>
      <c r="I527" t="s">
        <v>211</v>
      </c>
      <c r="J527" t="s">
        <v>4394</v>
      </c>
      <c r="K527" t="s">
        <v>392</v>
      </c>
      <c r="L527" t="s">
        <v>393</v>
      </c>
      <c r="M527">
        <v>11.619400000000001</v>
      </c>
      <c r="N527">
        <f t="shared" si="36"/>
        <v>291.56378600823047</v>
      </c>
      <c r="O527">
        <f t="shared" si="37"/>
        <v>291.56378600823047</v>
      </c>
      <c r="P527" s="10">
        <f t="shared" si="38"/>
        <v>4.5817166372721934</v>
      </c>
      <c r="Q527" t="s">
        <v>28</v>
      </c>
      <c r="R527" t="s">
        <v>3078</v>
      </c>
      <c r="S527" t="s">
        <v>661</v>
      </c>
      <c r="T527" t="s">
        <v>210</v>
      </c>
      <c r="U527" t="s">
        <v>395</v>
      </c>
      <c r="V527" t="s">
        <v>4395</v>
      </c>
      <c r="X527" t="s">
        <v>397</v>
      </c>
      <c r="Y527" t="s">
        <v>4396</v>
      </c>
    </row>
    <row r="528" spans="1:25" x14ac:dyDescent="0.2">
      <c r="A528">
        <v>2019</v>
      </c>
      <c r="B528" t="s">
        <v>4397</v>
      </c>
      <c r="C528" t="s">
        <v>516</v>
      </c>
      <c r="D528" t="s">
        <v>4398</v>
      </c>
      <c r="E528" t="s">
        <v>4399</v>
      </c>
      <c r="F528" t="s">
        <v>4400</v>
      </c>
      <c r="G528" t="s">
        <v>4401</v>
      </c>
      <c r="H528" t="s">
        <v>457</v>
      </c>
      <c r="I528" t="s">
        <v>211</v>
      </c>
      <c r="J528" t="s">
        <v>4402</v>
      </c>
      <c r="K528" t="s">
        <v>392</v>
      </c>
      <c r="L528" t="s">
        <v>393</v>
      </c>
      <c r="M528">
        <v>4.4690000000000003</v>
      </c>
      <c r="N528">
        <f t="shared" si="36"/>
        <v>112.13991769547326</v>
      </c>
      <c r="O528">
        <f t="shared" si="37"/>
        <v>112.13991769547326</v>
      </c>
      <c r="P528" s="10">
        <f t="shared" si="38"/>
        <v>1.762198706643151</v>
      </c>
      <c r="Q528" t="s">
        <v>28</v>
      </c>
      <c r="R528" t="s">
        <v>4403</v>
      </c>
      <c r="S528" t="s">
        <v>460</v>
      </c>
      <c r="T528" t="s">
        <v>210</v>
      </c>
      <c r="U528" t="s">
        <v>395</v>
      </c>
      <c r="V528" t="s">
        <v>4404</v>
      </c>
      <c r="X528" t="s">
        <v>397</v>
      </c>
      <c r="Y528" t="s">
        <v>4405</v>
      </c>
    </row>
    <row r="529" spans="1:25" x14ac:dyDescent="0.2">
      <c r="A529">
        <v>2019</v>
      </c>
      <c r="B529" t="s">
        <v>4406</v>
      </c>
      <c r="C529" t="s">
        <v>386</v>
      </c>
      <c r="D529" t="s">
        <v>4407</v>
      </c>
      <c r="E529" t="s">
        <v>4408</v>
      </c>
      <c r="F529" t="s">
        <v>4409</v>
      </c>
      <c r="G529" t="s">
        <v>4410</v>
      </c>
      <c r="H529" t="s">
        <v>658</v>
      </c>
      <c r="I529" t="s">
        <v>211</v>
      </c>
      <c r="J529" t="s">
        <v>4411</v>
      </c>
      <c r="K529" t="s">
        <v>392</v>
      </c>
      <c r="L529" t="s">
        <v>393</v>
      </c>
      <c r="M529">
        <v>13.407</v>
      </c>
      <c r="N529">
        <f t="shared" si="36"/>
        <v>336.41975308641975</v>
      </c>
      <c r="O529">
        <f t="shared" si="37"/>
        <v>336.41975308641975</v>
      </c>
      <c r="P529" s="10">
        <f t="shared" si="38"/>
        <v>5.2865961199294533</v>
      </c>
      <c r="Q529" t="s">
        <v>28</v>
      </c>
      <c r="R529" t="s">
        <v>4412</v>
      </c>
      <c r="S529" t="s">
        <v>661</v>
      </c>
      <c r="T529" t="s">
        <v>210</v>
      </c>
      <c r="U529" t="s">
        <v>395</v>
      </c>
      <c r="V529" t="s">
        <v>90</v>
      </c>
      <c r="X529" t="s">
        <v>397</v>
      </c>
      <c r="Y529" t="s">
        <v>4413</v>
      </c>
    </row>
    <row r="530" spans="1:25" x14ac:dyDescent="0.2">
      <c r="A530">
        <v>2019</v>
      </c>
      <c r="B530" t="s">
        <v>4414</v>
      </c>
      <c r="C530" t="s">
        <v>386</v>
      </c>
      <c r="D530" t="s">
        <v>4415</v>
      </c>
      <c r="E530" t="s">
        <v>4416</v>
      </c>
      <c r="F530" t="s">
        <v>2081</v>
      </c>
      <c r="G530" t="s">
        <v>2082</v>
      </c>
      <c r="H530" t="s">
        <v>257</v>
      </c>
      <c r="I530" t="s">
        <v>78</v>
      </c>
      <c r="J530" t="s">
        <v>4417</v>
      </c>
      <c r="K530" t="s">
        <v>28</v>
      </c>
      <c r="L530" t="s">
        <v>406</v>
      </c>
      <c r="M530">
        <v>43.796199999999999</v>
      </c>
      <c r="N530">
        <f t="shared" si="36"/>
        <v>1098.9711934156378</v>
      </c>
      <c r="O530">
        <f t="shared" si="37"/>
        <v>1098.9711934156378</v>
      </c>
      <c r="P530" s="10">
        <f t="shared" si="38"/>
        <v>17.269547325102881</v>
      </c>
      <c r="Q530" t="s">
        <v>28</v>
      </c>
      <c r="R530" t="s">
        <v>4418</v>
      </c>
      <c r="S530" t="s">
        <v>256</v>
      </c>
      <c r="T530" t="s">
        <v>77</v>
      </c>
      <c r="U530" t="s">
        <v>395</v>
      </c>
      <c r="V530" t="s">
        <v>2032</v>
      </c>
      <c r="X530" t="s">
        <v>397</v>
      </c>
      <c r="Y530" t="s">
        <v>4419</v>
      </c>
    </row>
    <row r="531" spans="1:25" x14ac:dyDescent="0.2">
      <c r="A531">
        <v>2019</v>
      </c>
      <c r="B531" t="s">
        <v>4420</v>
      </c>
      <c r="C531" t="s">
        <v>400</v>
      </c>
      <c r="D531" t="s">
        <v>4421</v>
      </c>
      <c r="E531" t="s">
        <v>4422</v>
      </c>
      <c r="F531" t="s">
        <v>1198</v>
      </c>
      <c r="G531" t="s">
        <v>1199</v>
      </c>
      <c r="H531" t="s">
        <v>257</v>
      </c>
      <c r="I531" t="s">
        <v>78</v>
      </c>
      <c r="J531" t="s">
        <v>4423</v>
      </c>
      <c r="K531" t="s">
        <v>392</v>
      </c>
      <c r="L531" t="s">
        <v>393</v>
      </c>
      <c r="M531">
        <v>23.238800000000001</v>
      </c>
      <c r="N531">
        <f t="shared" si="36"/>
        <v>583.12757201646093</v>
      </c>
      <c r="O531">
        <f t="shared" si="37"/>
        <v>583.12757201646093</v>
      </c>
      <c r="P531" s="10">
        <f t="shared" si="38"/>
        <v>9.1634332745443867</v>
      </c>
      <c r="Q531" t="s">
        <v>28</v>
      </c>
      <c r="R531" t="s">
        <v>751</v>
      </c>
      <c r="S531" t="s">
        <v>256</v>
      </c>
      <c r="T531" t="s">
        <v>77</v>
      </c>
      <c r="U531" t="s">
        <v>395</v>
      </c>
      <c r="V531" t="s">
        <v>4424</v>
      </c>
      <c r="X531" t="s">
        <v>397</v>
      </c>
      <c r="Y531" t="s">
        <v>4425</v>
      </c>
    </row>
    <row r="532" spans="1:25" x14ac:dyDescent="0.2">
      <c r="A532">
        <v>2019</v>
      </c>
      <c r="B532" t="s">
        <v>4426</v>
      </c>
      <c r="C532" t="s">
        <v>400</v>
      </c>
      <c r="D532" t="s">
        <v>3223</v>
      </c>
      <c r="E532" t="s">
        <v>3224</v>
      </c>
      <c r="F532" t="s">
        <v>3225</v>
      </c>
      <c r="G532" t="s">
        <v>3226</v>
      </c>
      <c r="H532" t="s">
        <v>709</v>
      </c>
      <c r="I532" t="s">
        <v>137</v>
      </c>
      <c r="J532" t="s">
        <v>4427</v>
      </c>
      <c r="K532" t="s">
        <v>711</v>
      </c>
      <c r="L532" t="s">
        <v>393</v>
      </c>
      <c r="M532">
        <v>26.814</v>
      </c>
      <c r="N532">
        <f t="shared" si="36"/>
        <v>672.83950617283949</v>
      </c>
      <c r="O532">
        <f t="shared" si="37"/>
        <v>672.83950617283949</v>
      </c>
      <c r="P532" s="10">
        <f t="shared" si="38"/>
        <v>10.573192239858907</v>
      </c>
      <c r="Q532" t="s">
        <v>123</v>
      </c>
      <c r="R532" t="s">
        <v>713</v>
      </c>
      <c r="S532" t="s">
        <v>589</v>
      </c>
      <c r="T532" t="s">
        <v>136</v>
      </c>
      <c r="U532" t="s">
        <v>395</v>
      </c>
      <c r="V532" t="s">
        <v>4428</v>
      </c>
      <c r="X532" t="s">
        <v>397</v>
      </c>
      <c r="Y532" t="s">
        <v>3229</v>
      </c>
    </row>
    <row r="533" spans="1:25" x14ac:dyDescent="0.2">
      <c r="A533">
        <v>2019</v>
      </c>
      <c r="B533" t="s">
        <v>4429</v>
      </c>
      <c r="C533" t="s">
        <v>400</v>
      </c>
      <c r="D533" t="s">
        <v>188</v>
      </c>
      <c r="E533" t="s">
        <v>4430</v>
      </c>
      <c r="F533" t="s">
        <v>1803</v>
      </c>
      <c r="G533" t="s">
        <v>1804</v>
      </c>
      <c r="H533" t="s">
        <v>190</v>
      </c>
      <c r="I533" t="s">
        <v>24</v>
      </c>
      <c r="J533" t="s">
        <v>4240</v>
      </c>
      <c r="K533" t="s">
        <v>392</v>
      </c>
      <c r="L533" t="s">
        <v>393</v>
      </c>
      <c r="M533">
        <v>22.344999999999999</v>
      </c>
      <c r="N533">
        <f t="shared" si="36"/>
        <v>560.69958847736621</v>
      </c>
      <c r="O533">
        <f t="shared" si="37"/>
        <v>560.69958847736621</v>
      </c>
      <c r="P533" s="10">
        <f t="shared" si="38"/>
        <v>8.8109935332157558</v>
      </c>
      <c r="Q533" t="s">
        <v>28</v>
      </c>
      <c r="R533" t="s">
        <v>1806</v>
      </c>
      <c r="S533" t="s">
        <v>189</v>
      </c>
      <c r="T533" t="s">
        <v>23</v>
      </c>
      <c r="U533" t="s">
        <v>408</v>
      </c>
      <c r="V533" t="s">
        <v>4431</v>
      </c>
      <c r="X533" t="s">
        <v>397</v>
      </c>
      <c r="Y533" t="s">
        <v>4432</v>
      </c>
    </row>
    <row r="534" spans="1:25" x14ac:dyDescent="0.2">
      <c r="A534">
        <v>2019</v>
      </c>
      <c r="B534" t="s">
        <v>4433</v>
      </c>
      <c r="C534" t="s">
        <v>386</v>
      </c>
      <c r="D534" t="s">
        <v>4434</v>
      </c>
      <c r="E534" t="s">
        <v>4435</v>
      </c>
      <c r="F534" t="s">
        <v>4436</v>
      </c>
      <c r="G534" t="s">
        <v>4437</v>
      </c>
      <c r="H534" t="s">
        <v>175</v>
      </c>
      <c r="I534" t="s">
        <v>51</v>
      </c>
      <c r="J534" t="s">
        <v>4310</v>
      </c>
      <c r="K534" t="s">
        <v>392</v>
      </c>
      <c r="L534" t="s">
        <v>393</v>
      </c>
      <c r="M534">
        <v>15.641500000000001</v>
      </c>
      <c r="N534">
        <f t="shared" si="36"/>
        <v>392.48971193415639</v>
      </c>
      <c r="O534">
        <f t="shared" si="37"/>
        <v>392.48971193415639</v>
      </c>
      <c r="P534" s="10">
        <f t="shared" si="38"/>
        <v>6.1676954732510287</v>
      </c>
      <c r="Q534" t="s">
        <v>28</v>
      </c>
      <c r="R534" t="s">
        <v>4438</v>
      </c>
      <c r="S534" t="s">
        <v>77</v>
      </c>
      <c r="T534" t="s">
        <v>50</v>
      </c>
      <c r="U534" t="s">
        <v>408</v>
      </c>
      <c r="V534" t="s">
        <v>4439</v>
      </c>
      <c r="X534" t="s">
        <v>397</v>
      </c>
      <c r="Y534" t="s">
        <v>4440</v>
      </c>
    </row>
    <row r="535" spans="1:25" x14ac:dyDescent="0.2">
      <c r="A535">
        <v>2019</v>
      </c>
      <c r="B535" t="s">
        <v>4441</v>
      </c>
      <c r="C535" t="s">
        <v>386</v>
      </c>
      <c r="D535" t="s">
        <v>4442</v>
      </c>
      <c r="E535" t="s">
        <v>4443</v>
      </c>
      <c r="F535" t="s">
        <v>4444</v>
      </c>
      <c r="G535" t="s">
        <v>4445</v>
      </c>
      <c r="H535" t="s">
        <v>1361</v>
      </c>
      <c r="I535" t="s">
        <v>211</v>
      </c>
      <c r="J535" t="s">
        <v>4446</v>
      </c>
      <c r="K535" t="s">
        <v>392</v>
      </c>
      <c r="L535" t="s">
        <v>393</v>
      </c>
      <c r="M535">
        <v>15.194599999999999</v>
      </c>
      <c r="N535">
        <f t="shared" si="36"/>
        <v>381.27572016460903</v>
      </c>
      <c r="O535">
        <f t="shared" si="37"/>
        <v>381.27572016460903</v>
      </c>
      <c r="P535" s="10">
        <f t="shared" si="38"/>
        <v>5.9914756025867133</v>
      </c>
      <c r="Q535" t="s">
        <v>28</v>
      </c>
      <c r="R535" t="s">
        <v>2041</v>
      </c>
      <c r="S535" t="s">
        <v>610</v>
      </c>
      <c r="T535" t="s">
        <v>210</v>
      </c>
      <c r="U535" t="s">
        <v>395</v>
      </c>
      <c r="V535" t="s">
        <v>25</v>
      </c>
      <c r="X535" t="s">
        <v>397</v>
      </c>
      <c r="Y535" t="s">
        <v>4447</v>
      </c>
    </row>
    <row r="536" spans="1:25" x14ac:dyDescent="0.2">
      <c r="A536">
        <v>2019</v>
      </c>
      <c r="B536" t="s">
        <v>4448</v>
      </c>
      <c r="C536" t="s">
        <v>400</v>
      </c>
      <c r="D536" t="s">
        <v>198</v>
      </c>
      <c r="E536" t="s">
        <v>4449</v>
      </c>
      <c r="F536" t="s">
        <v>4450</v>
      </c>
      <c r="G536" t="s">
        <v>4451</v>
      </c>
      <c r="H536" t="s">
        <v>175</v>
      </c>
      <c r="I536" t="s">
        <v>51</v>
      </c>
      <c r="J536" t="s">
        <v>4402</v>
      </c>
      <c r="K536" t="s">
        <v>392</v>
      </c>
      <c r="L536" t="s">
        <v>393</v>
      </c>
      <c r="M536">
        <v>20.110499999999998</v>
      </c>
      <c r="N536">
        <f t="shared" si="36"/>
        <v>504.62962962962956</v>
      </c>
      <c r="O536">
        <f t="shared" si="37"/>
        <v>504.62962962962956</v>
      </c>
      <c r="P536" s="10">
        <f t="shared" si="38"/>
        <v>7.9298941798941804</v>
      </c>
      <c r="Q536" t="s">
        <v>28</v>
      </c>
      <c r="R536" t="s">
        <v>4452</v>
      </c>
      <c r="S536" t="s">
        <v>77</v>
      </c>
      <c r="T536" t="s">
        <v>50</v>
      </c>
      <c r="U536" t="s">
        <v>408</v>
      </c>
      <c r="V536" t="s">
        <v>4453</v>
      </c>
      <c r="X536" t="s">
        <v>397</v>
      </c>
      <c r="Y536" t="s">
        <v>199</v>
      </c>
    </row>
    <row r="537" spans="1:25" x14ac:dyDescent="0.2">
      <c r="A537">
        <v>2019</v>
      </c>
      <c r="B537" t="s">
        <v>4454</v>
      </c>
      <c r="C537" t="s">
        <v>400</v>
      </c>
      <c r="D537" t="s">
        <v>4455</v>
      </c>
      <c r="E537" t="s">
        <v>4456</v>
      </c>
      <c r="F537" t="s">
        <v>4457</v>
      </c>
      <c r="G537" t="s">
        <v>4458</v>
      </c>
      <c r="H537" t="s">
        <v>293</v>
      </c>
      <c r="I537" t="s">
        <v>24</v>
      </c>
      <c r="J537" t="s">
        <v>4459</v>
      </c>
      <c r="K537" t="s">
        <v>392</v>
      </c>
      <c r="L537" t="s">
        <v>393</v>
      </c>
      <c r="M537">
        <v>21.987480000000001</v>
      </c>
      <c r="N537">
        <f t="shared" si="36"/>
        <v>551.72839506172841</v>
      </c>
      <c r="O537">
        <f t="shared" si="37"/>
        <v>551.72839506172841</v>
      </c>
      <c r="P537" s="10">
        <f t="shared" si="38"/>
        <v>8.6700176366843049</v>
      </c>
      <c r="Q537" t="s">
        <v>28</v>
      </c>
      <c r="R537" t="s">
        <v>4460</v>
      </c>
      <c r="S537" t="s">
        <v>292</v>
      </c>
      <c r="T537" t="s">
        <v>23</v>
      </c>
      <c r="U537" t="s">
        <v>395</v>
      </c>
      <c r="V537" t="s">
        <v>23</v>
      </c>
      <c r="X537" t="s">
        <v>397</v>
      </c>
      <c r="Y537" t="s">
        <v>4461</v>
      </c>
    </row>
    <row r="538" spans="1:25" x14ac:dyDescent="0.2">
      <c r="A538">
        <v>2019</v>
      </c>
      <c r="B538" t="s">
        <v>4462</v>
      </c>
      <c r="C538" t="s">
        <v>400</v>
      </c>
      <c r="D538" t="s">
        <v>4463</v>
      </c>
      <c r="E538" t="s">
        <v>4464</v>
      </c>
      <c r="F538" t="s">
        <v>4465</v>
      </c>
      <c r="G538" t="s">
        <v>4466</v>
      </c>
      <c r="H538" t="s">
        <v>1443</v>
      </c>
      <c r="I538" t="s">
        <v>68</v>
      </c>
      <c r="J538" t="s">
        <v>4286</v>
      </c>
      <c r="K538" t="s">
        <v>392</v>
      </c>
      <c r="L538" t="s">
        <v>393</v>
      </c>
      <c r="M538">
        <v>16.535299999999999</v>
      </c>
      <c r="N538">
        <f t="shared" si="36"/>
        <v>414.917695473251</v>
      </c>
      <c r="O538">
        <f t="shared" si="37"/>
        <v>414.917695473251</v>
      </c>
      <c r="P538" s="10">
        <f t="shared" si="38"/>
        <v>6.5201352145796596</v>
      </c>
      <c r="Q538" t="s">
        <v>28</v>
      </c>
      <c r="R538" t="s">
        <v>4467</v>
      </c>
      <c r="S538" t="s">
        <v>1144</v>
      </c>
      <c r="T538" t="s">
        <v>60</v>
      </c>
      <c r="U538" t="s">
        <v>395</v>
      </c>
      <c r="V538" t="s">
        <v>4468</v>
      </c>
      <c r="X538" t="s">
        <v>397</v>
      </c>
      <c r="Y538" t="s">
        <v>4469</v>
      </c>
    </row>
    <row r="539" spans="1:25" x14ac:dyDescent="0.2">
      <c r="A539">
        <v>2019</v>
      </c>
      <c r="B539" t="s">
        <v>4470</v>
      </c>
      <c r="C539" t="s">
        <v>516</v>
      </c>
      <c r="D539" t="s">
        <v>4471</v>
      </c>
      <c r="E539" t="s">
        <v>4472</v>
      </c>
      <c r="F539" t="s">
        <v>4473</v>
      </c>
      <c r="G539" t="s">
        <v>4474</v>
      </c>
      <c r="H539" t="s">
        <v>4475</v>
      </c>
      <c r="I539" t="s">
        <v>1822</v>
      </c>
      <c r="J539" t="s">
        <v>4476</v>
      </c>
      <c r="K539" t="s">
        <v>392</v>
      </c>
      <c r="L539" t="s">
        <v>393</v>
      </c>
      <c r="M539">
        <v>6.2565999999999997</v>
      </c>
      <c r="N539">
        <f t="shared" si="36"/>
        <v>156.99588477366254</v>
      </c>
      <c r="O539">
        <f t="shared" si="37"/>
        <v>156.99588477366254</v>
      </c>
      <c r="P539" s="10">
        <f t="shared" si="38"/>
        <v>2.4670781893004112</v>
      </c>
      <c r="Q539" t="s">
        <v>28</v>
      </c>
      <c r="R539" t="s">
        <v>4477</v>
      </c>
      <c r="S539" t="s">
        <v>3660</v>
      </c>
      <c r="T539" t="s">
        <v>1824</v>
      </c>
      <c r="U539" t="s">
        <v>395</v>
      </c>
      <c r="V539" t="s">
        <v>4478</v>
      </c>
      <c r="X539" t="s">
        <v>397</v>
      </c>
      <c r="Y539" t="s">
        <v>4479</v>
      </c>
    </row>
    <row r="540" spans="1:25" x14ac:dyDescent="0.2">
      <c r="A540">
        <v>2019</v>
      </c>
      <c r="B540" t="s">
        <v>4480</v>
      </c>
      <c r="C540" t="s">
        <v>400</v>
      </c>
      <c r="D540" t="s">
        <v>4481</v>
      </c>
      <c r="E540" t="s">
        <v>4482</v>
      </c>
      <c r="F540" t="s">
        <v>4483</v>
      </c>
      <c r="G540" t="s">
        <v>4484</v>
      </c>
      <c r="H540" t="s">
        <v>70</v>
      </c>
      <c r="I540" t="s">
        <v>68</v>
      </c>
      <c r="J540" t="s">
        <v>4485</v>
      </c>
      <c r="K540" t="s">
        <v>392</v>
      </c>
      <c r="L540" t="s">
        <v>393</v>
      </c>
      <c r="M540">
        <v>6.7035</v>
      </c>
      <c r="N540">
        <f t="shared" si="36"/>
        <v>168.20987654320987</v>
      </c>
      <c r="O540">
        <f t="shared" si="37"/>
        <v>168.20987654320987</v>
      </c>
      <c r="P540" s="10">
        <f t="shared" si="38"/>
        <v>2.6432980599647267</v>
      </c>
      <c r="Q540" t="s">
        <v>28</v>
      </c>
      <c r="R540" t="s">
        <v>877</v>
      </c>
      <c r="S540" t="s">
        <v>69</v>
      </c>
      <c r="T540" t="s">
        <v>60</v>
      </c>
      <c r="U540" t="s">
        <v>395</v>
      </c>
      <c r="V540" t="s">
        <v>4486</v>
      </c>
      <c r="X540" t="s">
        <v>397</v>
      </c>
      <c r="Y540" t="s">
        <v>4487</v>
      </c>
    </row>
    <row r="541" spans="1:25" x14ac:dyDescent="0.2">
      <c r="A541">
        <v>2019</v>
      </c>
      <c r="B541" t="s">
        <v>4488</v>
      </c>
      <c r="C541" t="s">
        <v>400</v>
      </c>
      <c r="D541" t="s">
        <v>4489</v>
      </c>
      <c r="E541" t="s">
        <v>4490</v>
      </c>
      <c r="F541" t="s">
        <v>1478</v>
      </c>
      <c r="G541" t="s">
        <v>1479</v>
      </c>
      <c r="H541" t="s">
        <v>147</v>
      </c>
      <c r="I541" t="s">
        <v>145</v>
      </c>
      <c r="J541" t="s">
        <v>4491</v>
      </c>
      <c r="K541" t="s">
        <v>392</v>
      </c>
      <c r="L541" t="s">
        <v>393</v>
      </c>
      <c r="M541">
        <v>14.7477</v>
      </c>
      <c r="N541">
        <f t="shared" si="36"/>
        <v>370.06172839506172</v>
      </c>
      <c r="O541">
        <f t="shared" si="37"/>
        <v>370.06172839506172</v>
      </c>
      <c r="P541" s="10">
        <f t="shared" si="38"/>
        <v>5.8152557319223996</v>
      </c>
      <c r="Q541" t="s">
        <v>28</v>
      </c>
      <c r="R541" t="s">
        <v>3625</v>
      </c>
      <c r="S541" t="s">
        <v>146</v>
      </c>
      <c r="T541" t="s">
        <v>121</v>
      </c>
      <c r="U541" t="s">
        <v>408</v>
      </c>
      <c r="V541" t="s">
        <v>4492</v>
      </c>
      <c r="X541" t="s">
        <v>397</v>
      </c>
      <c r="Y541" t="s">
        <v>4493</v>
      </c>
    </row>
    <row r="542" spans="1:25" x14ac:dyDescent="0.2">
      <c r="A542">
        <v>2019</v>
      </c>
      <c r="B542" t="s">
        <v>4494</v>
      </c>
      <c r="C542" t="s">
        <v>400</v>
      </c>
      <c r="D542" t="s">
        <v>4495</v>
      </c>
      <c r="E542" t="s">
        <v>4496</v>
      </c>
      <c r="F542" t="s">
        <v>4497</v>
      </c>
      <c r="G542" t="s">
        <v>4498</v>
      </c>
      <c r="H542" t="s">
        <v>446</v>
      </c>
      <c r="I542" t="s">
        <v>24</v>
      </c>
      <c r="J542" t="s">
        <v>4240</v>
      </c>
      <c r="K542" t="s">
        <v>392</v>
      </c>
      <c r="L542" t="s">
        <v>393</v>
      </c>
      <c r="M542">
        <v>19.663599999999999</v>
      </c>
      <c r="N542">
        <f t="shared" si="36"/>
        <v>493.41563786008226</v>
      </c>
      <c r="O542">
        <f t="shared" si="37"/>
        <v>493.41563786008226</v>
      </c>
      <c r="P542" s="10">
        <f t="shared" si="38"/>
        <v>7.753674309229865</v>
      </c>
      <c r="Q542" t="s">
        <v>28</v>
      </c>
      <c r="R542" t="s">
        <v>4499</v>
      </c>
      <c r="S542" t="s">
        <v>449</v>
      </c>
      <c r="T542" t="s">
        <v>23</v>
      </c>
      <c r="U542" t="s">
        <v>395</v>
      </c>
      <c r="V542" t="s">
        <v>4500</v>
      </c>
      <c r="X542" t="s">
        <v>397</v>
      </c>
      <c r="Y542" t="s">
        <v>4501</v>
      </c>
    </row>
    <row r="543" spans="1:25" x14ac:dyDescent="0.2">
      <c r="A543">
        <v>2019</v>
      </c>
      <c r="B543" t="s">
        <v>4502</v>
      </c>
      <c r="C543" t="s">
        <v>400</v>
      </c>
      <c r="D543" t="s">
        <v>4503</v>
      </c>
      <c r="E543" t="s">
        <v>4504</v>
      </c>
      <c r="F543" t="s">
        <v>4505</v>
      </c>
      <c r="G543" t="s">
        <v>4506</v>
      </c>
      <c r="H543" t="s">
        <v>629</v>
      </c>
      <c r="I543" t="s">
        <v>145</v>
      </c>
      <c r="J543" t="s">
        <v>4507</v>
      </c>
      <c r="K543" t="s">
        <v>392</v>
      </c>
      <c r="L543" t="s">
        <v>393</v>
      </c>
      <c r="M543">
        <v>22.344999999999999</v>
      </c>
      <c r="N543">
        <f t="shared" si="36"/>
        <v>560.69958847736621</v>
      </c>
      <c r="O543">
        <f t="shared" si="37"/>
        <v>560.69958847736621</v>
      </c>
      <c r="P543" s="10">
        <f t="shared" si="38"/>
        <v>8.8109935332157558</v>
      </c>
      <c r="Q543" t="s">
        <v>28</v>
      </c>
      <c r="R543" t="s">
        <v>4508</v>
      </c>
      <c r="S543" t="s">
        <v>632</v>
      </c>
      <c r="T543" t="s">
        <v>121</v>
      </c>
      <c r="U543" t="s">
        <v>395</v>
      </c>
      <c r="V543" t="s">
        <v>4509</v>
      </c>
      <c r="X543" t="s">
        <v>397</v>
      </c>
      <c r="Y543" t="s">
        <v>4510</v>
      </c>
    </row>
    <row r="544" spans="1:25" x14ac:dyDescent="0.2">
      <c r="A544">
        <v>2019</v>
      </c>
      <c r="B544" t="s">
        <v>4511</v>
      </c>
      <c r="C544" t="s">
        <v>386</v>
      </c>
      <c r="D544" t="s">
        <v>4512</v>
      </c>
      <c r="E544" t="s">
        <v>4513</v>
      </c>
      <c r="F544" t="s">
        <v>3116</v>
      </c>
      <c r="G544" t="s">
        <v>3117</v>
      </c>
      <c r="H544" t="s">
        <v>617</v>
      </c>
      <c r="I544" t="s">
        <v>145</v>
      </c>
      <c r="J544" t="s">
        <v>4514</v>
      </c>
      <c r="K544" t="s">
        <v>392</v>
      </c>
      <c r="L544" t="s">
        <v>393</v>
      </c>
      <c r="M544">
        <v>13.407</v>
      </c>
      <c r="N544">
        <f t="shared" si="36"/>
        <v>336.41975308641975</v>
      </c>
      <c r="O544">
        <f t="shared" si="37"/>
        <v>336.41975308641975</v>
      </c>
      <c r="P544" s="10">
        <f t="shared" si="38"/>
        <v>5.2865961199294533</v>
      </c>
      <c r="Q544" t="s">
        <v>28</v>
      </c>
      <c r="R544" t="s">
        <v>1143</v>
      </c>
      <c r="S544" t="s">
        <v>620</v>
      </c>
      <c r="T544" t="s">
        <v>121</v>
      </c>
      <c r="U544" t="s">
        <v>395</v>
      </c>
      <c r="V544" t="s">
        <v>954</v>
      </c>
      <c r="X544" t="s">
        <v>397</v>
      </c>
      <c r="Y544" t="s">
        <v>4515</v>
      </c>
    </row>
    <row r="545" spans="1:25" x14ac:dyDescent="0.2">
      <c r="A545">
        <v>2018</v>
      </c>
      <c r="B545" t="s">
        <v>4516</v>
      </c>
      <c r="C545" t="s">
        <v>386</v>
      </c>
      <c r="D545" t="s">
        <v>4517</v>
      </c>
      <c r="E545" t="s">
        <v>4518</v>
      </c>
      <c r="F545" t="s">
        <v>4519</v>
      </c>
      <c r="G545" t="s">
        <v>4520</v>
      </c>
      <c r="H545" t="s">
        <v>328</v>
      </c>
      <c r="I545" t="s">
        <v>37</v>
      </c>
      <c r="J545" t="s">
        <v>4521</v>
      </c>
      <c r="K545" t="s">
        <v>28</v>
      </c>
      <c r="L545" t="s">
        <v>406</v>
      </c>
      <c r="M545">
        <v>31.283000000000001</v>
      </c>
      <c r="N545">
        <f t="shared" si="36"/>
        <v>784.97942386831278</v>
      </c>
      <c r="O545">
        <f t="shared" si="37"/>
        <v>784.97942386831278</v>
      </c>
      <c r="P545" s="10">
        <f t="shared" si="38"/>
        <v>12.335390946502057</v>
      </c>
      <c r="Q545" t="s">
        <v>28</v>
      </c>
      <c r="R545" t="s">
        <v>4522</v>
      </c>
      <c r="S545" t="s">
        <v>220</v>
      </c>
      <c r="T545" t="s">
        <v>25</v>
      </c>
      <c r="U545" t="s">
        <v>395</v>
      </c>
      <c r="V545" t="s">
        <v>4523</v>
      </c>
      <c r="X545" t="s">
        <v>397</v>
      </c>
      <c r="Y545" t="s">
        <v>4524</v>
      </c>
    </row>
    <row r="546" spans="1:25" x14ac:dyDescent="0.2">
      <c r="A546">
        <v>2018</v>
      </c>
      <c r="B546" t="s">
        <v>4525</v>
      </c>
      <c r="C546" t="s">
        <v>400</v>
      </c>
      <c r="D546" t="s">
        <v>4526</v>
      </c>
      <c r="E546" t="s">
        <v>4527</v>
      </c>
      <c r="F546" t="s">
        <v>3158</v>
      </c>
      <c r="G546" t="s">
        <v>3159</v>
      </c>
      <c r="H546" t="s">
        <v>709</v>
      </c>
      <c r="I546" t="s">
        <v>137</v>
      </c>
      <c r="J546" t="s">
        <v>4528</v>
      </c>
      <c r="K546" t="s">
        <v>392</v>
      </c>
      <c r="L546" t="s">
        <v>393</v>
      </c>
      <c r="M546">
        <v>22.344999999999999</v>
      </c>
      <c r="N546">
        <f t="shared" si="36"/>
        <v>560.69958847736621</v>
      </c>
      <c r="O546">
        <f t="shared" si="37"/>
        <v>560.69958847736621</v>
      </c>
      <c r="P546" s="10">
        <f t="shared" si="38"/>
        <v>8.8109935332157558</v>
      </c>
      <c r="Q546" t="s">
        <v>123</v>
      </c>
      <c r="R546" t="s">
        <v>4529</v>
      </c>
      <c r="S546" t="s">
        <v>589</v>
      </c>
      <c r="T546" t="s">
        <v>136</v>
      </c>
      <c r="U546" t="s">
        <v>395</v>
      </c>
      <c r="V546" t="s">
        <v>4530</v>
      </c>
      <c r="X546" t="s">
        <v>397</v>
      </c>
      <c r="Y546" t="s">
        <v>4531</v>
      </c>
    </row>
    <row r="547" spans="1:25" x14ac:dyDescent="0.2">
      <c r="A547">
        <v>2018</v>
      </c>
      <c r="B547" t="s">
        <v>4532</v>
      </c>
      <c r="C547" t="s">
        <v>400</v>
      </c>
      <c r="D547" t="s">
        <v>4533</v>
      </c>
      <c r="E547" t="s">
        <v>4534</v>
      </c>
      <c r="F547" t="s">
        <v>1451</v>
      </c>
      <c r="G547" t="s">
        <v>1452</v>
      </c>
      <c r="H547" t="s">
        <v>91</v>
      </c>
      <c r="I547" t="s">
        <v>89</v>
      </c>
      <c r="J547" t="s">
        <v>4535</v>
      </c>
      <c r="K547" t="s">
        <v>392</v>
      </c>
      <c r="L547" t="s">
        <v>393</v>
      </c>
      <c r="M547">
        <v>25.920200000000001</v>
      </c>
      <c r="N547">
        <f t="shared" si="36"/>
        <v>650.41152263374477</v>
      </c>
      <c r="O547">
        <f t="shared" si="37"/>
        <v>650.41152263374477</v>
      </c>
      <c r="P547" s="10">
        <f t="shared" si="38"/>
        <v>10.220752498530274</v>
      </c>
      <c r="Q547" t="s">
        <v>28</v>
      </c>
      <c r="R547" t="s">
        <v>642</v>
      </c>
      <c r="S547" t="s">
        <v>90</v>
      </c>
      <c r="T547" t="s">
        <v>88</v>
      </c>
      <c r="U547" t="s">
        <v>408</v>
      </c>
      <c r="V547" t="s">
        <v>4536</v>
      </c>
      <c r="X547" t="s">
        <v>397</v>
      </c>
      <c r="Y547" t="s">
        <v>4537</v>
      </c>
    </row>
    <row r="548" spans="1:25" x14ac:dyDescent="0.2">
      <c r="A548">
        <v>2018</v>
      </c>
      <c r="B548" t="s">
        <v>4538</v>
      </c>
      <c r="C548" t="s">
        <v>400</v>
      </c>
      <c r="D548" t="s">
        <v>4539</v>
      </c>
      <c r="E548" t="s">
        <v>4540</v>
      </c>
      <c r="F548" t="s">
        <v>1441</v>
      </c>
      <c r="G548" t="s">
        <v>1442</v>
      </c>
      <c r="H548" t="s">
        <v>1443</v>
      </c>
      <c r="I548" t="s">
        <v>68</v>
      </c>
      <c r="J548" t="s">
        <v>4541</v>
      </c>
      <c r="K548" t="s">
        <v>392</v>
      </c>
      <c r="L548" t="s">
        <v>393</v>
      </c>
      <c r="M548">
        <v>6.2565999999999997</v>
      </c>
      <c r="N548">
        <f t="shared" si="36"/>
        <v>156.99588477366254</v>
      </c>
      <c r="O548">
        <f t="shared" si="37"/>
        <v>156.99588477366254</v>
      </c>
      <c r="P548" s="10">
        <f t="shared" si="38"/>
        <v>2.4670781893004112</v>
      </c>
      <c r="Q548" t="s">
        <v>28</v>
      </c>
      <c r="R548" t="s">
        <v>1445</v>
      </c>
      <c r="S548" t="s">
        <v>1144</v>
      </c>
      <c r="T548" t="s">
        <v>60</v>
      </c>
      <c r="U548" t="s">
        <v>395</v>
      </c>
      <c r="V548" t="s">
        <v>4542</v>
      </c>
      <c r="X548" t="s">
        <v>397</v>
      </c>
      <c r="Y548" t="s">
        <v>4543</v>
      </c>
    </row>
    <row r="549" spans="1:25" x14ac:dyDescent="0.2">
      <c r="A549">
        <v>2018</v>
      </c>
      <c r="B549" t="s">
        <v>4544</v>
      </c>
      <c r="C549" t="s">
        <v>400</v>
      </c>
      <c r="D549" t="s">
        <v>4545</v>
      </c>
      <c r="E549" t="s">
        <v>4546</v>
      </c>
      <c r="F549" t="s">
        <v>4547</v>
      </c>
      <c r="G549" t="s">
        <v>4548</v>
      </c>
      <c r="H549" t="s">
        <v>709</v>
      </c>
      <c r="I549" t="s">
        <v>137</v>
      </c>
      <c r="J549" t="s">
        <v>4549</v>
      </c>
      <c r="K549" t="s">
        <v>392</v>
      </c>
      <c r="L549" t="s">
        <v>393</v>
      </c>
      <c r="M549">
        <v>22.344999999999999</v>
      </c>
      <c r="N549">
        <f t="shared" si="36"/>
        <v>560.69958847736621</v>
      </c>
      <c r="O549">
        <f t="shared" si="37"/>
        <v>560.69958847736621</v>
      </c>
      <c r="P549" s="10">
        <f t="shared" si="38"/>
        <v>8.8109935332157558</v>
      </c>
      <c r="Q549" t="s">
        <v>123</v>
      </c>
      <c r="R549" t="s">
        <v>1328</v>
      </c>
      <c r="S549" t="s">
        <v>589</v>
      </c>
      <c r="T549" t="s">
        <v>136</v>
      </c>
      <c r="U549" t="s">
        <v>395</v>
      </c>
      <c r="V549" t="s">
        <v>4550</v>
      </c>
      <c r="X549" t="s">
        <v>397</v>
      </c>
      <c r="Y549" t="s">
        <v>4551</v>
      </c>
    </row>
    <row r="550" spans="1:25" x14ac:dyDescent="0.2">
      <c r="A550">
        <v>2018</v>
      </c>
      <c r="B550" t="s">
        <v>4552</v>
      </c>
      <c r="C550" t="s">
        <v>386</v>
      </c>
      <c r="D550" t="s">
        <v>4553</v>
      </c>
      <c r="E550" t="s">
        <v>4554</v>
      </c>
      <c r="F550" t="s">
        <v>4555</v>
      </c>
      <c r="G550" t="s">
        <v>4556</v>
      </c>
      <c r="H550" t="s">
        <v>3200</v>
      </c>
      <c r="I550" t="s">
        <v>78</v>
      </c>
      <c r="J550" t="s">
        <v>4557</v>
      </c>
      <c r="K550" t="s">
        <v>392</v>
      </c>
      <c r="L550" t="s">
        <v>393</v>
      </c>
      <c r="M550">
        <v>12.513199999999999</v>
      </c>
      <c r="N550">
        <f t="shared" si="36"/>
        <v>313.99176954732508</v>
      </c>
      <c r="O550">
        <f t="shared" si="37"/>
        <v>313.99176954732508</v>
      </c>
      <c r="P550" s="10">
        <f t="shared" si="38"/>
        <v>4.9341563786008225</v>
      </c>
      <c r="Q550" t="s">
        <v>28</v>
      </c>
      <c r="R550" t="s">
        <v>4558</v>
      </c>
      <c r="S550" t="s">
        <v>3203</v>
      </c>
      <c r="T550" t="s">
        <v>77</v>
      </c>
      <c r="U550" t="s">
        <v>395</v>
      </c>
      <c r="V550" t="s">
        <v>4559</v>
      </c>
      <c r="X550" t="s">
        <v>397</v>
      </c>
      <c r="Y550" t="s">
        <v>4560</v>
      </c>
    </row>
    <row r="551" spans="1:25" x14ac:dyDescent="0.2">
      <c r="A551">
        <v>2018</v>
      </c>
      <c r="B551" t="s">
        <v>4561</v>
      </c>
      <c r="C551" t="s">
        <v>516</v>
      </c>
      <c r="D551" t="s">
        <v>3767</v>
      </c>
      <c r="E551" t="s">
        <v>3768</v>
      </c>
      <c r="F551" t="s">
        <v>3769</v>
      </c>
      <c r="G551" t="s">
        <v>3770</v>
      </c>
      <c r="H551" t="s">
        <v>3771</v>
      </c>
      <c r="I551" t="s">
        <v>120</v>
      </c>
      <c r="J551" t="s">
        <v>4562</v>
      </c>
      <c r="K551" t="s">
        <v>392</v>
      </c>
      <c r="L551" t="s">
        <v>393</v>
      </c>
      <c r="M551">
        <v>7.1504000000000003</v>
      </c>
      <c r="N551">
        <f t="shared" si="36"/>
        <v>179.42386831275721</v>
      </c>
      <c r="O551">
        <f t="shared" si="37"/>
        <v>179.42386831275721</v>
      </c>
      <c r="P551" s="10">
        <f t="shared" si="38"/>
        <v>2.8195179306290421</v>
      </c>
      <c r="Q551" t="s">
        <v>123</v>
      </c>
      <c r="R551" t="s">
        <v>3772</v>
      </c>
      <c r="S551" t="s">
        <v>2544</v>
      </c>
      <c r="T551" t="s">
        <v>119</v>
      </c>
      <c r="U551" t="s">
        <v>395</v>
      </c>
      <c r="V551" t="s">
        <v>4563</v>
      </c>
      <c r="X551" t="s">
        <v>397</v>
      </c>
      <c r="Y551" t="s">
        <v>3774</v>
      </c>
    </row>
    <row r="552" spans="1:25" x14ac:dyDescent="0.2">
      <c r="A552">
        <v>2018</v>
      </c>
      <c r="B552" t="s">
        <v>4564</v>
      </c>
      <c r="C552" t="s">
        <v>400</v>
      </c>
      <c r="D552" t="s">
        <v>4565</v>
      </c>
      <c r="E552" t="s">
        <v>4566</v>
      </c>
      <c r="F552" t="s">
        <v>4567</v>
      </c>
      <c r="G552" t="s">
        <v>4568</v>
      </c>
      <c r="H552" t="s">
        <v>26</v>
      </c>
      <c r="I552" t="s">
        <v>24</v>
      </c>
      <c r="J552" t="s">
        <v>4569</v>
      </c>
      <c r="K552" t="s">
        <v>392</v>
      </c>
      <c r="L552" t="s">
        <v>393</v>
      </c>
      <c r="M552">
        <v>17.876000000000001</v>
      </c>
      <c r="N552">
        <f t="shared" si="36"/>
        <v>448.55967078189303</v>
      </c>
      <c r="O552">
        <f t="shared" si="37"/>
        <v>448.55967078189303</v>
      </c>
      <c r="P552" s="10">
        <f t="shared" si="38"/>
        <v>7.0487948265726041</v>
      </c>
      <c r="Q552" t="s">
        <v>28</v>
      </c>
      <c r="R552" t="s">
        <v>2962</v>
      </c>
      <c r="S552" t="s">
        <v>25</v>
      </c>
      <c r="T552" t="s">
        <v>23</v>
      </c>
      <c r="U552" t="s">
        <v>395</v>
      </c>
      <c r="V552" t="s">
        <v>77</v>
      </c>
      <c r="X552" t="s">
        <v>397</v>
      </c>
      <c r="Y552" t="s">
        <v>4570</v>
      </c>
    </row>
    <row r="553" spans="1:25" x14ac:dyDescent="0.2">
      <c r="A553">
        <v>2018</v>
      </c>
      <c r="B553" t="s">
        <v>4571</v>
      </c>
      <c r="C553" t="s">
        <v>831</v>
      </c>
      <c r="D553" t="s">
        <v>4572</v>
      </c>
      <c r="E553" t="s">
        <v>4573</v>
      </c>
      <c r="F553" t="s">
        <v>805</v>
      </c>
      <c r="G553" t="s">
        <v>806</v>
      </c>
      <c r="H553" t="s">
        <v>250</v>
      </c>
      <c r="I553" t="s">
        <v>68</v>
      </c>
      <c r="J553" t="s">
        <v>4574</v>
      </c>
      <c r="K553" t="s">
        <v>392</v>
      </c>
      <c r="L553" t="s">
        <v>393</v>
      </c>
      <c r="M553">
        <v>22.344999999999999</v>
      </c>
      <c r="N553">
        <f t="shared" si="36"/>
        <v>560.69958847736621</v>
      </c>
      <c r="O553">
        <f t="shared" si="37"/>
        <v>560.69958847736621</v>
      </c>
      <c r="P553" s="10">
        <f t="shared" si="38"/>
        <v>8.8109935332157558</v>
      </c>
      <c r="Q553" t="s">
        <v>28</v>
      </c>
      <c r="R553" t="s">
        <v>1192</v>
      </c>
      <c r="S553" t="s">
        <v>249</v>
      </c>
      <c r="T553" t="s">
        <v>60</v>
      </c>
      <c r="U553" t="s">
        <v>395</v>
      </c>
      <c r="V553" t="s">
        <v>4575</v>
      </c>
      <c r="X553" t="s">
        <v>397</v>
      </c>
      <c r="Y553" t="s">
        <v>4576</v>
      </c>
    </row>
    <row r="554" spans="1:25" x14ac:dyDescent="0.2">
      <c r="A554">
        <v>2018</v>
      </c>
      <c r="B554" t="s">
        <v>4577</v>
      </c>
      <c r="C554" t="s">
        <v>386</v>
      </c>
      <c r="D554" t="s">
        <v>4578</v>
      </c>
      <c r="E554" t="s">
        <v>4579</v>
      </c>
      <c r="F554" t="s">
        <v>4580</v>
      </c>
      <c r="G554" t="s">
        <v>4581</v>
      </c>
      <c r="H554" t="s">
        <v>617</v>
      </c>
      <c r="I554" t="s">
        <v>145</v>
      </c>
      <c r="J554" t="s">
        <v>4582</v>
      </c>
      <c r="K554" t="s">
        <v>392</v>
      </c>
      <c r="L554" t="s">
        <v>393</v>
      </c>
      <c r="M554">
        <v>40.220999999999997</v>
      </c>
      <c r="N554">
        <f t="shared" si="36"/>
        <v>1009.2592592592591</v>
      </c>
      <c r="O554">
        <f t="shared" si="37"/>
        <v>1009.2592592592591</v>
      </c>
      <c r="P554" s="10">
        <f t="shared" si="38"/>
        <v>15.859788359788361</v>
      </c>
      <c r="Q554" t="s">
        <v>28</v>
      </c>
      <c r="R554" t="s">
        <v>619</v>
      </c>
      <c r="S554" t="s">
        <v>620</v>
      </c>
      <c r="T554" t="s">
        <v>121</v>
      </c>
      <c r="U554" t="s">
        <v>408</v>
      </c>
      <c r="V554" t="s">
        <v>1173</v>
      </c>
      <c r="X554" t="s">
        <v>397</v>
      </c>
      <c r="Y554" t="s">
        <v>4583</v>
      </c>
    </row>
    <row r="555" spans="1:25" x14ac:dyDescent="0.2">
      <c r="A555">
        <v>2018</v>
      </c>
      <c r="B555" t="s">
        <v>4584</v>
      </c>
      <c r="C555" t="s">
        <v>831</v>
      </c>
      <c r="D555" t="s">
        <v>4585</v>
      </c>
      <c r="E555" t="s">
        <v>4586</v>
      </c>
      <c r="F555" t="s">
        <v>4587</v>
      </c>
      <c r="G555" t="s">
        <v>4588</v>
      </c>
      <c r="H555" t="s">
        <v>154</v>
      </c>
      <c r="I555" t="s">
        <v>89</v>
      </c>
      <c r="J555" t="s">
        <v>4589</v>
      </c>
      <c r="K555" t="s">
        <v>392</v>
      </c>
      <c r="L555" t="s">
        <v>393</v>
      </c>
      <c r="M555">
        <v>16.982199999999999</v>
      </c>
      <c r="N555">
        <f t="shared" si="36"/>
        <v>426.13168724279831</v>
      </c>
      <c r="O555">
        <f t="shared" si="37"/>
        <v>426.13168724279831</v>
      </c>
      <c r="P555" s="10">
        <f t="shared" si="38"/>
        <v>6.6963550852439742</v>
      </c>
      <c r="Q555" t="s">
        <v>28</v>
      </c>
      <c r="R555" t="s">
        <v>642</v>
      </c>
      <c r="S555" t="s">
        <v>153</v>
      </c>
      <c r="T555" t="s">
        <v>88</v>
      </c>
      <c r="U555" t="s">
        <v>408</v>
      </c>
      <c r="V555" t="s">
        <v>4590</v>
      </c>
      <c r="X555" t="s">
        <v>397</v>
      </c>
      <c r="Y555" t="s">
        <v>4591</v>
      </c>
    </row>
    <row r="556" spans="1:25" x14ac:dyDescent="0.2">
      <c r="A556">
        <v>2018</v>
      </c>
      <c r="B556" t="s">
        <v>4592</v>
      </c>
      <c r="C556" t="s">
        <v>400</v>
      </c>
      <c r="D556" t="s">
        <v>2726</v>
      </c>
      <c r="E556" t="s">
        <v>2727</v>
      </c>
      <c r="F556" t="s">
        <v>2728</v>
      </c>
      <c r="G556" t="s">
        <v>2729</v>
      </c>
      <c r="H556" t="s">
        <v>1170</v>
      </c>
      <c r="I556" t="s">
        <v>120</v>
      </c>
      <c r="J556" t="s">
        <v>4593</v>
      </c>
      <c r="K556" t="s">
        <v>392</v>
      </c>
      <c r="L556" t="s">
        <v>393</v>
      </c>
      <c r="M556">
        <v>15.194599999999999</v>
      </c>
      <c r="N556">
        <f t="shared" si="36"/>
        <v>381.27572016460903</v>
      </c>
      <c r="O556">
        <f t="shared" si="37"/>
        <v>381.27572016460903</v>
      </c>
      <c r="P556" s="10">
        <f t="shared" si="38"/>
        <v>5.9914756025867133</v>
      </c>
      <c r="Q556" t="s">
        <v>123</v>
      </c>
      <c r="R556" t="s">
        <v>2731</v>
      </c>
      <c r="S556" t="s">
        <v>1173</v>
      </c>
      <c r="T556" t="s">
        <v>119</v>
      </c>
      <c r="U556" t="s">
        <v>395</v>
      </c>
      <c r="V556" t="s">
        <v>4594</v>
      </c>
      <c r="X556" t="s">
        <v>397</v>
      </c>
      <c r="Y556" t="s">
        <v>2733</v>
      </c>
    </row>
    <row r="557" spans="1:25" x14ac:dyDescent="0.2">
      <c r="A557">
        <v>2018</v>
      </c>
      <c r="B557" t="s">
        <v>4595</v>
      </c>
      <c r="C557" t="s">
        <v>400</v>
      </c>
      <c r="D557" t="s">
        <v>4596</v>
      </c>
      <c r="E557" t="s">
        <v>4597</v>
      </c>
      <c r="F557" t="s">
        <v>1380</v>
      </c>
      <c r="G557" t="s">
        <v>1381</v>
      </c>
      <c r="H557" t="s">
        <v>70</v>
      </c>
      <c r="I557" t="s">
        <v>68</v>
      </c>
      <c r="J557" t="s">
        <v>4598</v>
      </c>
      <c r="K557" t="s">
        <v>392</v>
      </c>
      <c r="L557" t="s">
        <v>393</v>
      </c>
      <c r="M557">
        <v>6.2565999999999997</v>
      </c>
      <c r="N557">
        <f t="shared" si="36"/>
        <v>156.99588477366254</v>
      </c>
      <c r="O557">
        <f t="shared" si="37"/>
        <v>156.99588477366254</v>
      </c>
      <c r="P557" s="10">
        <f t="shared" si="38"/>
        <v>2.4670781893004112</v>
      </c>
      <c r="Q557" t="s">
        <v>28</v>
      </c>
      <c r="R557" t="s">
        <v>927</v>
      </c>
      <c r="S557" t="s">
        <v>69</v>
      </c>
      <c r="T557" t="s">
        <v>60</v>
      </c>
      <c r="U557" t="s">
        <v>408</v>
      </c>
      <c r="V557" t="s">
        <v>4599</v>
      </c>
      <c r="X557" t="s">
        <v>397</v>
      </c>
      <c r="Y557" t="s">
        <v>4600</v>
      </c>
    </row>
    <row r="558" spans="1:25" x14ac:dyDescent="0.2">
      <c r="A558">
        <v>2018</v>
      </c>
      <c r="B558" t="s">
        <v>4601</v>
      </c>
      <c r="C558" t="s">
        <v>516</v>
      </c>
      <c r="D558" t="s">
        <v>4602</v>
      </c>
      <c r="E558" t="s">
        <v>4603</v>
      </c>
      <c r="F558" t="s">
        <v>4604</v>
      </c>
      <c r="G558" t="s">
        <v>4605</v>
      </c>
      <c r="H558" t="s">
        <v>2890</v>
      </c>
      <c r="I558" t="s">
        <v>211</v>
      </c>
      <c r="J558" t="s">
        <v>4606</v>
      </c>
      <c r="K558" t="s">
        <v>392</v>
      </c>
      <c r="L558" t="s">
        <v>393</v>
      </c>
      <c r="M558">
        <v>6.2565999999999997</v>
      </c>
      <c r="N558">
        <f t="shared" si="36"/>
        <v>156.99588477366254</v>
      </c>
      <c r="O558">
        <f t="shared" si="37"/>
        <v>156.99588477366254</v>
      </c>
      <c r="P558" s="10">
        <f t="shared" si="38"/>
        <v>2.4670781893004112</v>
      </c>
      <c r="Q558" t="s">
        <v>28</v>
      </c>
      <c r="R558" t="s">
        <v>2892</v>
      </c>
      <c r="S558" t="s">
        <v>2893</v>
      </c>
      <c r="T558" t="s">
        <v>210</v>
      </c>
      <c r="U558" t="s">
        <v>395</v>
      </c>
      <c r="V558" t="s">
        <v>4607</v>
      </c>
      <c r="X558" t="s">
        <v>397</v>
      </c>
      <c r="Y558" t="s">
        <v>4608</v>
      </c>
    </row>
    <row r="559" spans="1:25" x14ac:dyDescent="0.2">
      <c r="A559">
        <v>2018</v>
      </c>
      <c r="B559" t="s">
        <v>4260</v>
      </c>
      <c r="C559" t="s">
        <v>536</v>
      </c>
      <c r="D559" t="s">
        <v>4609</v>
      </c>
      <c r="E559" t="s">
        <v>4610</v>
      </c>
      <c r="F559" t="s">
        <v>4555</v>
      </c>
      <c r="G559" t="s">
        <v>4556</v>
      </c>
      <c r="H559" t="s">
        <v>3200</v>
      </c>
      <c r="I559" t="s">
        <v>78</v>
      </c>
      <c r="J559" t="s">
        <v>4611</v>
      </c>
      <c r="K559" t="s">
        <v>392</v>
      </c>
      <c r="L559" t="s">
        <v>393</v>
      </c>
      <c r="M559">
        <v>16.0884</v>
      </c>
      <c r="N559">
        <f t="shared" si="36"/>
        <v>403.7037037037037</v>
      </c>
      <c r="O559">
        <f t="shared" si="37"/>
        <v>403.7037037037037</v>
      </c>
      <c r="P559" s="10">
        <f t="shared" si="38"/>
        <v>6.3439153439153442</v>
      </c>
      <c r="Q559" t="s">
        <v>28</v>
      </c>
      <c r="R559" t="s">
        <v>4558</v>
      </c>
      <c r="S559" t="s">
        <v>3203</v>
      </c>
      <c r="T559" t="s">
        <v>77</v>
      </c>
      <c r="U559" t="s">
        <v>395</v>
      </c>
      <c r="V559" t="s">
        <v>4612</v>
      </c>
      <c r="X559" t="s">
        <v>397</v>
      </c>
      <c r="Y559" t="s">
        <v>4613</v>
      </c>
    </row>
    <row r="560" spans="1:25" x14ac:dyDescent="0.2">
      <c r="A560">
        <v>2018</v>
      </c>
      <c r="B560" t="s">
        <v>4614</v>
      </c>
      <c r="C560" t="s">
        <v>386</v>
      </c>
      <c r="D560" t="s">
        <v>4615</v>
      </c>
      <c r="E560" t="s">
        <v>4616</v>
      </c>
      <c r="F560" t="s">
        <v>3300</v>
      </c>
      <c r="G560" t="s">
        <v>3301</v>
      </c>
      <c r="H560" t="s">
        <v>416</v>
      </c>
      <c r="I560" t="s">
        <v>51</v>
      </c>
      <c r="J560" t="s">
        <v>4617</v>
      </c>
      <c r="K560" t="s">
        <v>392</v>
      </c>
      <c r="L560" t="s">
        <v>393</v>
      </c>
      <c r="M560">
        <v>13.407</v>
      </c>
      <c r="N560">
        <f t="shared" si="36"/>
        <v>336.41975308641975</v>
      </c>
      <c r="O560">
        <f t="shared" si="37"/>
        <v>336.41975308641975</v>
      </c>
      <c r="P560" s="10">
        <f t="shared" si="38"/>
        <v>5.2865961199294533</v>
      </c>
      <c r="Q560" t="s">
        <v>28</v>
      </c>
      <c r="R560" t="s">
        <v>4618</v>
      </c>
      <c r="S560" t="s">
        <v>420</v>
      </c>
      <c r="T560" t="s">
        <v>50</v>
      </c>
      <c r="U560" t="s">
        <v>408</v>
      </c>
      <c r="V560" t="s">
        <v>4619</v>
      </c>
      <c r="X560" t="s">
        <v>397</v>
      </c>
      <c r="Y560" t="s">
        <v>4620</v>
      </c>
    </row>
    <row r="561" spans="1:25" x14ac:dyDescent="0.2">
      <c r="A561">
        <v>2018</v>
      </c>
      <c r="B561" t="s">
        <v>4621</v>
      </c>
      <c r="C561" t="s">
        <v>386</v>
      </c>
      <c r="D561" t="s">
        <v>4622</v>
      </c>
      <c r="E561" t="s">
        <v>4623</v>
      </c>
      <c r="F561" t="s">
        <v>1938</v>
      </c>
      <c r="G561" t="s">
        <v>1939</v>
      </c>
      <c r="H561" t="s">
        <v>980</v>
      </c>
      <c r="I561" t="s">
        <v>78</v>
      </c>
      <c r="J561" t="s">
        <v>4624</v>
      </c>
      <c r="K561" t="s">
        <v>392</v>
      </c>
      <c r="L561" t="s">
        <v>393</v>
      </c>
      <c r="M561">
        <v>14.300800000000001</v>
      </c>
      <c r="N561">
        <f t="shared" si="36"/>
        <v>358.84773662551441</v>
      </c>
      <c r="O561">
        <f t="shared" si="37"/>
        <v>358.84773662551441</v>
      </c>
      <c r="P561" s="10">
        <f t="shared" si="38"/>
        <v>5.6390358612580842</v>
      </c>
      <c r="Q561" t="s">
        <v>28</v>
      </c>
      <c r="R561" t="s">
        <v>4625</v>
      </c>
      <c r="S561" t="s">
        <v>983</v>
      </c>
      <c r="T561" t="s">
        <v>77</v>
      </c>
      <c r="U561" t="s">
        <v>395</v>
      </c>
      <c r="V561" t="s">
        <v>4626</v>
      </c>
      <c r="X561" t="s">
        <v>397</v>
      </c>
      <c r="Y561" t="s">
        <v>4627</v>
      </c>
    </row>
    <row r="562" spans="1:25" x14ac:dyDescent="0.2">
      <c r="A562">
        <v>2018</v>
      </c>
      <c r="B562" t="s">
        <v>4628</v>
      </c>
      <c r="C562" t="s">
        <v>400</v>
      </c>
      <c r="D562" t="s">
        <v>4489</v>
      </c>
      <c r="E562" t="s">
        <v>4490</v>
      </c>
      <c r="F562" t="s">
        <v>1478</v>
      </c>
      <c r="G562" t="s">
        <v>1479</v>
      </c>
      <c r="H562" t="s">
        <v>147</v>
      </c>
      <c r="I562" t="s">
        <v>145</v>
      </c>
      <c r="J562" t="s">
        <v>4557</v>
      </c>
      <c r="K562" t="s">
        <v>392</v>
      </c>
      <c r="L562" t="s">
        <v>393</v>
      </c>
      <c r="M562">
        <v>23.238800000000001</v>
      </c>
      <c r="N562">
        <f t="shared" si="36"/>
        <v>583.12757201646093</v>
      </c>
      <c r="O562">
        <f t="shared" si="37"/>
        <v>583.12757201646093</v>
      </c>
      <c r="P562" s="10">
        <f t="shared" si="38"/>
        <v>9.1634332745443867</v>
      </c>
      <c r="Q562" t="s">
        <v>28</v>
      </c>
      <c r="R562" t="s">
        <v>3625</v>
      </c>
      <c r="S562" t="s">
        <v>146</v>
      </c>
      <c r="T562" t="s">
        <v>121</v>
      </c>
      <c r="U562" t="s">
        <v>408</v>
      </c>
      <c r="V562" t="s">
        <v>3902</v>
      </c>
      <c r="X562" t="s">
        <v>397</v>
      </c>
      <c r="Y562" t="s">
        <v>4493</v>
      </c>
    </row>
    <row r="563" spans="1:25" x14ac:dyDescent="0.2">
      <c r="A563">
        <v>2018</v>
      </c>
      <c r="B563" t="s">
        <v>4629</v>
      </c>
      <c r="C563" t="s">
        <v>386</v>
      </c>
      <c r="D563" t="s">
        <v>4630</v>
      </c>
      <c r="E563" t="s">
        <v>4631</v>
      </c>
      <c r="F563" t="s">
        <v>389</v>
      </c>
      <c r="G563" t="s">
        <v>390</v>
      </c>
      <c r="H563" t="s">
        <v>53</v>
      </c>
      <c r="I563" t="s">
        <v>51</v>
      </c>
      <c r="J563" t="s">
        <v>4632</v>
      </c>
      <c r="K563" t="s">
        <v>392</v>
      </c>
      <c r="L563" t="s">
        <v>393</v>
      </c>
      <c r="M563">
        <v>22.344999999999999</v>
      </c>
      <c r="N563">
        <f t="shared" si="36"/>
        <v>560.69958847736621</v>
      </c>
      <c r="O563">
        <f t="shared" si="37"/>
        <v>560.69958847736621</v>
      </c>
      <c r="P563" s="10">
        <f t="shared" si="38"/>
        <v>8.8109935332157558</v>
      </c>
      <c r="Q563" t="s">
        <v>28</v>
      </c>
      <c r="R563" t="s">
        <v>4633</v>
      </c>
      <c r="S563" t="s">
        <v>52</v>
      </c>
      <c r="T563" t="s">
        <v>50</v>
      </c>
      <c r="U563" t="s">
        <v>408</v>
      </c>
      <c r="V563" t="s">
        <v>4634</v>
      </c>
      <c r="X563" t="s">
        <v>397</v>
      </c>
      <c r="Y563" t="s">
        <v>4635</v>
      </c>
    </row>
    <row r="564" spans="1:25" x14ac:dyDescent="0.2">
      <c r="A564">
        <v>2018</v>
      </c>
      <c r="B564" t="s">
        <v>4636</v>
      </c>
      <c r="C564" t="s">
        <v>536</v>
      </c>
      <c r="D564" t="s">
        <v>2988</v>
      </c>
      <c r="E564" t="s">
        <v>2989</v>
      </c>
      <c r="F564" t="s">
        <v>1897</v>
      </c>
      <c r="G564" t="s">
        <v>1898</v>
      </c>
      <c r="H564" t="s">
        <v>307</v>
      </c>
      <c r="I564" t="s">
        <v>78</v>
      </c>
      <c r="J564" t="s">
        <v>4637</v>
      </c>
      <c r="K564" t="s">
        <v>28</v>
      </c>
      <c r="L564" t="s">
        <v>406</v>
      </c>
      <c r="M564">
        <v>26.814</v>
      </c>
      <c r="N564">
        <f t="shared" si="36"/>
        <v>672.83950617283949</v>
      </c>
      <c r="O564">
        <f t="shared" si="37"/>
        <v>672.83950617283949</v>
      </c>
      <c r="P564" s="10">
        <f t="shared" si="38"/>
        <v>10.573192239858907</v>
      </c>
      <c r="Q564" t="s">
        <v>28</v>
      </c>
      <c r="R564" t="s">
        <v>4638</v>
      </c>
      <c r="S564" t="s">
        <v>306</v>
      </c>
      <c r="T564" t="s">
        <v>77</v>
      </c>
      <c r="U564" t="s">
        <v>395</v>
      </c>
      <c r="V564" t="s">
        <v>4639</v>
      </c>
      <c r="X564" t="s">
        <v>397</v>
      </c>
      <c r="Y564" t="s">
        <v>2993</v>
      </c>
    </row>
    <row r="565" spans="1:25" x14ac:dyDescent="0.2">
      <c r="A565">
        <v>2018</v>
      </c>
      <c r="B565" t="s">
        <v>4640</v>
      </c>
      <c r="C565" t="s">
        <v>400</v>
      </c>
      <c r="D565" t="s">
        <v>4641</v>
      </c>
      <c r="E565" t="s">
        <v>4642</v>
      </c>
      <c r="F565" t="s">
        <v>786</v>
      </c>
      <c r="G565" t="s">
        <v>787</v>
      </c>
      <c r="H565" t="s">
        <v>139</v>
      </c>
      <c r="I565" t="s">
        <v>137</v>
      </c>
      <c r="J565" t="s">
        <v>4643</v>
      </c>
      <c r="K565" t="s">
        <v>28</v>
      </c>
      <c r="L565" t="s">
        <v>406</v>
      </c>
      <c r="M565">
        <v>33.070599999999999</v>
      </c>
      <c r="N565">
        <f t="shared" si="36"/>
        <v>829.835390946502</v>
      </c>
      <c r="O565">
        <f t="shared" si="37"/>
        <v>829.835390946502</v>
      </c>
      <c r="P565" s="10">
        <f t="shared" si="38"/>
        <v>13.040270429159319</v>
      </c>
      <c r="Q565" t="s">
        <v>28</v>
      </c>
      <c r="R565" t="s">
        <v>4644</v>
      </c>
      <c r="S565" t="s">
        <v>138</v>
      </c>
      <c r="T565" t="s">
        <v>136</v>
      </c>
      <c r="U565" t="s">
        <v>395</v>
      </c>
      <c r="V565" t="s">
        <v>2610</v>
      </c>
      <c r="X565" t="s">
        <v>397</v>
      </c>
      <c r="Y565" t="s">
        <v>4645</v>
      </c>
    </row>
    <row r="566" spans="1:25" x14ac:dyDescent="0.2">
      <c r="A566">
        <v>2018</v>
      </c>
      <c r="B566" t="s">
        <v>4646</v>
      </c>
      <c r="C566" t="s">
        <v>386</v>
      </c>
      <c r="D566" t="s">
        <v>4647</v>
      </c>
      <c r="E566" t="s">
        <v>4648</v>
      </c>
      <c r="F566" t="s">
        <v>4649</v>
      </c>
      <c r="G566" t="s">
        <v>4650</v>
      </c>
      <c r="H566" t="s">
        <v>521</v>
      </c>
      <c r="I566" t="s">
        <v>137</v>
      </c>
      <c r="J566" t="s">
        <v>4651</v>
      </c>
      <c r="K566" t="s">
        <v>123</v>
      </c>
      <c r="L566" t="s">
        <v>406</v>
      </c>
      <c r="M566">
        <v>8.9380000000000006</v>
      </c>
      <c r="N566">
        <f t="shared" si="36"/>
        <v>224.27983539094652</v>
      </c>
      <c r="O566">
        <f t="shared" si="37"/>
        <v>224.27983539094652</v>
      </c>
      <c r="P566" s="10">
        <f t="shared" si="38"/>
        <v>3.5243974132863021</v>
      </c>
      <c r="Q566" t="s">
        <v>123</v>
      </c>
      <c r="R566" t="s">
        <v>4652</v>
      </c>
      <c r="S566" t="s">
        <v>523</v>
      </c>
      <c r="T566" t="s">
        <v>136</v>
      </c>
      <c r="U566" t="s">
        <v>395</v>
      </c>
      <c r="V566" t="s">
        <v>4653</v>
      </c>
      <c r="X566" t="s">
        <v>397</v>
      </c>
      <c r="Y566" t="s">
        <v>4654</v>
      </c>
    </row>
    <row r="567" spans="1:25" x14ac:dyDescent="0.2">
      <c r="A567">
        <v>2018</v>
      </c>
      <c r="B567" t="s">
        <v>4655</v>
      </c>
      <c r="C567" t="s">
        <v>386</v>
      </c>
      <c r="D567" t="s">
        <v>4656</v>
      </c>
      <c r="E567" t="s">
        <v>4657</v>
      </c>
      <c r="F567" t="s">
        <v>4658</v>
      </c>
      <c r="G567" t="s">
        <v>4659</v>
      </c>
      <c r="H567" t="s">
        <v>617</v>
      </c>
      <c r="I567" t="s">
        <v>145</v>
      </c>
      <c r="J567" t="s">
        <v>4660</v>
      </c>
      <c r="K567" t="s">
        <v>392</v>
      </c>
      <c r="L567" t="s">
        <v>393</v>
      </c>
      <c r="M567">
        <v>13.407</v>
      </c>
      <c r="N567">
        <f t="shared" si="36"/>
        <v>336.41975308641975</v>
      </c>
      <c r="O567">
        <f t="shared" si="37"/>
        <v>336.41975308641975</v>
      </c>
      <c r="P567" s="10">
        <f t="shared" si="38"/>
        <v>5.2865961199294533</v>
      </c>
      <c r="Q567" t="s">
        <v>28</v>
      </c>
      <c r="R567" t="s">
        <v>619</v>
      </c>
      <c r="S567" t="s">
        <v>620</v>
      </c>
      <c r="T567" t="s">
        <v>121</v>
      </c>
      <c r="U567" t="s">
        <v>395</v>
      </c>
      <c r="V567" t="s">
        <v>912</v>
      </c>
      <c r="X567" t="s">
        <v>397</v>
      </c>
      <c r="Y567" t="s">
        <v>4661</v>
      </c>
    </row>
    <row r="568" spans="1:25" x14ac:dyDescent="0.2">
      <c r="A568">
        <v>2018</v>
      </c>
      <c r="B568" t="s">
        <v>4662</v>
      </c>
      <c r="C568" t="s">
        <v>400</v>
      </c>
      <c r="D568" t="s">
        <v>4663</v>
      </c>
      <c r="E568" t="s">
        <v>4664</v>
      </c>
      <c r="F568" t="s">
        <v>757</v>
      </c>
      <c r="G568" t="s">
        <v>758</v>
      </c>
      <c r="H568" t="s">
        <v>307</v>
      </c>
      <c r="I568" t="s">
        <v>78</v>
      </c>
      <c r="J568" t="s">
        <v>4665</v>
      </c>
      <c r="K568" t="s">
        <v>392</v>
      </c>
      <c r="L568" t="s">
        <v>393</v>
      </c>
      <c r="M568">
        <v>17.876000000000001</v>
      </c>
      <c r="N568">
        <f t="shared" si="36"/>
        <v>448.55967078189303</v>
      </c>
      <c r="O568">
        <f t="shared" si="37"/>
        <v>448.55967078189303</v>
      </c>
      <c r="P568" s="10">
        <f t="shared" si="38"/>
        <v>7.0487948265726041</v>
      </c>
      <c r="Q568" t="s">
        <v>28</v>
      </c>
      <c r="R568" t="s">
        <v>739</v>
      </c>
      <c r="S568" t="s">
        <v>306</v>
      </c>
      <c r="T568" t="s">
        <v>77</v>
      </c>
      <c r="U568" t="s">
        <v>408</v>
      </c>
      <c r="V568" t="s">
        <v>4666</v>
      </c>
      <c r="X568" t="s">
        <v>397</v>
      </c>
      <c r="Y568" t="s">
        <v>4667</v>
      </c>
    </row>
    <row r="569" spans="1:25" x14ac:dyDescent="0.2">
      <c r="A569">
        <v>2018</v>
      </c>
      <c r="B569" t="s">
        <v>4668</v>
      </c>
      <c r="C569" t="s">
        <v>831</v>
      </c>
      <c r="D569" t="s">
        <v>4669</v>
      </c>
      <c r="E569" t="s">
        <v>4670</v>
      </c>
      <c r="F569" t="s">
        <v>4671</v>
      </c>
      <c r="G569" t="s">
        <v>4672</v>
      </c>
      <c r="H569" t="s">
        <v>122</v>
      </c>
      <c r="I569" t="s">
        <v>120</v>
      </c>
      <c r="J569" t="s">
        <v>4673</v>
      </c>
      <c r="K569" t="s">
        <v>392</v>
      </c>
      <c r="L569" t="s">
        <v>393</v>
      </c>
      <c r="M569">
        <v>9.3849</v>
      </c>
      <c r="N569">
        <f t="shared" si="36"/>
        <v>235.49382716049382</v>
      </c>
      <c r="O569">
        <f t="shared" si="37"/>
        <v>235.49382716049382</v>
      </c>
      <c r="P569" s="10">
        <f t="shared" si="38"/>
        <v>3.7006172839506171</v>
      </c>
      <c r="Q569" t="s">
        <v>123</v>
      </c>
      <c r="R569" t="s">
        <v>4674</v>
      </c>
      <c r="S569" t="s">
        <v>121</v>
      </c>
      <c r="T569" t="s">
        <v>119</v>
      </c>
      <c r="U569" t="s">
        <v>395</v>
      </c>
      <c r="V569" t="s">
        <v>256</v>
      </c>
      <c r="X569" t="s">
        <v>397</v>
      </c>
      <c r="Y569" t="s">
        <v>4675</v>
      </c>
    </row>
    <row r="570" spans="1:25" x14ac:dyDescent="0.2">
      <c r="A570">
        <v>2018</v>
      </c>
      <c r="B570" t="s">
        <v>4676</v>
      </c>
      <c r="C570" t="s">
        <v>400</v>
      </c>
      <c r="D570" t="s">
        <v>4677</v>
      </c>
      <c r="E570" t="s">
        <v>4678</v>
      </c>
      <c r="F570" t="s">
        <v>1803</v>
      </c>
      <c r="G570" t="s">
        <v>1804</v>
      </c>
      <c r="H570" t="s">
        <v>190</v>
      </c>
      <c r="I570" t="s">
        <v>24</v>
      </c>
      <c r="J570" t="s">
        <v>4679</v>
      </c>
      <c r="K570" t="s">
        <v>392</v>
      </c>
      <c r="L570" t="s">
        <v>393</v>
      </c>
      <c r="M570">
        <v>22.344999999999999</v>
      </c>
      <c r="N570">
        <f t="shared" si="36"/>
        <v>560.69958847736621</v>
      </c>
      <c r="O570">
        <f t="shared" si="37"/>
        <v>560.69958847736621</v>
      </c>
      <c r="P570" s="10">
        <f t="shared" si="38"/>
        <v>8.8109935332157558</v>
      </c>
      <c r="Q570" t="s">
        <v>28</v>
      </c>
      <c r="R570" t="s">
        <v>1806</v>
      </c>
      <c r="S570" t="s">
        <v>189</v>
      </c>
      <c r="T570" t="s">
        <v>23</v>
      </c>
      <c r="U570" t="s">
        <v>395</v>
      </c>
      <c r="V570" t="s">
        <v>4680</v>
      </c>
      <c r="X570" t="s">
        <v>397</v>
      </c>
      <c r="Y570" t="s">
        <v>4681</v>
      </c>
    </row>
    <row r="571" spans="1:25" x14ac:dyDescent="0.2">
      <c r="A571">
        <v>2018</v>
      </c>
      <c r="B571" t="s">
        <v>4682</v>
      </c>
      <c r="C571" t="s">
        <v>386</v>
      </c>
      <c r="D571" t="s">
        <v>4683</v>
      </c>
      <c r="E571" t="s">
        <v>4684</v>
      </c>
      <c r="F571" t="s">
        <v>638</v>
      </c>
      <c r="G571" t="s">
        <v>639</v>
      </c>
      <c r="H571" t="s">
        <v>640</v>
      </c>
      <c r="I571" t="s">
        <v>89</v>
      </c>
      <c r="J571" t="s">
        <v>4685</v>
      </c>
      <c r="K571" t="s">
        <v>392</v>
      </c>
      <c r="L571" t="s">
        <v>393</v>
      </c>
      <c r="M571">
        <v>7.5972999999999997</v>
      </c>
      <c r="N571">
        <f t="shared" si="36"/>
        <v>190.63786008230451</v>
      </c>
      <c r="O571">
        <f t="shared" si="37"/>
        <v>190.63786008230451</v>
      </c>
      <c r="P571" s="10">
        <f t="shared" si="38"/>
        <v>2.9957378012933567</v>
      </c>
      <c r="Q571" t="s">
        <v>28</v>
      </c>
      <c r="R571" t="s">
        <v>642</v>
      </c>
      <c r="S571" t="s">
        <v>554</v>
      </c>
      <c r="T571" t="s">
        <v>88</v>
      </c>
      <c r="U571" t="s">
        <v>408</v>
      </c>
      <c r="V571" t="s">
        <v>4686</v>
      </c>
      <c r="X571" t="s">
        <v>397</v>
      </c>
      <c r="Y571" t="s">
        <v>4687</v>
      </c>
    </row>
    <row r="572" spans="1:25" x14ac:dyDescent="0.2">
      <c r="A572">
        <v>2018</v>
      </c>
      <c r="B572" t="s">
        <v>4688</v>
      </c>
      <c r="C572" t="s">
        <v>831</v>
      </c>
      <c r="D572" t="s">
        <v>4689</v>
      </c>
      <c r="E572" t="s">
        <v>4690</v>
      </c>
      <c r="F572" t="s">
        <v>3031</v>
      </c>
      <c r="G572" t="s">
        <v>3032</v>
      </c>
      <c r="H572" t="s">
        <v>190</v>
      </c>
      <c r="I572" t="s">
        <v>24</v>
      </c>
      <c r="J572" t="s">
        <v>4691</v>
      </c>
      <c r="K572" t="s">
        <v>392</v>
      </c>
      <c r="L572" t="s">
        <v>393</v>
      </c>
      <c r="M572">
        <v>16.0884</v>
      </c>
      <c r="N572">
        <f t="shared" si="36"/>
        <v>403.7037037037037</v>
      </c>
      <c r="O572">
        <f t="shared" si="37"/>
        <v>403.7037037037037</v>
      </c>
      <c r="P572" s="10">
        <f t="shared" si="38"/>
        <v>6.3439153439153442</v>
      </c>
      <c r="Q572" t="s">
        <v>28</v>
      </c>
      <c r="R572" t="s">
        <v>1806</v>
      </c>
      <c r="S572" t="s">
        <v>189</v>
      </c>
      <c r="T572" t="s">
        <v>23</v>
      </c>
      <c r="U572" t="s">
        <v>395</v>
      </c>
      <c r="V572" t="s">
        <v>4692</v>
      </c>
      <c r="X572" t="s">
        <v>397</v>
      </c>
      <c r="Y572" t="s">
        <v>4693</v>
      </c>
    </row>
    <row r="573" spans="1:25" x14ac:dyDescent="0.2">
      <c r="A573">
        <v>2018</v>
      </c>
      <c r="B573" t="s">
        <v>4694</v>
      </c>
      <c r="C573" t="s">
        <v>831</v>
      </c>
      <c r="D573" t="s">
        <v>4695</v>
      </c>
      <c r="E573" t="s">
        <v>4696</v>
      </c>
      <c r="F573" t="s">
        <v>4697</v>
      </c>
      <c r="G573" t="s">
        <v>4698</v>
      </c>
      <c r="H573" t="s">
        <v>293</v>
      </c>
      <c r="I573" t="s">
        <v>24</v>
      </c>
      <c r="J573" t="s">
        <v>4699</v>
      </c>
      <c r="K573" t="s">
        <v>392</v>
      </c>
      <c r="L573" t="s">
        <v>393</v>
      </c>
      <c r="M573">
        <v>15.641500000000001</v>
      </c>
      <c r="N573">
        <f t="shared" si="36"/>
        <v>392.48971193415639</v>
      </c>
      <c r="O573">
        <f t="shared" si="37"/>
        <v>392.48971193415639</v>
      </c>
      <c r="P573" s="10">
        <f t="shared" si="38"/>
        <v>6.1676954732510287</v>
      </c>
      <c r="Q573" t="s">
        <v>28</v>
      </c>
      <c r="R573" t="s">
        <v>1216</v>
      </c>
      <c r="S573" t="s">
        <v>292</v>
      </c>
      <c r="T573" t="s">
        <v>23</v>
      </c>
      <c r="U573" t="s">
        <v>395</v>
      </c>
      <c r="V573" t="s">
        <v>4700</v>
      </c>
      <c r="X573" t="s">
        <v>397</v>
      </c>
      <c r="Y573" t="s">
        <v>4701</v>
      </c>
    </row>
    <row r="574" spans="1:25" x14ac:dyDescent="0.2">
      <c r="A574">
        <v>2018</v>
      </c>
      <c r="B574" t="s">
        <v>4702</v>
      </c>
      <c r="C574" t="s">
        <v>400</v>
      </c>
      <c r="D574" t="s">
        <v>4703</v>
      </c>
      <c r="E574" t="s">
        <v>4704</v>
      </c>
      <c r="F574" t="s">
        <v>4705</v>
      </c>
      <c r="G574" t="s">
        <v>4706</v>
      </c>
      <c r="H574" t="s">
        <v>1399</v>
      </c>
      <c r="I574" t="s">
        <v>78</v>
      </c>
      <c r="J574" t="s">
        <v>4707</v>
      </c>
      <c r="K574" t="s">
        <v>392</v>
      </c>
      <c r="L574" t="s">
        <v>393</v>
      </c>
      <c r="M574">
        <v>15.194599999999999</v>
      </c>
      <c r="N574">
        <f t="shared" ref="N574:N619" si="39">M574*1000000/11.07/3600</f>
        <v>381.27572016460903</v>
      </c>
      <c r="O574">
        <f t="shared" ref="O574:O619" si="40">N574</f>
        <v>381.27572016460903</v>
      </c>
      <c r="P574" s="10">
        <f t="shared" ref="P574:P619" si="41">O574*8000*44/22.4/1000000</f>
        <v>5.9914756025867133</v>
      </c>
      <c r="Q574" t="s">
        <v>28</v>
      </c>
      <c r="R574" t="s">
        <v>4708</v>
      </c>
      <c r="S574" t="s">
        <v>1402</v>
      </c>
      <c r="T574" t="s">
        <v>77</v>
      </c>
      <c r="U574" t="s">
        <v>408</v>
      </c>
      <c r="V574" t="s">
        <v>4709</v>
      </c>
      <c r="X574" t="s">
        <v>397</v>
      </c>
      <c r="Y574" t="s">
        <v>4710</v>
      </c>
    </row>
    <row r="575" spans="1:25" x14ac:dyDescent="0.2">
      <c r="A575">
        <v>2018</v>
      </c>
      <c r="B575" t="s">
        <v>4711</v>
      </c>
      <c r="C575" t="s">
        <v>536</v>
      </c>
      <c r="D575" t="s">
        <v>4463</v>
      </c>
      <c r="E575" t="s">
        <v>4464</v>
      </c>
      <c r="F575" t="s">
        <v>4465</v>
      </c>
      <c r="G575" t="s">
        <v>4466</v>
      </c>
      <c r="H575" t="s">
        <v>1443</v>
      </c>
      <c r="I575" t="s">
        <v>68</v>
      </c>
      <c r="J575" t="s">
        <v>4712</v>
      </c>
      <c r="K575" t="s">
        <v>28</v>
      </c>
      <c r="L575" t="s">
        <v>406</v>
      </c>
      <c r="M575">
        <v>31.283000000000001</v>
      </c>
      <c r="N575">
        <f t="shared" si="39"/>
        <v>784.97942386831278</v>
      </c>
      <c r="O575">
        <f t="shared" si="40"/>
        <v>784.97942386831278</v>
      </c>
      <c r="P575" s="10">
        <f t="shared" si="41"/>
        <v>12.335390946502057</v>
      </c>
      <c r="Q575" t="s">
        <v>28</v>
      </c>
      <c r="R575" t="s">
        <v>4713</v>
      </c>
      <c r="S575" t="s">
        <v>1144</v>
      </c>
      <c r="T575" t="s">
        <v>60</v>
      </c>
      <c r="U575" t="s">
        <v>395</v>
      </c>
      <c r="V575" t="s">
        <v>817</v>
      </c>
      <c r="X575" t="s">
        <v>397</v>
      </c>
      <c r="Y575" t="s">
        <v>4469</v>
      </c>
    </row>
    <row r="576" spans="1:25" x14ac:dyDescent="0.2">
      <c r="A576">
        <v>2017</v>
      </c>
      <c r="B576" t="s">
        <v>4714</v>
      </c>
      <c r="C576" t="s">
        <v>516</v>
      </c>
      <c r="D576" t="s">
        <v>4715</v>
      </c>
      <c r="E576" t="s">
        <v>4716</v>
      </c>
      <c r="F576" t="s">
        <v>4717</v>
      </c>
      <c r="G576" t="s">
        <v>4718</v>
      </c>
      <c r="H576" t="s">
        <v>457</v>
      </c>
      <c r="I576" t="s">
        <v>211</v>
      </c>
      <c r="J576" t="s">
        <v>4719</v>
      </c>
      <c r="K576" t="s">
        <v>392</v>
      </c>
      <c r="L576" t="s">
        <v>393</v>
      </c>
      <c r="M576">
        <v>14.7477</v>
      </c>
      <c r="N576">
        <f t="shared" si="39"/>
        <v>370.06172839506172</v>
      </c>
      <c r="O576">
        <f t="shared" si="40"/>
        <v>370.06172839506172</v>
      </c>
      <c r="P576" s="10">
        <f t="shared" si="41"/>
        <v>5.8152557319223996</v>
      </c>
      <c r="Q576" t="s">
        <v>28</v>
      </c>
      <c r="R576" t="s">
        <v>4720</v>
      </c>
      <c r="S576" t="s">
        <v>460</v>
      </c>
      <c r="T576" t="s">
        <v>210</v>
      </c>
      <c r="U576" t="s">
        <v>395</v>
      </c>
      <c r="V576" t="s">
        <v>4721</v>
      </c>
      <c r="X576" t="s">
        <v>397</v>
      </c>
      <c r="Y576" t="s">
        <v>4722</v>
      </c>
    </row>
    <row r="577" spans="1:25" x14ac:dyDescent="0.2">
      <c r="A577">
        <v>2017</v>
      </c>
      <c r="B577" t="s">
        <v>4723</v>
      </c>
      <c r="C577" t="s">
        <v>400</v>
      </c>
      <c r="D577" t="s">
        <v>4724</v>
      </c>
      <c r="E577" t="s">
        <v>4725</v>
      </c>
      <c r="F577" t="s">
        <v>2104</v>
      </c>
      <c r="G577" t="s">
        <v>2105</v>
      </c>
      <c r="H577" t="s">
        <v>91</v>
      </c>
      <c r="I577" t="s">
        <v>89</v>
      </c>
      <c r="J577" t="s">
        <v>4726</v>
      </c>
      <c r="K577" t="s">
        <v>392</v>
      </c>
      <c r="L577" t="s">
        <v>393</v>
      </c>
      <c r="M577">
        <v>13.853899999999999</v>
      </c>
      <c r="N577">
        <f t="shared" si="39"/>
        <v>347.63374485596705</v>
      </c>
      <c r="O577">
        <f t="shared" si="40"/>
        <v>347.63374485596705</v>
      </c>
      <c r="P577" s="10">
        <f t="shared" si="41"/>
        <v>5.4628159905937688</v>
      </c>
      <c r="Q577" t="s">
        <v>28</v>
      </c>
      <c r="R577" t="s">
        <v>642</v>
      </c>
      <c r="S577" t="s">
        <v>90</v>
      </c>
      <c r="T577" t="s">
        <v>88</v>
      </c>
      <c r="U577" t="s">
        <v>408</v>
      </c>
      <c r="V577" t="s">
        <v>523</v>
      </c>
      <c r="X577" t="s">
        <v>397</v>
      </c>
      <c r="Y577" t="s">
        <v>4727</v>
      </c>
    </row>
    <row r="578" spans="1:25" x14ac:dyDescent="0.2">
      <c r="A578">
        <v>2017</v>
      </c>
      <c r="B578" t="s">
        <v>4728</v>
      </c>
      <c r="C578" t="s">
        <v>400</v>
      </c>
      <c r="D578" t="s">
        <v>4729</v>
      </c>
      <c r="E578" t="s">
        <v>4730</v>
      </c>
      <c r="F578" t="s">
        <v>1451</v>
      </c>
      <c r="G578" t="s">
        <v>1452</v>
      </c>
      <c r="H578" t="s">
        <v>91</v>
      </c>
      <c r="I578" t="s">
        <v>89</v>
      </c>
      <c r="J578" t="s">
        <v>4731</v>
      </c>
      <c r="K578" t="s">
        <v>392</v>
      </c>
      <c r="L578" t="s">
        <v>393</v>
      </c>
      <c r="M578">
        <v>23.238800000000001</v>
      </c>
      <c r="N578">
        <f t="shared" si="39"/>
        <v>583.12757201646093</v>
      </c>
      <c r="O578">
        <f t="shared" si="40"/>
        <v>583.12757201646093</v>
      </c>
      <c r="P578" s="10">
        <f t="shared" si="41"/>
        <v>9.1634332745443867</v>
      </c>
      <c r="Q578" t="s">
        <v>28</v>
      </c>
      <c r="R578" t="s">
        <v>642</v>
      </c>
      <c r="S578" t="s">
        <v>90</v>
      </c>
      <c r="T578" t="s">
        <v>88</v>
      </c>
      <c r="U578" t="s">
        <v>408</v>
      </c>
      <c r="V578" t="s">
        <v>182</v>
      </c>
      <c r="X578" t="s">
        <v>397</v>
      </c>
      <c r="Y578" t="s">
        <v>4732</v>
      </c>
    </row>
    <row r="579" spans="1:25" x14ac:dyDescent="0.2">
      <c r="A579">
        <v>2017</v>
      </c>
      <c r="B579" t="s">
        <v>4733</v>
      </c>
      <c r="C579" t="s">
        <v>536</v>
      </c>
      <c r="D579" t="s">
        <v>4734</v>
      </c>
      <c r="E579" t="s">
        <v>4735</v>
      </c>
      <c r="F579" t="s">
        <v>4736</v>
      </c>
      <c r="G579" t="s">
        <v>4737</v>
      </c>
      <c r="H579" t="s">
        <v>457</v>
      </c>
      <c r="I579" t="s">
        <v>211</v>
      </c>
      <c r="J579" t="s">
        <v>4738</v>
      </c>
      <c r="K579" t="s">
        <v>392</v>
      </c>
      <c r="L579" t="s">
        <v>393</v>
      </c>
      <c r="M579">
        <v>9.8317999999999994</v>
      </c>
      <c r="N579">
        <f t="shared" si="39"/>
        <v>246.70781893004113</v>
      </c>
      <c r="O579">
        <f t="shared" si="40"/>
        <v>246.70781893004113</v>
      </c>
      <c r="P579" s="10">
        <f t="shared" si="41"/>
        <v>3.8768371546149325</v>
      </c>
      <c r="Q579" t="s">
        <v>28</v>
      </c>
      <c r="R579" t="s">
        <v>4739</v>
      </c>
      <c r="S579" t="s">
        <v>460</v>
      </c>
      <c r="T579" t="s">
        <v>210</v>
      </c>
      <c r="U579" t="s">
        <v>395</v>
      </c>
      <c r="V579" t="s">
        <v>222</v>
      </c>
      <c r="X579" t="s">
        <v>397</v>
      </c>
      <c r="Y579" t="s">
        <v>4740</v>
      </c>
    </row>
    <row r="580" spans="1:25" x14ac:dyDescent="0.2">
      <c r="A580">
        <v>2017</v>
      </c>
      <c r="B580" t="s">
        <v>4741</v>
      </c>
      <c r="C580" t="s">
        <v>386</v>
      </c>
      <c r="D580" t="s">
        <v>1196</v>
      </c>
      <c r="E580" t="s">
        <v>1197</v>
      </c>
      <c r="F580" t="s">
        <v>1198</v>
      </c>
      <c r="G580" t="s">
        <v>1199</v>
      </c>
      <c r="H580" t="s">
        <v>257</v>
      </c>
      <c r="I580" t="s">
        <v>78</v>
      </c>
      <c r="J580" t="s">
        <v>4742</v>
      </c>
      <c r="K580" t="s">
        <v>392</v>
      </c>
      <c r="L580" t="s">
        <v>393</v>
      </c>
      <c r="M580">
        <v>17.876000000000001</v>
      </c>
      <c r="N580">
        <f t="shared" si="39"/>
        <v>448.55967078189303</v>
      </c>
      <c r="O580">
        <f t="shared" si="40"/>
        <v>448.55967078189303</v>
      </c>
      <c r="P580" s="10">
        <f t="shared" si="41"/>
        <v>7.0487948265726041</v>
      </c>
      <c r="Q580" t="s">
        <v>28</v>
      </c>
      <c r="R580" t="s">
        <v>751</v>
      </c>
      <c r="S580" t="s">
        <v>256</v>
      </c>
      <c r="T580" t="s">
        <v>77</v>
      </c>
      <c r="U580" t="s">
        <v>395</v>
      </c>
      <c r="V580" t="s">
        <v>4743</v>
      </c>
      <c r="X580" t="s">
        <v>397</v>
      </c>
      <c r="Y580" t="s">
        <v>1201</v>
      </c>
    </row>
    <row r="581" spans="1:25" x14ac:dyDescent="0.2">
      <c r="A581">
        <v>2017</v>
      </c>
      <c r="B581" t="s">
        <v>4744</v>
      </c>
      <c r="C581" t="s">
        <v>516</v>
      </c>
      <c r="D581" t="s">
        <v>4745</v>
      </c>
      <c r="E581" t="s">
        <v>4746</v>
      </c>
      <c r="F581" t="s">
        <v>4747</v>
      </c>
      <c r="G581" t="s">
        <v>4748</v>
      </c>
      <c r="H581" t="s">
        <v>1361</v>
      </c>
      <c r="I581" t="s">
        <v>211</v>
      </c>
      <c r="J581" t="s">
        <v>4749</v>
      </c>
      <c r="K581" t="s">
        <v>392</v>
      </c>
      <c r="L581" t="s">
        <v>393</v>
      </c>
      <c r="M581">
        <v>6.2565999999999997</v>
      </c>
      <c r="N581">
        <f t="shared" si="39"/>
        <v>156.99588477366254</v>
      </c>
      <c r="O581">
        <f t="shared" si="40"/>
        <v>156.99588477366254</v>
      </c>
      <c r="P581" s="10">
        <f t="shared" si="41"/>
        <v>2.4670781893004112</v>
      </c>
      <c r="Q581" t="s">
        <v>28</v>
      </c>
      <c r="R581" t="s">
        <v>3012</v>
      </c>
      <c r="S581" t="s">
        <v>610</v>
      </c>
      <c r="T581" t="s">
        <v>210</v>
      </c>
      <c r="U581" t="s">
        <v>395</v>
      </c>
      <c r="V581" t="s">
        <v>4750</v>
      </c>
      <c r="X581" t="s">
        <v>397</v>
      </c>
      <c r="Y581" t="s">
        <v>4751</v>
      </c>
    </row>
    <row r="582" spans="1:25" x14ac:dyDescent="0.2">
      <c r="A582">
        <v>2017</v>
      </c>
      <c r="B582" t="s">
        <v>4752</v>
      </c>
      <c r="C582" t="s">
        <v>400</v>
      </c>
      <c r="D582" t="s">
        <v>4753</v>
      </c>
      <c r="E582" t="s">
        <v>4754</v>
      </c>
      <c r="F582" t="s">
        <v>1701</v>
      </c>
      <c r="G582" t="s">
        <v>1702</v>
      </c>
      <c r="H582" t="s">
        <v>91</v>
      </c>
      <c r="I582" t="s">
        <v>89</v>
      </c>
      <c r="J582" t="s">
        <v>4755</v>
      </c>
      <c r="K582" t="s">
        <v>392</v>
      </c>
      <c r="L582" t="s">
        <v>393</v>
      </c>
      <c r="M582">
        <v>20.557400000000001</v>
      </c>
      <c r="N582">
        <f t="shared" si="39"/>
        <v>515.84362139917698</v>
      </c>
      <c r="O582">
        <f t="shared" si="40"/>
        <v>515.84362139917698</v>
      </c>
      <c r="P582" s="10">
        <f t="shared" si="41"/>
        <v>8.1061140505584959</v>
      </c>
      <c r="Q582" t="s">
        <v>28</v>
      </c>
      <c r="R582" t="s">
        <v>642</v>
      </c>
      <c r="S582" t="s">
        <v>90</v>
      </c>
      <c r="T582" t="s">
        <v>88</v>
      </c>
      <c r="U582" t="s">
        <v>408</v>
      </c>
      <c r="V582" t="s">
        <v>4756</v>
      </c>
      <c r="X582" t="s">
        <v>397</v>
      </c>
      <c r="Y582" t="s">
        <v>4757</v>
      </c>
    </row>
    <row r="583" spans="1:25" x14ac:dyDescent="0.2">
      <c r="A583">
        <v>2017</v>
      </c>
      <c r="B583" t="s">
        <v>4758</v>
      </c>
      <c r="C583" t="s">
        <v>400</v>
      </c>
      <c r="D583" t="s">
        <v>4759</v>
      </c>
      <c r="E583" t="s">
        <v>4760</v>
      </c>
      <c r="F583" t="s">
        <v>4761</v>
      </c>
      <c r="G583" t="s">
        <v>4762</v>
      </c>
      <c r="H583" t="s">
        <v>91</v>
      </c>
      <c r="I583" t="s">
        <v>89</v>
      </c>
      <c r="J583" t="s">
        <v>4763</v>
      </c>
      <c r="K583" t="s">
        <v>28</v>
      </c>
      <c r="L583" t="s">
        <v>406</v>
      </c>
      <c r="M583">
        <v>22.344999999999999</v>
      </c>
      <c r="N583">
        <f t="shared" si="39"/>
        <v>560.69958847736621</v>
      </c>
      <c r="O583">
        <f t="shared" si="40"/>
        <v>560.69958847736621</v>
      </c>
      <c r="P583" s="10">
        <f t="shared" si="41"/>
        <v>8.8109935332157558</v>
      </c>
      <c r="Q583" t="s">
        <v>28</v>
      </c>
      <c r="R583" t="s">
        <v>4764</v>
      </c>
      <c r="S583" t="s">
        <v>90</v>
      </c>
      <c r="T583" t="s">
        <v>88</v>
      </c>
      <c r="U583" t="s">
        <v>395</v>
      </c>
      <c r="V583" t="s">
        <v>4765</v>
      </c>
      <c r="X583" t="s">
        <v>397</v>
      </c>
      <c r="Y583" t="s">
        <v>4766</v>
      </c>
    </row>
    <row r="584" spans="1:25" x14ac:dyDescent="0.2">
      <c r="A584">
        <v>2017</v>
      </c>
      <c r="B584" t="s">
        <v>4767</v>
      </c>
      <c r="C584" t="s">
        <v>386</v>
      </c>
      <c r="D584" t="s">
        <v>4768</v>
      </c>
      <c r="E584" t="s">
        <v>4769</v>
      </c>
      <c r="F584" t="s">
        <v>4770</v>
      </c>
      <c r="G584" t="s">
        <v>4771</v>
      </c>
      <c r="H584" t="s">
        <v>1443</v>
      </c>
      <c r="I584" t="s">
        <v>68</v>
      </c>
      <c r="J584" t="s">
        <v>4772</v>
      </c>
      <c r="K584" t="s">
        <v>392</v>
      </c>
      <c r="L584" t="s">
        <v>393</v>
      </c>
      <c r="M584">
        <v>27.260899999999999</v>
      </c>
      <c r="N584">
        <f t="shared" si="39"/>
        <v>684.0534979423868</v>
      </c>
      <c r="O584">
        <f t="shared" si="40"/>
        <v>684.0534979423868</v>
      </c>
      <c r="P584" s="10">
        <f t="shared" si="41"/>
        <v>10.749412110523222</v>
      </c>
      <c r="Q584" t="s">
        <v>28</v>
      </c>
      <c r="R584" t="s">
        <v>4773</v>
      </c>
      <c r="S584" t="s">
        <v>1144</v>
      </c>
      <c r="T584" t="s">
        <v>60</v>
      </c>
      <c r="U584" t="s">
        <v>395</v>
      </c>
      <c r="V584" t="s">
        <v>964</v>
      </c>
      <c r="X584" t="s">
        <v>397</v>
      </c>
      <c r="Y584" t="s">
        <v>4774</v>
      </c>
    </row>
    <row r="585" spans="1:25" x14ac:dyDescent="0.2">
      <c r="A585">
        <v>2017</v>
      </c>
      <c r="B585" t="s">
        <v>4775</v>
      </c>
      <c r="C585" t="s">
        <v>536</v>
      </c>
      <c r="D585" t="s">
        <v>4776</v>
      </c>
      <c r="E585" t="s">
        <v>4777</v>
      </c>
      <c r="F585" t="s">
        <v>4778</v>
      </c>
      <c r="G585" t="s">
        <v>4779</v>
      </c>
      <c r="H585" t="s">
        <v>53</v>
      </c>
      <c r="I585" t="s">
        <v>51</v>
      </c>
      <c r="J585" t="s">
        <v>4780</v>
      </c>
      <c r="K585" t="s">
        <v>28</v>
      </c>
      <c r="L585" t="s">
        <v>406</v>
      </c>
      <c r="M585">
        <v>62.566000000000003</v>
      </c>
      <c r="N585">
        <f t="shared" si="39"/>
        <v>1569.9588477366256</v>
      </c>
      <c r="O585">
        <f t="shared" si="40"/>
        <v>1569.9588477366256</v>
      </c>
      <c r="P585" s="10">
        <f t="shared" si="41"/>
        <v>24.670781893004115</v>
      </c>
      <c r="Q585" t="s">
        <v>28</v>
      </c>
      <c r="R585" t="s">
        <v>4781</v>
      </c>
      <c r="S585" t="s">
        <v>52</v>
      </c>
      <c r="T585" t="s">
        <v>50</v>
      </c>
      <c r="U585" t="s">
        <v>408</v>
      </c>
      <c r="V585" t="s">
        <v>620</v>
      </c>
      <c r="X585" t="s">
        <v>397</v>
      </c>
      <c r="Y585" t="s">
        <v>4782</v>
      </c>
    </row>
    <row r="586" spans="1:25" x14ac:dyDescent="0.2">
      <c r="A586">
        <v>2017</v>
      </c>
      <c r="B586" t="s">
        <v>4783</v>
      </c>
      <c r="C586" t="s">
        <v>400</v>
      </c>
      <c r="D586" t="s">
        <v>4784</v>
      </c>
      <c r="E586" t="s">
        <v>4785</v>
      </c>
      <c r="F586" t="s">
        <v>4786</v>
      </c>
      <c r="G586" t="s">
        <v>4787</v>
      </c>
      <c r="H586" t="s">
        <v>457</v>
      </c>
      <c r="I586" t="s">
        <v>211</v>
      </c>
      <c r="J586" t="s">
        <v>4788</v>
      </c>
      <c r="K586" t="s">
        <v>392</v>
      </c>
      <c r="L586" t="s">
        <v>393</v>
      </c>
      <c r="M586">
        <v>7.1504000000000003</v>
      </c>
      <c r="N586">
        <f t="shared" si="39"/>
        <v>179.42386831275721</v>
      </c>
      <c r="O586">
        <f t="shared" si="40"/>
        <v>179.42386831275721</v>
      </c>
      <c r="P586" s="10">
        <f t="shared" si="41"/>
        <v>2.8195179306290421</v>
      </c>
      <c r="Q586" t="s">
        <v>28</v>
      </c>
      <c r="R586" t="s">
        <v>4789</v>
      </c>
      <c r="S586" t="s">
        <v>460</v>
      </c>
      <c r="T586" t="s">
        <v>210</v>
      </c>
      <c r="U586" t="s">
        <v>408</v>
      </c>
      <c r="V586" t="s">
        <v>4790</v>
      </c>
      <c r="X586" t="s">
        <v>397</v>
      </c>
      <c r="Y586" t="s">
        <v>4791</v>
      </c>
    </row>
    <row r="587" spans="1:25" x14ac:dyDescent="0.2">
      <c r="A587">
        <v>2017</v>
      </c>
      <c r="B587" t="s">
        <v>4792</v>
      </c>
      <c r="C587" t="s">
        <v>400</v>
      </c>
      <c r="D587" t="s">
        <v>4793</v>
      </c>
      <c r="E587" t="s">
        <v>4794</v>
      </c>
      <c r="F587" t="s">
        <v>4795</v>
      </c>
      <c r="G587" t="s">
        <v>4796</v>
      </c>
      <c r="H587" t="s">
        <v>53</v>
      </c>
      <c r="I587" t="s">
        <v>51</v>
      </c>
      <c r="J587" t="s">
        <v>4797</v>
      </c>
      <c r="K587" t="s">
        <v>392</v>
      </c>
      <c r="L587" t="s">
        <v>393</v>
      </c>
      <c r="M587">
        <v>8.0442</v>
      </c>
      <c r="N587">
        <f t="shared" si="39"/>
        <v>201.85185185185185</v>
      </c>
      <c r="O587">
        <f t="shared" si="40"/>
        <v>201.85185185185185</v>
      </c>
      <c r="P587" s="10">
        <f t="shared" si="41"/>
        <v>3.1719576719576721</v>
      </c>
      <c r="Q587" t="s">
        <v>28</v>
      </c>
      <c r="R587" t="s">
        <v>598</v>
      </c>
      <c r="S587" t="s">
        <v>52</v>
      </c>
      <c r="T587" t="s">
        <v>50</v>
      </c>
      <c r="U587" t="s">
        <v>395</v>
      </c>
      <c r="V587" t="s">
        <v>2423</v>
      </c>
      <c r="X587" t="s">
        <v>397</v>
      </c>
      <c r="Y587" t="s">
        <v>4798</v>
      </c>
    </row>
    <row r="588" spans="1:25" x14ac:dyDescent="0.2">
      <c r="A588">
        <v>2017</v>
      </c>
      <c r="B588" t="s">
        <v>4799</v>
      </c>
      <c r="C588" t="s">
        <v>831</v>
      </c>
      <c r="D588" t="s">
        <v>4800</v>
      </c>
      <c r="E588" t="s">
        <v>4801</v>
      </c>
      <c r="F588" t="s">
        <v>3695</v>
      </c>
      <c r="G588" t="s">
        <v>3696</v>
      </c>
      <c r="H588" t="s">
        <v>1041</v>
      </c>
      <c r="I588" t="s">
        <v>221</v>
      </c>
      <c r="J588" t="s">
        <v>4802</v>
      </c>
      <c r="K588" t="s">
        <v>392</v>
      </c>
      <c r="L588" t="s">
        <v>393</v>
      </c>
      <c r="M588">
        <v>14.12204</v>
      </c>
      <c r="N588">
        <f t="shared" si="39"/>
        <v>354.36213991769546</v>
      </c>
      <c r="O588">
        <f t="shared" si="40"/>
        <v>354.36213991769546</v>
      </c>
      <c r="P588" s="10">
        <f t="shared" si="41"/>
        <v>5.568547912992357</v>
      </c>
      <c r="Q588" t="s">
        <v>28</v>
      </c>
      <c r="R588" t="s">
        <v>3698</v>
      </c>
      <c r="S588" t="s">
        <v>1003</v>
      </c>
      <c r="T588" t="s">
        <v>220</v>
      </c>
      <c r="U588" t="s">
        <v>395</v>
      </c>
      <c r="V588" t="s">
        <v>4803</v>
      </c>
      <c r="X588" t="s">
        <v>397</v>
      </c>
      <c r="Y588" t="s">
        <v>4804</v>
      </c>
    </row>
    <row r="589" spans="1:25" x14ac:dyDescent="0.2">
      <c r="A589">
        <v>2017</v>
      </c>
      <c r="B589" t="s">
        <v>4805</v>
      </c>
      <c r="C589" t="s">
        <v>386</v>
      </c>
      <c r="D589" t="s">
        <v>4805</v>
      </c>
      <c r="E589" t="s">
        <v>4806</v>
      </c>
      <c r="F589" t="s">
        <v>4807</v>
      </c>
      <c r="G589" t="s">
        <v>4808</v>
      </c>
      <c r="H589" t="s">
        <v>250</v>
      </c>
      <c r="I589" t="s">
        <v>68</v>
      </c>
      <c r="J589" t="s">
        <v>4809</v>
      </c>
      <c r="K589" t="s">
        <v>392</v>
      </c>
      <c r="L589" t="s">
        <v>393</v>
      </c>
      <c r="M589">
        <v>10.7256</v>
      </c>
      <c r="N589">
        <f t="shared" si="39"/>
        <v>269.1358024691358</v>
      </c>
      <c r="O589">
        <f t="shared" si="40"/>
        <v>269.1358024691358</v>
      </c>
      <c r="P589" s="10">
        <f t="shared" si="41"/>
        <v>4.2292768959435625</v>
      </c>
      <c r="Q589" t="s">
        <v>28</v>
      </c>
      <c r="R589" t="s">
        <v>1344</v>
      </c>
      <c r="S589" t="s">
        <v>249</v>
      </c>
      <c r="T589" t="s">
        <v>60</v>
      </c>
      <c r="U589" t="s">
        <v>395</v>
      </c>
      <c r="V589" t="s">
        <v>544</v>
      </c>
      <c r="X589" t="s">
        <v>397</v>
      </c>
      <c r="Y589" t="s">
        <v>4810</v>
      </c>
    </row>
    <row r="590" spans="1:25" x14ac:dyDescent="0.2">
      <c r="A590">
        <v>2017</v>
      </c>
      <c r="B590" t="s">
        <v>4811</v>
      </c>
      <c r="C590" t="s">
        <v>516</v>
      </c>
      <c r="D590" t="s">
        <v>4812</v>
      </c>
      <c r="E590" t="s">
        <v>4813</v>
      </c>
      <c r="F590" t="s">
        <v>4814</v>
      </c>
      <c r="G590" t="s">
        <v>4815</v>
      </c>
      <c r="H590" t="s">
        <v>416</v>
      </c>
      <c r="I590" t="s">
        <v>51</v>
      </c>
      <c r="J590" t="s">
        <v>4816</v>
      </c>
      <c r="K590" t="s">
        <v>392</v>
      </c>
      <c r="L590" t="s">
        <v>393</v>
      </c>
      <c r="M590">
        <v>16.0884</v>
      </c>
      <c r="N590">
        <f t="shared" si="39"/>
        <v>403.7037037037037</v>
      </c>
      <c r="O590">
        <f t="shared" si="40"/>
        <v>403.7037037037037</v>
      </c>
      <c r="P590" s="10">
        <f t="shared" si="41"/>
        <v>6.3439153439153442</v>
      </c>
      <c r="Q590" t="s">
        <v>28</v>
      </c>
      <c r="R590" t="s">
        <v>4817</v>
      </c>
      <c r="S590" t="s">
        <v>420</v>
      </c>
      <c r="T590" t="s">
        <v>50</v>
      </c>
      <c r="U590" t="s">
        <v>395</v>
      </c>
      <c r="V590" t="s">
        <v>609</v>
      </c>
      <c r="X590" t="s">
        <v>397</v>
      </c>
      <c r="Y590" t="s">
        <v>4818</v>
      </c>
    </row>
    <row r="591" spans="1:25" x14ac:dyDescent="0.2">
      <c r="A591">
        <v>2017</v>
      </c>
      <c r="B591" t="s">
        <v>4819</v>
      </c>
      <c r="C591" t="s">
        <v>831</v>
      </c>
      <c r="D591" t="s">
        <v>4820</v>
      </c>
      <c r="E591" t="s">
        <v>4821</v>
      </c>
      <c r="F591" t="s">
        <v>2749</v>
      </c>
      <c r="G591" t="s">
        <v>2750</v>
      </c>
      <c r="H591" t="s">
        <v>617</v>
      </c>
      <c r="I591" t="s">
        <v>145</v>
      </c>
      <c r="J591" t="s">
        <v>4822</v>
      </c>
      <c r="K591" t="s">
        <v>392</v>
      </c>
      <c r="L591" t="s">
        <v>393</v>
      </c>
      <c r="M591">
        <v>14.300800000000001</v>
      </c>
      <c r="N591">
        <f t="shared" si="39"/>
        <v>358.84773662551441</v>
      </c>
      <c r="O591">
        <f t="shared" si="40"/>
        <v>358.84773662551441</v>
      </c>
      <c r="P591" s="10">
        <f t="shared" si="41"/>
        <v>5.6390358612580842</v>
      </c>
      <c r="Q591" t="s">
        <v>28</v>
      </c>
      <c r="R591" t="s">
        <v>642</v>
      </c>
      <c r="S591" t="s">
        <v>620</v>
      </c>
      <c r="T591" t="s">
        <v>121</v>
      </c>
      <c r="U591" t="s">
        <v>395</v>
      </c>
      <c r="V591" t="s">
        <v>4823</v>
      </c>
      <c r="X591" t="s">
        <v>397</v>
      </c>
      <c r="Y591" t="s">
        <v>4824</v>
      </c>
    </row>
    <row r="592" spans="1:25" x14ac:dyDescent="0.2">
      <c r="A592">
        <v>2017</v>
      </c>
      <c r="B592" t="s">
        <v>4825</v>
      </c>
      <c r="C592" t="s">
        <v>386</v>
      </c>
      <c r="D592" t="s">
        <v>4826</v>
      </c>
      <c r="E592" t="s">
        <v>4827</v>
      </c>
      <c r="F592" t="s">
        <v>3525</v>
      </c>
      <c r="G592" t="s">
        <v>3526</v>
      </c>
      <c r="H592" t="s">
        <v>617</v>
      </c>
      <c r="I592" t="s">
        <v>145</v>
      </c>
      <c r="J592" t="s">
        <v>4828</v>
      </c>
      <c r="K592" t="s">
        <v>392</v>
      </c>
      <c r="L592" t="s">
        <v>393</v>
      </c>
      <c r="M592">
        <v>35.752000000000002</v>
      </c>
      <c r="N592">
        <f t="shared" si="39"/>
        <v>897.11934156378607</v>
      </c>
      <c r="O592">
        <f t="shared" si="40"/>
        <v>897.11934156378607</v>
      </c>
      <c r="P592" s="10">
        <f t="shared" si="41"/>
        <v>14.097589653145208</v>
      </c>
      <c r="Q592" t="s">
        <v>28</v>
      </c>
      <c r="R592" t="s">
        <v>642</v>
      </c>
      <c r="S592" t="s">
        <v>620</v>
      </c>
      <c r="T592" t="s">
        <v>121</v>
      </c>
      <c r="U592" t="s">
        <v>395</v>
      </c>
      <c r="V592" t="s">
        <v>1563</v>
      </c>
      <c r="X592" t="s">
        <v>397</v>
      </c>
      <c r="Y592" t="s">
        <v>4829</v>
      </c>
    </row>
    <row r="593" spans="1:25" x14ac:dyDescent="0.2">
      <c r="A593">
        <v>2017</v>
      </c>
      <c r="B593" t="s">
        <v>4830</v>
      </c>
      <c r="C593" t="s">
        <v>516</v>
      </c>
      <c r="D593" t="s">
        <v>4768</v>
      </c>
      <c r="E593" t="s">
        <v>4769</v>
      </c>
      <c r="F593" t="s">
        <v>4770</v>
      </c>
      <c r="G593" t="s">
        <v>4771</v>
      </c>
      <c r="H593" t="s">
        <v>1443</v>
      </c>
      <c r="I593" t="s">
        <v>68</v>
      </c>
      <c r="J593" t="s">
        <v>4831</v>
      </c>
      <c r="K593" t="s">
        <v>392</v>
      </c>
      <c r="L593" t="s">
        <v>393</v>
      </c>
      <c r="M593">
        <v>7.1504000000000003</v>
      </c>
      <c r="N593">
        <f t="shared" si="39"/>
        <v>179.42386831275721</v>
      </c>
      <c r="O593">
        <f t="shared" si="40"/>
        <v>179.42386831275721</v>
      </c>
      <c r="P593" s="10">
        <f t="shared" si="41"/>
        <v>2.8195179306290421</v>
      </c>
      <c r="Q593" t="s">
        <v>28</v>
      </c>
      <c r="R593" t="s">
        <v>4773</v>
      </c>
      <c r="S593" t="s">
        <v>1144</v>
      </c>
      <c r="T593" t="s">
        <v>60</v>
      </c>
      <c r="U593" t="s">
        <v>395</v>
      </c>
      <c r="V593" t="s">
        <v>138</v>
      </c>
      <c r="X593" t="s">
        <v>397</v>
      </c>
      <c r="Y593" t="s">
        <v>4774</v>
      </c>
    </row>
    <row r="594" spans="1:25" x14ac:dyDescent="0.2">
      <c r="A594">
        <v>2016</v>
      </c>
      <c r="B594" t="s">
        <v>4832</v>
      </c>
      <c r="C594" t="s">
        <v>386</v>
      </c>
      <c r="D594" t="s">
        <v>4833</v>
      </c>
      <c r="E594" t="s">
        <v>4834</v>
      </c>
      <c r="F594" t="s">
        <v>4835</v>
      </c>
      <c r="G594" t="s">
        <v>4836</v>
      </c>
      <c r="H594" t="s">
        <v>836</v>
      </c>
      <c r="I594" t="s">
        <v>78</v>
      </c>
      <c r="J594" t="s">
        <v>4837</v>
      </c>
      <c r="K594" t="s">
        <v>392</v>
      </c>
      <c r="L594" t="s">
        <v>393</v>
      </c>
      <c r="M594">
        <v>11.172499999999999</v>
      </c>
      <c r="N594">
        <f t="shared" si="39"/>
        <v>280.3497942386831</v>
      </c>
      <c r="O594">
        <f t="shared" si="40"/>
        <v>280.3497942386831</v>
      </c>
      <c r="P594" s="10">
        <f t="shared" si="41"/>
        <v>4.4054967666078779</v>
      </c>
      <c r="Q594" t="s">
        <v>28</v>
      </c>
      <c r="R594" t="s">
        <v>4838</v>
      </c>
      <c r="S594" t="s">
        <v>839</v>
      </c>
      <c r="T594" t="s">
        <v>77</v>
      </c>
      <c r="U594" t="s">
        <v>395</v>
      </c>
      <c r="V594" t="s">
        <v>119</v>
      </c>
      <c r="X594" t="s">
        <v>397</v>
      </c>
      <c r="Y594" t="s">
        <v>4839</v>
      </c>
    </row>
    <row r="595" spans="1:25" x14ac:dyDescent="0.2">
      <c r="A595">
        <v>2016</v>
      </c>
      <c r="B595" t="s">
        <v>4840</v>
      </c>
      <c r="C595" t="s">
        <v>386</v>
      </c>
      <c r="D595" t="s">
        <v>4841</v>
      </c>
      <c r="E595" t="s">
        <v>4842</v>
      </c>
      <c r="F595" t="s">
        <v>4843</v>
      </c>
      <c r="G595" t="s">
        <v>4844</v>
      </c>
      <c r="H595" t="s">
        <v>147</v>
      </c>
      <c r="I595" t="s">
        <v>145</v>
      </c>
      <c r="J595" t="s">
        <v>4845</v>
      </c>
      <c r="K595" t="s">
        <v>392</v>
      </c>
      <c r="L595" t="s">
        <v>393</v>
      </c>
      <c r="M595">
        <v>17.876000000000001</v>
      </c>
      <c r="N595">
        <f t="shared" si="39"/>
        <v>448.55967078189303</v>
      </c>
      <c r="O595">
        <f t="shared" si="40"/>
        <v>448.55967078189303</v>
      </c>
      <c r="P595" s="10">
        <f t="shared" si="41"/>
        <v>7.0487948265726041</v>
      </c>
      <c r="Q595" t="s">
        <v>28</v>
      </c>
      <c r="R595" t="s">
        <v>4846</v>
      </c>
      <c r="S595" t="s">
        <v>146</v>
      </c>
      <c r="T595" t="s">
        <v>121</v>
      </c>
      <c r="U595" t="s">
        <v>395</v>
      </c>
      <c r="V595" t="s">
        <v>335</v>
      </c>
      <c r="X595" t="s">
        <v>397</v>
      </c>
      <c r="Y595" t="s">
        <v>4847</v>
      </c>
    </row>
    <row r="596" spans="1:25" x14ac:dyDescent="0.2">
      <c r="A596">
        <v>2016</v>
      </c>
      <c r="B596" t="s">
        <v>4848</v>
      </c>
      <c r="C596" t="s">
        <v>516</v>
      </c>
      <c r="D596" t="s">
        <v>4849</v>
      </c>
      <c r="E596" t="s">
        <v>4850</v>
      </c>
      <c r="F596" t="s">
        <v>4851</v>
      </c>
      <c r="G596" t="s">
        <v>4852</v>
      </c>
      <c r="H596" t="s">
        <v>99</v>
      </c>
      <c r="I596" t="s">
        <v>24</v>
      </c>
      <c r="J596" t="s">
        <v>4853</v>
      </c>
      <c r="K596" t="s">
        <v>392</v>
      </c>
      <c r="L596" t="s">
        <v>393</v>
      </c>
      <c r="M596">
        <v>12.513199999999999</v>
      </c>
      <c r="N596">
        <f t="shared" si="39"/>
        <v>313.99176954732508</v>
      </c>
      <c r="O596">
        <f t="shared" si="40"/>
        <v>313.99176954732508</v>
      </c>
      <c r="P596" s="10">
        <f t="shared" si="41"/>
        <v>4.9341563786008225</v>
      </c>
      <c r="Q596" t="s">
        <v>28</v>
      </c>
      <c r="R596" t="s">
        <v>4854</v>
      </c>
      <c r="S596" t="s">
        <v>98</v>
      </c>
      <c r="T596" t="s">
        <v>23</v>
      </c>
      <c r="U596" t="s">
        <v>408</v>
      </c>
      <c r="V596" t="s">
        <v>136</v>
      </c>
      <c r="X596" t="s">
        <v>397</v>
      </c>
      <c r="Y596" t="s">
        <v>4855</v>
      </c>
    </row>
    <row r="597" spans="1:25" x14ac:dyDescent="0.2">
      <c r="A597">
        <v>2016</v>
      </c>
      <c r="B597" t="s">
        <v>4856</v>
      </c>
      <c r="C597" t="s">
        <v>400</v>
      </c>
      <c r="D597" t="s">
        <v>4857</v>
      </c>
      <c r="E597" t="s">
        <v>4858</v>
      </c>
      <c r="F597" t="s">
        <v>4859</v>
      </c>
      <c r="G597" t="s">
        <v>4860</v>
      </c>
      <c r="H597" t="s">
        <v>293</v>
      </c>
      <c r="I597" t="s">
        <v>24</v>
      </c>
      <c r="J597" t="s">
        <v>4861</v>
      </c>
      <c r="K597" t="s">
        <v>392</v>
      </c>
      <c r="L597" t="s">
        <v>393</v>
      </c>
      <c r="M597">
        <v>14.300800000000001</v>
      </c>
      <c r="N597">
        <f t="shared" si="39"/>
        <v>358.84773662551441</v>
      </c>
      <c r="O597">
        <f t="shared" si="40"/>
        <v>358.84773662551441</v>
      </c>
      <c r="P597" s="10">
        <f t="shared" si="41"/>
        <v>5.6390358612580842</v>
      </c>
      <c r="Q597" t="s">
        <v>28</v>
      </c>
      <c r="R597" t="s">
        <v>3823</v>
      </c>
      <c r="S597" t="s">
        <v>292</v>
      </c>
      <c r="T597" t="s">
        <v>23</v>
      </c>
      <c r="U597" t="s">
        <v>408</v>
      </c>
      <c r="V597" t="s">
        <v>1824</v>
      </c>
      <c r="X597" t="s">
        <v>397</v>
      </c>
      <c r="Y597" t="s">
        <v>4862</v>
      </c>
    </row>
    <row r="598" spans="1:25" x14ac:dyDescent="0.2">
      <c r="A598">
        <v>2016</v>
      </c>
      <c r="B598" t="s">
        <v>4863</v>
      </c>
      <c r="C598" t="s">
        <v>386</v>
      </c>
      <c r="D598" t="s">
        <v>4864</v>
      </c>
      <c r="E598" t="s">
        <v>4865</v>
      </c>
      <c r="F598" t="s">
        <v>2719</v>
      </c>
      <c r="G598" t="s">
        <v>2720</v>
      </c>
      <c r="H598" t="s">
        <v>183</v>
      </c>
      <c r="I598" t="s">
        <v>145</v>
      </c>
      <c r="J598" t="s">
        <v>4866</v>
      </c>
      <c r="K598" t="s">
        <v>392</v>
      </c>
      <c r="L598" t="s">
        <v>393</v>
      </c>
      <c r="M598">
        <v>31.283000000000001</v>
      </c>
      <c r="N598">
        <f t="shared" si="39"/>
        <v>784.97942386831278</v>
      </c>
      <c r="O598">
        <f t="shared" si="40"/>
        <v>784.97942386831278</v>
      </c>
      <c r="P598" s="10">
        <f t="shared" si="41"/>
        <v>12.335390946502057</v>
      </c>
      <c r="Q598" t="s">
        <v>28</v>
      </c>
      <c r="R598" t="s">
        <v>4867</v>
      </c>
      <c r="S598" t="s">
        <v>182</v>
      </c>
      <c r="T598" t="s">
        <v>121</v>
      </c>
      <c r="U598" t="s">
        <v>408</v>
      </c>
      <c r="V598" t="s">
        <v>610</v>
      </c>
      <c r="X598" t="s">
        <v>397</v>
      </c>
      <c r="Y598" t="s">
        <v>4868</v>
      </c>
    </row>
    <row r="599" spans="1:25" x14ac:dyDescent="0.2">
      <c r="A599">
        <v>2016</v>
      </c>
      <c r="B599" t="s">
        <v>4869</v>
      </c>
      <c r="C599" t="s">
        <v>400</v>
      </c>
      <c r="D599" t="s">
        <v>3043</v>
      </c>
      <c r="E599" t="s">
        <v>3044</v>
      </c>
      <c r="F599" t="s">
        <v>1680</v>
      </c>
      <c r="G599" t="s">
        <v>1681</v>
      </c>
      <c r="H599" t="s">
        <v>91</v>
      </c>
      <c r="I599" t="s">
        <v>89</v>
      </c>
      <c r="J599" t="s">
        <v>4870</v>
      </c>
      <c r="K599" t="s">
        <v>392</v>
      </c>
      <c r="L599" t="s">
        <v>393</v>
      </c>
      <c r="M599">
        <v>22.344999999999999</v>
      </c>
      <c r="N599">
        <f t="shared" si="39"/>
        <v>560.69958847736621</v>
      </c>
      <c r="O599">
        <f t="shared" si="40"/>
        <v>560.69958847736621</v>
      </c>
      <c r="P599" s="10">
        <f t="shared" si="41"/>
        <v>8.8109935332157558</v>
      </c>
      <c r="Q599" t="s">
        <v>28</v>
      </c>
      <c r="R599" t="s">
        <v>642</v>
      </c>
      <c r="S599" t="s">
        <v>90</v>
      </c>
      <c r="T599" t="s">
        <v>88</v>
      </c>
      <c r="U599" t="s">
        <v>395</v>
      </c>
      <c r="V599" t="s">
        <v>249</v>
      </c>
      <c r="X599" t="s">
        <v>397</v>
      </c>
      <c r="Y599" t="s">
        <v>3046</v>
      </c>
    </row>
    <row r="600" spans="1:25" x14ac:dyDescent="0.2">
      <c r="A600">
        <v>2016</v>
      </c>
      <c r="B600" t="s">
        <v>4871</v>
      </c>
      <c r="C600" t="s">
        <v>516</v>
      </c>
      <c r="D600" t="s">
        <v>4872</v>
      </c>
      <c r="E600" t="s">
        <v>4873</v>
      </c>
      <c r="F600" t="s">
        <v>4874</v>
      </c>
      <c r="G600" t="s">
        <v>4875</v>
      </c>
      <c r="H600" t="s">
        <v>1361</v>
      </c>
      <c r="I600" t="s">
        <v>211</v>
      </c>
      <c r="J600" t="s">
        <v>4876</v>
      </c>
      <c r="K600" t="s">
        <v>392</v>
      </c>
      <c r="L600" t="s">
        <v>393</v>
      </c>
      <c r="M600">
        <v>22.970659999999999</v>
      </c>
      <c r="N600">
        <f t="shared" si="39"/>
        <v>576.39917695473252</v>
      </c>
      <c r="O600">
        <f t="shared" si="40"/>
        <v>576.39917695473252</v>
      </c>
      <c r="P600" s="10">
        <f t="shared" si="41"/>
        <v>9.0577013521457967</v>
      </c>
      <c r="Q600" t="s">
        <v>28</v>
      </c>
      <c r="R600" t="s">
        <v>4877</v>
      </c>
      <c r="S600" t="s">
        <v>610</v>
      </c>
      <c r="T600" t="s">
        <v>210</v>
      </c>
      <c r="U600" t="s">
        <v>395</v>
      </c>
      <c r="V600" t="s">
        <v>1002</v>
      </c>
      <c r="X600" t="s">
        <v>397</v>
      </c>
      <c r="Y600" t="s">
        <v>4878</v>
      </c>
    </row>
    <row r="601" spans="1:25" x14ac:dyDescent="0.2">
      <c r="A601">
        <v>2016</v>
      </c>
      <c r="B601" t="s">
        <v>4879</v>
      </c>
      <c r="C601" t="s">
        <v>386</v>
      </c>
      <c r="D601" t="s">
        <v>4880</v>
      </c>
      <c r="E601" t="s">
        <v>4881</v>
      </c>
      <c r="F601" t="s">
        <v>4882</v>
      </c>
      <c r="G601" t="s">
        <v>4883</v>
      </c>
      <c r="H601" t="s">
        <v>980</v>
      </c>
      <c r="I601" t="s">
        <v>78</v>
      </c>
      <c r="J601" t="s">
        <v>4884</v>
      </c>
      <c r="K601" t="s">
        <v>1233</v>
      </c>
      <c r="L601" t="s">
        <v>393</v>
      </c>
      <c r="M601">
        <v>17.876000000000001</v>
      </c>
      <c r="N601">
        <f t="shared" si="39"/>
        <v>448.55967078189303</v>
      </c>
      <c r="O601">
        <f t="shared" si="40"/>
        <v>448.55967078189303</v>
      </c>
      <c r="P601" s="10">
        <f t="shared" si="41"/>
        <v>7.0487948265726041</v>
      </c>
      <c r="Q601" t="s">
        <v>28</v>
      </c>
      <c r="R601" t="s">
        <v>1234</v>
      </c>
      <c r="S601" t="s">
        <v>983</v>
      </c>
      <c r="T601" t="s">
        <v>77</v>
      </c>
      <c r="U601" t="s">
        <v>395</v>
      </c>
      <c r="V601" t="s">
        <v>460</v>
      </c>
      <c r="X601" t="s">
        <v>397</v>
      </c>
      <c r="Y601" t="s">
        <v>4885</v>
      </c>
    </row>
    <row r="602" spans="1:25" x14ac:dyDescent="0.2">
      <c r="A602">
        <v>2016</v>
      </c>
      <c r="B602" t="s">
        <v>4886</v>
      </c>
      <c r="C602" t="s">
        <v>386</v>
      </c>
      <c r="D602" t="s">
        <v>4887</v>
      </c>
      <c r="E602" t="s">
        <v>4888</v>
      </c>
      <c r="F602" t="s">
        <v>4889</v>
      </c>
      <c r="G602" t="s">
        <v>4890</v>
      </c>
      <c r="H602" t="s">
        <v>2579</v>
      </c>
      <c r="I602" t="s">
        <v>78</v>
      </c>
      <c r="J602" t="s">
        <v>4891</v>
      </c>
      <c r="K602" t="s">
        <v>392</v>
      </c>
      <c r="L602" t="s">
        <v>393</v>
      </c>
      <c r="M602">
        <v>16.0884</v>
      </c>
      <c r="N602">
        <f t="shared" si="39"/>
        <v>403.7037037037037</v>
      </c>
      <c r="O602">
        <f t="shared" si="40"/>
        <v>403.7037037037037</v>
      </c>
      <c r="P602" s="10">
        <f t="shared" si="41"/>
        <v>6.3439153439153442</v>
      </c>
      <c r="Q602" t="s">
        <v>28</v>
      </c>
      <c r="R602" t="s">
        <v>4892</v>
      </c>
      <c r="S602" t="s">
        <v>50</v>
      </c>
      <c r="T602" t="s">
        <v>77</v>
      </c>
      <c r="U602" t="s">
        <v>408</v>
      </c>
      <c r="V602" t="s">
        <v>690</v>
      </c>
      <c r="X602" t="s">
        <v>397</v>
      </c>
      <c r="Y602" t="s">
        <v>4893</v>
      </c>
    </row>
    <row r="603" spans="1:25" x14ac:dyDescent="0.2">
      <c r="A603">
        <v>2015</v>
      </c>
      <c r="B603" t="s">
        <v>4894</v>
      </c>
      <c r="C603" t="s">
        <v>400</v>
      </c>
      <c r="D603" t="s">
        <v>4895</v>
      </c>
      <c r="E603" t="s">
        <v>4896</v>
      </c>
      <c r="F603" t="s">
        <v>4103</v>
      </c>
      <c r="G603" t="s">
        <v>4104</v>
      </c>
      <c r="H603" t="s">
        <v>541</v>
      </c>
      <c r="I603" t="s">
        <v>145</v>
      </c>
      <c r="J603" t="s">
        <v>4897</v>
      </c>
      <c r="K603" t="s">
        <v>392</v>
      </c>
      <c r="L603" t="s">
        <v>393</v>
      </c>
      <c r="M603">
        <v>8.9380000000000006</v>
      </c>
      <c r="N603">
        <f t="shared" si="39"/>
        <v>224.27983539094652</v>
      </c>
      <c r="O603">
        <f t="shared" si="40"/>
        <v>224.27983539094652</v>
      </c>
      <c r="P603" s="10">
        <f t="shared" si="41"/>
        <v>3.5243974132863021</v>
      </c>
      <c r="Q603" t="s">
        <v>28</v>
      </c>
      <c r="R603" t="s">
        <v>1391</v>
      </c>
      <c r="S603" t="s">
        <v>544</v>
      </c>
      <c r="T603" t="s">
        <v>121</v>
      </c>
      <c r="U603" t="s">
        <v>395</v>
      </c>
      <c r="V603" t="s">
        <v>780</v>
      </c>
      <c r="X603" t="s">
        <v>397</v>
      </c>
      <c r="Y603" t="s">
        <v>4898</v>
      </c>
    </row>
    <row r="604" spans="1:25" x14ac:dyDescent="0.2">
      <c r="A604">
        <v>2015</v>
      </c>
      <c r="B604" t="s">
        <v>4899</v>
      </c>
      <c r="C604" t="s">
        <v>1165</v>
      </c>
      <c r="D604" t="s">
        <v>4900</v>
      </c>
      <c r="E604" t="s">
        <v>4901</v>
      </c>
      <c r="F604" t="s">
        <v>1388</v>
      </c>
      <c r="G604" t="s">
        <v>1389</v>
      </c>
      <c r="H604" t="s">
        <v>629</v>
      </c>
      <c r="I604" t="s">
        <v>145</v>
      </c>
      <c r="J604" t="s">
        <v>4902</v>
      </c>
      <c r="K604" t="s">
        <v>392</v>
      </c>
      <c r="L604" t="s">
        <v>393</v>
      </c>
      <c r="M604">
        <v>32.1768</v>
      </c>
      <c r="N604">
        <f t="shared" si="39"/>
        <v>807.40740740740739</v>
      </c>
      <c r="O604">
        <f t="shared" si="40"/>
        <v>807.40740740740739</v>
      </c>
      <c r="P604" s="10">
        <f t="shared" si="41"/>
        <v>12.687830687830688</v>
      </c>
      <c r="Q604" t="s">
        <v>28</v>
      </c>
      <c r="R604" t="s">
        <v>1391</v>
      </c>
      <c r="S604" t="s">
        <v>632</v>
      </c>
      <c r="T604" t="s">
        <v>121</v>
      </c>
      <c r="U604" t="s">
        <v>395</v>
      </c>
      <c r="V604" t="s">
        <v>69</v>
      </c>
      <c r="X604" t="s">
        <v>397</v>
      </c>
      <c r="Y604" t="s">
        <v>4903</v>
      </c>
    </row>
    <row r="605" spans="1:25" x14ac:dyDescent="0.2">
      <c r="A605">
        <v>2015</v>
      </c>
      <c r="B605" t="s">
        <v>4904</v>
      </c>
      <c r="C605" t="s">
        <v>386</v>
      </c>
      <c r="D605" t="s">
        <v>4905</v>
      </c>
      <c r="E605" t="s">
        <v>4906</v>
      </c>
      <c r="F605" t="s">
        <v>1198</v>
      </c>
      <c r="G605" t="s">
        <v>1199</v>
      </c>
      <c r="H605" t="s">
        <v>257</v>
      </c>
      <c r="I605" t="s">
        <v>78</v>
      </c>
      <c r="J605" t="s">
        <v>4907</v>
      </c>
      <c r="K605" t="s">
        <v>392</v>
      </c>
      <c r="L605" t="s">
        <v>393</v>
      </c>
      <c r="M605">
        <v>40.220999999999997</v>
      </c>
      <c r="N605">
        <f t="shared" si="39"/>
        <v>1009.2592592592591</v>
      </c>
      <c r="O605">
        <f t="shared" si="40"/>
        <v>1009.2592592592591</v>
      </c>
      <c r="P605" s="10">
        <f t="shared" si="41"/>
        <v>15.859788359788361</v>
      </c>
      <c r="Q605" t="s">
        <v>28</v>
      </c>
      <c r="R605" t="s">
        <v>751</v>
      </c>
      <c r="S605" t="s">
        <v>256</v>
      </c>
      <c r="T605" t="s">
        <v>77</v>
      </c>
      <c r="U605" t="s">
        <v>408</v>
      </c>
      <c r="V605" t="s">
        <v>850</v>
      </c>
      <c r="X605" t="s">
        <v>397</v>
      </c>
      <c r="Y605" t="s">
        <v>4908</v>
      </c>
    </row>
    <row r="606" spans="1:25" x14ac:dyDescent="0.2">
      <c r="A606">
        <v>2015</v>
      </c>
      <c r="B606" t="s">
        <v>4909</v>
      </c>
      <c r="C606" t="s">
        <v>400</v>
      </c>
      <c r="D606" t="s">
        <v>4910</v>
      </c>
      <c r="E606" t="s">
        <v>4911</v>
      </c>
      <c r="F606" t="s">
        <v>4912</v>
      </c>
      <c r="G606" t="s">
        <v>4913</v>
      </c>
      <c r="H606" t="s">
        <v>213</v>
      </c>
      <c r="I606" t="s">
        <v>211</v>
      </c>
      <c r="J606" t="s">
        <v>4914</v>
      </c>
      <c r="K606" t="s">
        <v>392</v>
      </c>
      <c r="L606" t="s">
        <v>393</v>
      </c>
      <c r="M606">
        <v>2.9495399999999998</v>
      </c>
      <c r="N606">
        <f t="shared" si="39"/>
        <v>74.012345679012341</v>
      </c>
      <c r="O606">
        <f t="shared" si="40"/>
        <v>74.012345679012341</v>
      </c>
      <c r="P606" s="10">
        <f t="shared" si="41"/>
        <v>1.1630511463844799</v>
      </c>
      <c r="Q606" t="s">
        <v>28</v>
      </c>
      <c r="R606" t="s">
        <v>4915</v>
      </c>
      <c r="S606" t="s">
        <v>212</v>
      </c>
      <c r="T606" t="s">
        <v>210</v>
      </c>
      <c r="U606" t="s">
        <v>408</v>
      </c>
      <c r="V606" t="s">
        <v>129</v>
      </c>
      <c r="W606" t="s">
        <v>3445</v>
      </c>
      <c r="X606" t="s">
        <v>4916</v>
      </c>
      <c r="Y606" t="s">
        <v>4917</v>
      </c>
    </row>
    <row r="607" spans="1:25" x14ac:dyDescent="0.2">
      <c r="A607">
        <v>2015</v>
      </c>
      <c r="B607" t="s">
        <v>4918</v>
      </c>
      <c r="C607" t="s">
        <v>386</v>
      </c>
      <c r="D607" t="s">
        <v>4919</v>
      </c>
      <c r="E607" t="s">
        <v>4920</v>
      </c>
      <c r="F607" t="s">
        <v>1273</v>
      </c>
      <c r="G607" t="s">
        <v>1274</v>
      </c>
      <c r="H607" t="s">
        <v>257</v>
      </c>
      <c r="I607" t="s">
        <v>78</v>
      </c>
      <c r="J607" t="s">
        <v>4921</v>
      </c>
      <c r="K607" t="s">
        <v>392</v>
      </c>
      <c r="L607" t="s">
        <v>393</v>
      </c>
      <c r="M607">
        <v>10.7256</v>
      </c>
      <c r="N607">
        <f t="shared" si="39"/>
        <v>269.1358024691358</v>
      </c>
      <c r="O607">
        <f t="shared" si="40"/>
        <v>269.1358024691358</v>
      </c>
      <c r="P607" s="10">
        <f t="shared" si="41"/>
        <v>4.2292768959435625</v>
      </c>
      <c r="Q607" t="s">
        <v>28</v>
      </c>
      <c r="R607" t="s">
        <v>4922</v>
      </c>
      <c r="S607" t="s">
        <v>256</v>
      </c>
      <c r="T607" t="s">
        <v>77</v>
      </c>
      <c r="U607" t="s">
        <v>395</v>
      </c>
      <c r="V607" t="s">
        <v>189</v>
      </c>
      <c r="X607" t="s">
        <v>397</v>
      </c>
      <c r="Y607" t="s">
        <v>4923</v>
      </c>
    </row>
    <row r="608" spans="1:25" x14ac:dyDescent="0.2">
      <c r="A608">
        <v>2015</v>
      </c>
      <c r="B608" t="s">
        <v>4924</v>
      </c>
      <c r="C608" t="s">
        <v>536</v>
      </c>
      <c r="D608" t="s">
        <v>4925</v>
      </c>
      <c r="E608" t="s">
        <v>4926</v>
      </c>
      <c r="F608" t="s">
        <v>4927</v>
      </c>
      <c r="G608" t="s">
        <v>4928</v>
      </c>
      <c r="H608" t="s">
        <v>2915</v>
      </c>
      <c r="I608" t="s">
        <v>137</v>
      </c>
      <c r="J608" t="s">
        <v>4929</v>
      </c>
      <c r="K608" t="s">
        <v>123</v>
      </c>
      <c r="L608" t="s">
        <v>406</v>
      </c>
      <c r="M608">
        <v>107.256</v>
      </c>
      <c r="N608">
        <f t="shared" si="39"/>
        <v>2691.358024691358</v>
      </c>
      <c r="O608">
        <f t="shared" si="40"/>
        <v>2691.358024691358</v>
      </c>
      <c r="P608" s="10">
        <f t="shared" si="41"/>
        <v>42.292768959435627</v>
      </c>
      <c r="Q608" t="s">
        <v>123</v>
      </c>
      <c r="R608" t="s">
        <v>4930</v>
      </c>
      <c r="S608" t="s">
        <v>2918</v>
      </c>
      <c r="T608" t="s">
        <v>136</v>
      </c>
      <c r="U608" t="s">
        <v>395</v>
      </c>
      <c r="V608" t="s">
        <v>4931</v>
      </c>
      <c r="X608" t="s">
        <v>397</v>
      </c>
      <c r="Y608" t="s">
        <v>4932</v>
      </c>
    </row>
    <row r="609" spans="1:25" x14ac:dyDescent="0.2">
      <c r="A609">
        <v>2015</v>
      </c>
      <c r="B609" t="s">
        <v>4933</v>
      </c>
      <c r="C609" t="s">
        <v>400</v>
      </c>
      <c r="D609" t="s">
        <v>4934</v>
      </c>
      <c r="E609" t="s">
        <v>4935</v>
      </c>
      <c r="F609" t="s">
        <v>4936</v>
      </c>
      <c r="G609" t="s">
        <v>4937</v>
      </c>
      <c r="H609" t="s">
        <v>629</v>
      </c>
      <c r="I609" t="s">
        <v>145</v>
      </c>
      <c r="J609" t="s">
        <v>4938</v>
      </c>
      <c r="K609" t="s">
        <v>392</v>
      </c>
      <c r="L609" t="s">
        <v>393</v>
      </c>
      <c r="M609">
        <v>23.685700000000001</v>
      </c>
      <c r="N609">
        <f t="shared" si="39"/>
        <v>594.34156378600824</v>
      </c>
      <c r="O609">
        <f t="shared" si="40"/>
        <v>594.34156378600824</v>
      </c>
      <c r="P609" s="10">
        <f t="shared" si="41"/>
        <v>9.3396531452087039</v>
      </c>
      <c r="Q609" t="s">
        <v>28</v>
      </c>
      <c r="R609" t="s">
        <v>4939</v>
      </c>
      <c r="S609" t="s">
        <v>632</v>
      </c>
      <c r="T609" t="s">
        <v>121</v>
      </c>
      <c r="U609" t="s">
        <v>395</v>
      </c>
      <c r="V609" t="s">
        <v>1129</v>
      </c>
      <c r="X609" t="s">
        <v>397</v>
      </c>
      <c r="Y609" t="s">
        <v>4940</v>
      </c>
    </row>
    <row r="610" spans="1:25" x14ac:dyDescent="0.2">
      <c r="A610">
        <v>2015</v>
      </c>
      <c r="B610" t="s">
        <v>4941</v>
      </c>
      <c r="C610" t="s">
        <v>516</v>
      </c>
      <c r="D610" t="s">
        <v>4942</v>
      </c>
      <c r="E610" t="s">
        <v>4943</v>
      </c>
      <c r="F610" t="s">
        <v>4089</v>
      </c>
      <c r="G610" t="s">
        <v>4090</v>
      </c>
      <c r="H610" t="s">
        <v>980</v>
      </c>
      <c r="I610" t="s">
        <v>78</v>
      </c>
      <c r="J610" t="s">
        <v>4944</v>
      </c>
      <c r="K610" t="s">
        <v>1233</v>
      </c>
      <c r="L610" t="s">
        <v>393</v>
      </c>
      <c r="M610">
        <v>16.624680000000001</v>
      </c>
      <c r="N610">
        <f t="shared" si="39"/>
        <v>417.16049382716056</v>
      </c>
      <c r="O610">
        <f t="shared" si="40"/>
        <v>417.16049382716056</v>
      </c>
      <c r="P610" s="10">
        <f t="shared" si="41"/>
        <v>6.5553791887125232</v>
      </c>
      <c r="Q610" t="s">
        <v>28</v>
      </c>
      <c r="R610" t="s">
        <v>1234</v>
      </c>
      <c r="S610" t="s">
        <v>983</v>
      </c>
      <c r="T610" t="s">
        <v>77</v>
      </c>
      <c r="U610" t="s">
        <v>395</v>
      </c>
      <c r="V610" t="s">
        <v>839</v>
      </c>
      <c r="X610" t="s">
        <v>397</v>
      </c>
      <c r="Y610" t="s">
        <v>4945</v>
      </c>
    </row>
    <row r="611" spans="1:25" x14ac:dyDescent="0.2">
      <c r="A611">
        <v>2015</v>
      </c>
      <c r="B611" t="s">
        <v>4946</v>
      </c>
      <c r="C611" t="s">
        <v>400</v>
      </c>
      <c r="D611" t="s">
        <v>2553</v>
      </c>
      <c r="E611" t="s">
        <v>2554</v>
      </c>
      <c r="F611" t="s">
        <v>2555</v>
      </c>
      <c r="G611" t="s">
        <v>2556</v>
      </c>
      <c r="H611" t="s">
        <v>70</v>
      </c>
      <c r="I611" t="s">
        <v>68</v>
      </c>
      <c r="J611" t="s">
        <v>4947</v>
      </c>
      <c r="K611" t="s">
        <v>392</v>
      </c>
      <c r="L611" t="s">
        <v>393</v>
      </c>
      <c r="M611">
        <v>7.1504000000000003</v>
      </c>
      <c r="N611">
        <f t="shared" si="39"/>
        <v>179.42386831275721</v>
      </c>
      <c r="O611">
        <f t="shared" si="40"/>
        <v>179.42386831275721</v>
      </c>
      <c r="P611" s="10">
        <f t="shared" si="41"/>
        <v>2.8195179306290421</v>
      </c>
      <c r="Q611" t="s">
        <v>28</v>
      </c>
      <c r="R611" t="s">
        <v>868</v>
      </c>
      <c r="S611" t="s">
        <v>69</v>
      </c>
      <c r="T611" t="s">
        <v>60</v>
      </c>
      <c r="U611" t="s">
        <v>395</v>
      </c>
      <c r="V611" t="s">
        <v>98</v>
      </c>
      <c r="X611" t="s">
        <v>397</v>
      </c>
      <c r="Y611" t="s">
        <v>2559</v>
      </c>
    </row>
    <row r="612" spans="1:25" x14ac:dyDescent="0.2">
      <c r="A612">
        <v>2015</v>
      </c>
      <c r="B612" t="s">
        <v>4948</v>
      </c>
      <c r="C612" t="s">
        <v>400</v>
      </c>
      <c r="D612" t="s">
        <v>4949</v>
      </c>
      <c r="E612" t="s">
        <v>4950</v>
      </c>
      <c r="F612" t="s">
        <v>4951</v>
      </c>
      <c r="G612" t="s">
        <v>4952</v>
      </c>
      <c r="H612" t="s">
        <v>909</v>
      </c>
      <c r="I612" t="s">
        <v>221</v>
      </c>
      <c r="J612" t="s">
        <v>4953</v>
      </c>
      <c r="K612" t="s">
        <v>392</v>
      </c>
      <c r="L612" t="s">
        <v>393</v>
      </c>
      <c r="M612">
        <v>15.55212</v>
      </c>
      <c r="N612">
        <f t="shared" si="39"/>
        <v>390.24691358024688</v>
      </c>
      <c r="O612">
        <f t="shared" si="40"/>
        <v>390.24691358024688</v>
      </c>
      <c r="P612" s="10">
        <f t="shared" si="41"/>
        <v>6.1324514991181669</v>
      </c>
      <c r="Q612" t="s">
        <v>28</v>
      </c>
      <c r="R612" t="s">
        <v>4954</v>
      </c>
      <c r="S612" t="s">
        <v>912</v>
      </c>
      <c r="T612" t="s">
        <v>220</v>
      </c>
      <c r="U612" t="s">
        <v>395</v>
      </c>
      <c r="V612" t="s">
        <v>1059</v>
      </c>
      <c r="X612" t="s">
        <v>397</v>
      </c>
      <c r="Y612" t="s">
        <v>4955</v>
      </c>
    </row>
    <row r="613" spans="1:25" x14ac:dyDescent="0.2">
      <c r="A613">
        <v>2015</v>
      </c>
      <c r="B613" t="s">
        <v>4956</v>
      </c>
      <c r="C613" t="s">
        <v>1165</v>
      </c>
      <c r="D613" t="s">
        <v>4957</v>
      </c>
      <c r="E613" t="s">
        <v>4958</v>
      </c>
      <c r="F613" t="s">
        <v>4959</v>
      </c>
      <c r="G613" t="s">
        <v>4960</v>
      </c>
      <c r="H613" t="s">
        <v>815</v>
      </c>
      <c r="I613" t="s">
        <v>221</v>
      </c>
      <c r="J613" t="s">
        <v>4961</v>
      </c>
      <c r="K613" t="s">
        <v>28</v>
      </c>
      <c r="L613" t="s">
        <v>406</v>
      </c>
      <c r="M613">
        <v>49.158999999999999</v>
      </c>
      <c r="N613">
        <f t="shared" si="39"/>
        <v>1233.5390946502057</v>
      </c>
      <c r="O613">
        <f t="shared" si="40"/>
        <v>1233.5390946502057</v>
      </c>
      <c r="P613" s="10">
        <f t="shared" si="41"/>
        <v>19.384185773074663</v>
      </c>
      <c r="Q613" t="s">
        <v>28</v>
      </c>
      <c r="R613" t="s">
        <v>4962</v>
      </c>
      <c r="S613" t="s">
        <v>817</v>
      </c>
      <c r="T613" t="s">
        <v>220</v>
      </c>
      <c r="U613" t="s">
        <v>395</v>
      </c>
      <c r="V613" t="s">
        <v>701</v>
      </c>
      <c r="X613" t="s">
        <v>397</v>
      </c>
      <c r="Y613" t="s">
        <v>4963</v>
      </c>
    </row>
    <row r="614" spans="1:25" x14ac:dyDescent="0.2">
      <c r="A614">
        <v>2014</v>
      </c>
      <c r="B614" t="s">
        <v>4964</v>
      </c>
      <c r="C614" t="s">
        <v>400</v>
      </c>
      <c r="D614" t="s">
        <v>4965</v>
      </c>
      <c r="E614" t="s">
        <v>4966</v>
      </c>
      <c r="F614" t="s">
        <v>4967</v>
      </c>
      <c r="G614" t="s">
        <v>4968</v>
      </c>
      <c r="H614" t="s">
        <v>53</v>
      </c>
      <c r="I614" t="s">
        <v>51</v>
      </c>
      <c r="J614" t="s">
        <v>4969</v>
      </c>
      <c r="K614" t="s">
        <v>392</v>
      </c>
      <c r="L614" t="s">
        <v>393</v>
      </c>
      <c r="M614">
        <v>9.8317999999999994</v>
      </c>
      <c r="N614">
        <f t="shared" si="39"/>
        <v>246.70781893004113</v>
      </c>
      <c r="O614">
        <f t="shared" si="40"/>
        <v>246.70781893004113</v>
      </c>
      <c r="P614" s="10">
        <f t="shared" si="41"/>
        <v>3.8768371546149325</v>
      </c>
      <c r="Q614" t="s">
        <v>28</v>
      </c>
      <c r="R614" t="s">
        <v>4618</v>
      </c>
      <c r="S614" t="s">
        <v>52</v>
      </c>
      <c r="T614" t="s">
        <v>50</v>
      </c>
      <c r="U614" t="s">
        <v>395</v>
      </c>
      <c r="V614" t="s">
        <v>769</v>
      </c>
      <c r="X614" t="s">
        <v>397</v>
      </c>
      <c r="Y614" t="s">
        <v>4970</v>
      </c>
    </row>
    <row r="615" spans="1:25" x14ac:dyDescent="0.2">
      <c r="A615">
        <v>2014</v>
      </c>
      <c r="B615" t="s">
        <v>4971</v>
      </c>
      <c r="C615" t="s">
        <v>400</v>
      </c>
      <c r="D615" t="s">
        <v>4972</v>
      </c>
      <c r="E615" t="s">
        <v>4973</v>
      </c>
      <c r="F615" t="s">
        <v>1451</v>
      </c>
      <c r="G615" t="s">
        <v>1452</v>
      </c>
      <c r="H615" t="s">
        <v>91</v>
      </c>
      <c r="I615" t="s">
        <v>89</v>
      </c>
      <c r="J615" t="s">
        <v>4974</v>
      </c>
      <c r="K615" t="s">
        <v>392</v>
      </c>
      <c r="L615" t="s">
        <v>393</v>
      </c>
      <c r="M615">
        <v>28.601600000000001</v>
      </c>
      <c r="N615">
        <f t="shared" si="39"/>
        <v>717.69547325102883</v>
      </c>
      <c r="O615">
        <f t="shared" si="40"/>
        <v>717.69547325102883</v>
      </c>
      <c r="P615" s="10">
        <f t="shared" si="41"/>
        <v>11.278071722516168</v>
      </c>
      <c r="Q615" t="s">
        <v>28</v>
      </c>
      <c r="R615" t="s">
        <v>642</v>
      </c>
      <c r="S615" t="s">
        <v>90</v>
      </c>
      <c r="T615" t="s">
        <v>88</v>
      </c>
      <c r="U615" t="s">
        <v>408</v>
      </c>
      <c r="V615" t="s">
        <v>3636</v>
      </c>
      <c r="X615" t="s">
        <v>397</v>
      </c>
      <c r="Y615" t="s">
        <v>4975</v>
      </c>
    </row>
    <row r="616" spans="1:25" x14ac:dyDescent="0.2">
      <c r="A616">
        <v>2014</v>
      </c>
      <c r="B616" t="s">
        <v>4976</v>
      </c>
      <c r="C616" t="s">
        <v>400</v>
      </c>
      <c r="D616" t="s">
        <v>4753</v>
      </c>
      <c r="E616" t="s">
        <v>4754</v>
      </c>
      <c r="F616" t="s">
        <v>1701</v>
      </c>
      <c r="G616" t="s">
        <v>1702</v>
      </c>
      <c r="H616" t="s">
        <v>91</v>
      </c>
      <c r="I616" t="s">
        <v>89</v>
      </c>
      <c r="J616" t="s">
        <v>4977</v>
      </c>
      <c r="K616" t="s">
        <v>392</v>
      </c>
      <c r="L616" t="s">
        <v>393</v>
      </c>
      <c r="M616">
        <v>13.407</v>
      </c>
      <c r="N616">
        <f t="shared" si="39"/>
        <v>336.41975308641975</v>
      </c>
      <c r="O616">
        <f t="shared" si="40"/>
        <v>336.41975308641975</v>
      </c>
      <c r="P616" s="10">
        <f t="shared" si="41"/>
        <v>5.2865961199294533</v>
      </c>
      <c r="Q616" t="s">
        <v>28</v>
      </c>
      <c r="R616" t="s">
        <v>642</v>
      </c>
      <c r="S616" t="s">
        <v>90</v>
      </c>
      <c r="T616" t="s">
        <v>88</v>
      </c>
      <c r="U616" t="s">
        <v>395</v>
      </c>
      <c r="V616" t="s">
        <v>4978</v>
      </c>
      <c r="X616" t="s">
        <v>397</v>
      </c>
      <c r="Y616" t="s">
        <v>4757</v>
      </c>
    </row>
    <row r="617" spans="1:25" x14ac:dyDescent="0.2">
      <c r="A617">
        <v>2013</v>
      </c>
      <c r="B617" t="s">
        <v>4979</v>
      </c>
      <c r="C617" t="s">
        <v>400</v>
      </c>
      <c r="D617" t="s">
        <v>4980</v>
      </c>
      <c r="E617" t="s">
        <v>4981</v>
      </c>
      <c r="F617" t="s">
        <v>4982</v>
      </c>
      <c r="G617" t="s">
        <v>4983</v>
      </c>
      <c r="H617" t="s">
        <v>91</v>
      </c>
      <c r="I617" t="s">
        <v>89</v>
      </c>
      <c r="J617" t="s">
        <v>4984</v>
      </c>
      <c r="K617" t="s">
        <v>392</v>
      </c>
      <c r="L617" t="s">
        <v>393</v>
      </c>
      <c r="M617">
        <v>12.960100000000001</v>
      </c>
      <c r="N617">
        <f t="shared" si="39"/>
        <v>325.20576131687238</v>
      </c>
      <c r="O617">
        <f t="shared" si="40"/>
        <v>325.20576131687238</v>
      </c>
      <c r="P617" s="10">
        <f t="shared" si="41"/>
        <v>5.110376249265137</v>
      </c>
      <c r="Q617" t="s">
        <v>28</v>
      </c>
      <c r="R617" t="s">
        <v>642</v>
      </c>
      <c r="S617" t="s">
        <v>90</v>
      </c>
      <c r="T617" t="s">
        <v>88</v>
      </c>
      <c r="U617" t="s">
        <v>395</v>
      </c>
      <c r="V617" t="s">
        <v>4985</v>
      </c>
      <c r="X617" t="s">
        <v>397</v>
      </c>
      <c r="Y617" t="s">
        <v>4986</v>
      </c>
    </row>
    <row r="618" spans="1:25" x14ac:dyDescent="0.2">
      <c r="A618">
        <v>2013</v>
      </c>
      <c r="B618" t="s">
        <v>4987</v>
      </c>
      <c r="C618" t="s">
        <v>1165</v>
      </c>
      <c r="D618" t="s">
        <v>4988</v>
      </c>
      <c r="E618" t="s">
        <v>4989</v>
      </c>
      <c r="F618" t="s">
        <v>4990</v>
      </c>
      <c r="G618" t="s">
        <v>4991</v>
      </c>
      <c r="H618" t="s">
        <v>836</v>
      </c>
      <c r="I618" t="s">
        <v>78</v>
      </c>
      <c r="J618" t="s">
        <v>4992</v>
      </c>
      <c r="K618" t="s">
        <v>392</v>
      </c>
      <c r="L618" t="s">
        <v>393</v>
      </c>
      <c r="M618">
        <v>8.9380000000000006</v>
      </c>
      <c r="N618">
        <f t="shared" si="39"/>
        <v>224.27983539094652</v>
      </c>
      <c r="O618">
        <f t="shared" si="40"/>
        <v>224.27983539094652</v>
      </c>
      <c r="P618" s="10">
        <f t="shared" si="41"/>
        <v>3.5243974132863021</v>
      </c>
      <c r="Q618" t="s">
        <v>28</v>
      </c>
      <c r="R618" t="s">
        <v>4915</v>
      </c>
      <c r="S618" t="s">
        <v>839</v>
      </c>
      <c r="T618" t="s">
        <v>77</v>
      </c>
      <c r="U618" t="s">
        <v>395</v>
      </c>
      <c r="V618" t="s">
        <v>4993</v>
      </c>
      <c r="X618" t="s">
        <v>397</v>
      </c>
      <c r="Y618" t="s">
        <v>4994</v>
      </c>
    </row>
    <row r="619" spans="1:25" x14ac:dyDescent="0.2">
      <c r="A619">
        <v>2011</v>
      </c>
      <c r="B619" t="s">
        <v>4995</v>
      </c>
      <c r="C619" t="s">
        <v>1165</v>
      </c>
      <c r="D619" t="s">
        <v>4996</v>
      </c>
      <c r="E619" t="s">
        <v>4997</v>
      </c>
      <c r="F619" t="s">
        <v>4998</v>
      </c>
      <c r="G619" t="s">
        <v>4999</v>
      </c>
      <c r="H619" t="s">
        <v>541</v>
      </c>
      <c r="I619" t="s">
        <v>145</v>
      </c>
      <c r="J619" t="s">
        <v>5000</v>
      </c>
      <c r="K619" t="s">
        <v>392</v>
      </c>
      <c r="L619" t="s">
        <v>393</v>
      </c>
      <c r="M619">
        <v>58.9908</v>
      </c>
      <c r="N619">
        <f t="shared" si="39"/>
        <v>1480.2469135802469</v>
      </c>
      <c r="O619">
        <f t="shared" si="40"/>
        <v>1480.2469135802469</v>
      </c>
      <c r="P619" s="10">
        <f t="shared" si="41"/>
        <v>23.261022927689599</v>
      </c>
      <c r="Q619" t="s">
        <v>28</v>
      </c>
      <c r="R619" t="s">
        <v>1391</v>
      </c>
      <c r="S619" t="s">
        <v>544</v>
      </c>
      <c r="T619" t="s">
        <v>121</v>
      </c>
      <c r="U619" t="s">
        <v>395</v>
      </c>
      <c r="V619" t="s">
        <v>5001</v>
      </c>
      <c r="X619" t="s">
        <v>397</v>
      </c>
      <c r="Y619" t="s">
        <v>5002</v>
      </c>
    </row>
    <row r="620" spans="1:25" ht="16" thickBot="1" x14ac:dyDescent="0.25"/>
    <row r="621" spans="1:25" x14ac:dyDescent="0.2">
      <c r="O621" s="12"/>
      <c r="P621" s="13" t="s">
        <v>352</v>
      </c>
      <c r="Q621" s="14" t="s">
        <v>353</v>
      </c>
    </row>
    <row r="622" spans="1:25" x14ac:dyDescent="0.2">
      <c r="O622" s="15" t="s">
        <v>354</v>
      </c>
      <c r="P622" s="16">
        <f>COUNTIF(P2:P619,"&gt;60")</f>
        <v>1</v>
      </c>
      <c r="Q622" s="21">
        <f>SUMIF(P2:P619,"&gt;60")</f>
        <v>98.68312757201646</v>
      </c>
    </row>
    <row r="623" spans="1:25" x14ac:dyDescent="0.2">
      <c r="O623" s="17" t="s">
        <v>355</v>
      </c>
      <c r="P623" s="18">
        <f>COUNTIF(P3:P620,"&gt;=40")-COUNTIF(P3:P620,"&gt;60")</f>
        <v>3</v>
      </c>
      <c r="Q623" s="21">
        <f>SUMIF(P2:P619,"&gt;=40")-SUMIF(P2:P619,"&gt;60")</f>
        <v>137.45149911816577</v>
      </c>
    </row>
    <row r="624" spans="1:25" x14ac:dyDescent="0.2">
      <c r="O624" s="19" t="s">
        <v>356</v>
      </c>
      <c r="P624" s="18">
        <f>COUNTIF(P4:P621,"&gt;=20")-COUNTIF(P4:P621,"&gt;40")</f>
        <v>14</v>
      </c>
      <c r="Q624" s="21">
        <f>SUMIF(P3:P620,"&gt;=20")-SUMIF(P3:P620,"&gt;40")</f>
        <v>352.29876543209889</v>
      </c>
    </row>
    <row r="625" spans="15:17" x14ac:dyDescent="0.2">
      <c r="O625" s="20" t="s">
        <v>357</v>
      </c>
      <c r="P625" s="18">
        <f>COUNTIF(P5:P622,"&gt;=10")-COUNTIF(P5:P622,"&gt;20")</f>
        <v>82</v>
      </c>
      <c r="Q625" s="21">
        <f>SUMIF(P4:P621,"&gt;=10")-SUMIF(P4:P621,"&gt;20")</f>
        <v>1066.6236331569658</v>
      </c>
    </row>
    <row r="626" spans="15:17" ht="16" thickBot="1" x14ac:dyDescent="0.25">
      <c r="O626" s="22" t="s">
        <v>358</v>
      </c>
      <c r="P626" s="23">
        <f>COUNTIF(P6:P623,"&lt;10")</f>
        <v>516</v>
      </c>
      <c r="Q626" s="24">
        <f>SUMIF(P5:P622,"&lt;10")</f>
        <v>2697.7181930284937</v>
      </c>
    </row>
    <row r="627" spans="15:17" ht="16" thickBot="1" x14ac:dyDescent="0.25">
      <c r="O627" s="25" t="s">
        <v>5003</v>
      </c>
      <c r="P627" s="26">
        <f>SUM(P622:P626)</f>
        <v>616</v>
      </c>
      <c r="Q627" s="27">
        <f>SUM(Q622:Q626)</f>
        <v>4352.7752183077409</v>
      </c>
    </row>
  </sheetData>
  <autoFilter ref="A1:Y619" xr:uid="{00000000-0001-0000-0000-000000000000}"/>
  <conditionalFormatting sqref="P2:P619">
    <cfRule type="cellIs" dxfId="4" priority="1" operator="greaterThan">
      <formula>60</formula>
    </cfRule>
    <cfRule type="cellIs" dxfId="3" priority="2" operator="between">
      <formula>40.00001</formula>
      <formula>60</formula>
    </cfRule>
    <cfRule type="cellIs" dxfId="2" priority="3" operator="between">
      <formula>20.00001</formula>
      <formula>40</formula>
    </cfRule>
    <cfRule type="cellIs" dxfId="1" priority="4" operator="between">
      <formula>10.00001</formula>
      <formula>20</formula>
    </cfRule>
    <cfRule type="cellIs" dxfId="0" priority="5" operator="between">
      <formula>0</formula>
      <formula>10</formula>
    </cfRule>
  </conditionalFormatting>
  <pageMargins left="0.7" right="0.7" top="0.75" bottom="0.75" header="0.3" footer="0.3"/>
  <pageSetup paperSize="9" orientation="portrait" r:id="rId1"/>
  <headerFooter>
    <oddFooter>&amp;L_x000D_&amp;1#&amp;"Calibri"&amp;10&amp;K317100 Classification GRTgaz : Public [ ] Interne [X] Restreint [ ] Secret [ 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1619-83D7-4C9B-B5A8-B1563ADBED21}">
  <dimension ref="K4:O24"/>
  <sheetViews>
    <sheetView workbookViewId="0">
      <selection activeCell="L2" sqref="L2"/>
    </sheetView>
  </sheetViews>
  <sheetFormatPr baseColWidth="10" defaultColWidth="11.5" defaultRowHeight="15" x14ac:dyDescent="0.2"/>
  <cols>
    <col min="11" max="11" width="21.5" customWidth="1"/>
    <col min="12" max="12" width="14.83203125" bestFit="1" customWidth="1"/>
    <col min="14" max="14" width="24.83203125" bestFit="1" customWidth="1"/>
  </cols>
  <sheetData>
    <row r="4" spans="11:15" x14ac:dyDescent="0.2">
      <c r="N4" t="s">
        <v>5004</v>
      </c>
    </row>
    <row r="5" spans="11:15" ht="16" x14ac:dyDescent="0.2">
      <c r="K5" s="11" t="s">
        <v>5005</v>
      </c>
      <c r="L5" t="s">
        <v>5006</v>
      </c>
      <c r="M5">
        <v>150</v>
      </c>
      <c r="O5" s="43"/>
    </row>
    <row r="6" spans="11:15" x14ac:dyDescent="0.2">
      <c r="K6" s="11" t="s">
        <v>5007</v>
      </c>
      <c r="L6" t="s">
        <v>5008</v>
      </c>
      <c r="M6">
        <v>140</v>
      </c>
    </row>
    <row r="7" spans="11:15" ht="16" x14ac:dyDescent="0.2">
      <c r="K7" t="s">
        <v>3311</v>
      </c>
      <c r="L7" t="s">
        <v>5006</v>
      </c>
      <c r="M7">
        <v>110</v>
      </c>
      <c r="O7" s="43"/>
    </row>
    <row r="8" spans="11:15" ht="16" x14ac:dyDescent="0.2">
      <c r="K8" t="s">
        <v>5009</v>
      </c>
      <c r="L8" t="s">
        <v>5006</v>
      </c>
      <c r="M8">
        <v>140</v>
      </c>
      <c r="O8" s="43" t="s">
        <v>5010</v>
      </c>
    </row>
    <row r="9" spans="11:15" ht="16" x14ac:dyDescent="0.2">
      <c r="K9" s="11" t="s">
        <v>5011</v>
      </c>
      <c r="L9" t="s">
        <v>5012</v>
      </c>
      <c r="M9">
        <v>150</v>
      </c>
      <c r="N9" t="s">
        <v>5013</v>
      </c>
      <c r="O9" s="43"/>
    </row>
    <row r="10" spans="11:15" x14ac:dyDescent="0.2">
      <c r="K10" s="11" t="s">
        <v>5014</v>
      </c>
      <c r="L10" t="s">
        <v>5006</v>
      </c>
      <c r="M10">
        <v>180</v>
      </c>
    </row>
    <row r="11" spans="11:15" x14ac:dyDescent="0.2">
      <c r="K11" s="11" t="s">
        <v>5015</v>
      </c>
      <c r="L11" t="s">
        <v>5008</v>
      </c>
      <c r="M11">
        <v>230</v>
      </c>
      <c r="N11" t="s">
        <v>5016</v>
      </c>
    </row>
    <row r="12" spans="11:15" x14ac:dyDescent="0.2">
      <c r="K12" s="11" t="s">
        <v>5017</v>
      </c>
      <c r="L12" t="s">
        <v>5006</v>
      </c>
      <c r="M12">
        <v>200</v>
      </c>
    </row>
    <row r="13" spans="11:15" ht="16" x14ac:dyDescent="0.2">
      <c r="K13" s="11" t="s">
        <v>5018</v>
      </c>
      <c r="L13" t="s">
        <v>5006</v>
      </c>
      <c r="M13">
        <v>450</v>
      </c>
      <c r="O13" s="43"/>
    </row>
    <row r="14" spans="11:15" x14ac:dyDescent="0.2">
      <c r="K14" t="s">
        <v>5019</v>
      </c>
      <c r="L14" t="s">
        <v>5006</v>
      </c>
      <c r="M14">
        <v>180</v>
      </c>
    </row>
    <row r="15" spans="11:15" x14ac:dyDescent="0.2">
      <c r="K15" t="s">
        <v>5020</v>
      </c>
      <c r="L15" t="s">
        <v>5006</v>
      </c>
      <c r="M15">
        <v>100</v>
      </c>
    </row>
    <row r="16" spans="11:15" x14ac:dyDescent="0.2">
      <c r="K16" t="s">
        <v>4864</v>
      </c>
      <c r="L16" t="s">
        <v>5021</v>
      </c>
      <c r="M16">
        <v>170</v>
      </c>
    </row>
    <row r="17" spans="11:14" x14ac:dyDescent="0.2">
      <c r="K17" t="s">
        <v>5022</v>
      </c>
      <c r="L17" t="s">
        <v>5023</v>
      </c>
      <c r="M17" s="47">
        <v>950</v>
      </c>
    </row>
    <row r="18" spans="11:14" x14ac:dyDescent="0.2">
      <c r="K18" s="11" t="s">
        <v>625</v>
      </c>
      <c r="L18" t="s">
        <v>5006</v>
      </c>
      <c r="M18" s="47"/>
    </row>
    <row r="19" spans="11:14" x14ac:dyDescent="0.2">
      <c r="K19" t="s">
        <v>5024</v>
      </c>
      <c r="L19" t="s">
        <v>5012</v>
      </c>
      <c r="M19" s="47"/>
    </row>
    <row r="20" spans="11:14" x14ac:dyDescent="0.2">
      <c r="K20" t="s">
        <v>5025</v>
      </c>
      <c r="N20" t="s">
        <v>5026</v>
      </c>
    </row>
    <row r="21" spans="11:14" x14ac:dyDescent="0.2">
      <c r="K21" s="11" t="s">
        <v>5027</v>
      </c>
      <c r="L21" t="s">
        <v>5006</v>
      </c>
    </row>
    <row r="22" spans="11:14" x14ac:dyDescent="0.2">
      <c r="K22" s="11" t="s">
        <v>5028</v>
      </c>
      <c r="L22" t="s">
        <v>5029</v>
      </c>
    </row>
    <row r="24" spans="11:14" x14ac:dyDescent="0.2">
      <c r="K24" t="s">
        <v>5030</v>
      </c>
      <c r="M24">
        <f>SUM(M5:M17)</f>
        <v>3150</v>
      </c>
    </row>
  </sheetData>
  <mergeCells count="1">
    <mergeCell ref="M17:M19"/>
  </mergeCells>
  <pageMargins left="0.7" right="0.7" top="0.75" bottom="0.75" header="0.3" footer="0.3"/>
  <headerFooter>
    <oddFooter>&amp;L_x000D_&amp;1#&amp;"Calibri"&amp;10&amp;K317100 Classification GRTgaz : Public [ ] Interne [X] Restreint [ ] Secret [ ]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57CF-10A1-4D75-993B-B8430B70396B}">
  <dimension ref="A1:K46"/>
  <sheetViews>
    <sheetView workbookViewId="0">
      <selection activeCell="C43" sqref="C43"/>
    </sheetView>
  </sheetViews>
  <sheetFormatPr baseColWidth="10" defaultColWidth="11.5" defaultRowHeight="15" x14ac:dyDescent="0.2"/>
  <sheetData>
    <row r="1" spans="1:11" x14ac:dyDescent="0.2">
      <c r="A1" t="s">
        <v>5031</v>
      </c>
      <c r="B1" t="s">
        <v>5032</v>
      </c>
      <c r="C1" t="s">
        <v>5033</v>
      </c>
      <c r="D1" t="s">
        <v>5034</v>
      </c>
      <c r="E1" t="s">
        <v>5035</v>
      </c>
      <c r="F1" t="s">
        <v>5036</v>
      </c>
      <c r="G1" t="s">
        <v>5037</v>
      </c>
      <c r="H1" t="s">
        <v>5038</v>
      </c>
      <c r="I1" t="s">
        <v>5039</v>
      </c>
      <c r="J1" t="s">
        <v>5040</v>
      </c>
      <c r="K1" t="s">
        <v>5041</v>
      </c>
    </row>
    <row r="2" spans="1:11" x14ac:dyDescent="0.2">
      <c r="A2" t="s">
        <v>5042</v>
      </c>
      <c r="B2" t="s">
        <v>5043</v>
      </c>
      <c r="C2" t="s">
        <v>5044</v>
      </c>
      <c r="D2">
        <v>72360</v>
      </c>
      <c r="E2" t="s">
        <v>5045</v>
      </c>
      <c r="F2" t="s">
        <v>335</v>
      </c>
      <c r="G2" t="s">
        <v>336</v>
      </c>
      <c r="H2">
        <v>52</v>
      </c>
      <c r="I2" t="s">
        <v>51</v>
      </c>
      <c r="J2" t="s">
        <v>5046</v>
      </c>
      <c r="K2">
        <v>1</v>
      </c>
    </row>
    <row r="3" spans="1:11" x14ac:dyDescent="0.2">
      <c r="A3" t="s">
        <v>5047</v>
      </c>
      <c r="B3" t="s">
        <v>5048</v>
      </c>
      <c r="C3" t="s">
        <v>5044</v>
      </c>
      <c r="D3">
        <v>29279</v>
      </c>
      <c r="E3" t="s">
        <v>5049</v>
      </c>
      <c r="F3" t="s">
        <v>1144</v>
      </c>
      <c r="G3" t="s">
        <v>1443</v>
      </c>
      <c r="H3">
        <v>53</v>
      </c>
      <c r="I3" t="s">
        <v>68</v>
      </c>
      <c r="J3" t="s">
        <v>5050</v>
      </c>
      <c r="K3">
        <v>1</v>
      </c>
    </row>
    <row r="4" spans="1:11" x14ac:dyDescent="0.2">
      <c r="A4" t="s">
        <v>5051</v>
      </c>
      <c r="B4" t="s">
        <v>5043</v>
      </c>
      <c r="C4" t="s">
        <v>5052</v>
      </c>
      <c r="D4">
        <v>29019</v>
      </c>
      <c r="E4" t="s">
        <v>5053</v>
      </c>
      <c r="F4" t="s">
        <v>1144</v>
      </c>
      <c r="G4" t="s">
        <v>1443</v>
      </c>
      <c r="H4">
        <v>53</v>
      </c>
      <c r="I4" t="s">
        <v>68</v>
      </c>
      <c r="J4" t="s">
        <v>5054</v>
      </c>
      <c r="K4">
        <v>1</v>
      </c>
    </row>
    <row r="5" spans="1:11" x14ac:dyDescent="0.2">
      <c r="A5" t="s">
        <v>5055</v>
      </c>
      <c r="B5" t="s">
        <v>5043</v>
      </c>
      <c r="C5" t="s">
        <v>5052</v>
      </c>
      <c r="D5">
        <v>44179</v>
      </c>
      <c r="E5" t="s">
        <v>5056</v>
      </c>
      <c r="F5" t="s">
        <v>77</v>
      </c>
      <c r="G5" t="s">
        <v>175</v>
      </c>
      <c r="H5">
        <v>52</v>
      </c>
      <c r="I5" t="s">
        <v>51</v>
      </c>
      <c r="J5" t="s">
        <v>5057</v>
      </c>
      <c r="K5">
        <v>1</v>
      </c>
    </row>
    <row r="6" spans="1:11" x14ac:dyDescent="0.2">
      <c r="A6" t="s">
        <v>5058</v>
      </c>
      <c r="B6" t="s">
        <v>5048</v>
      </c>
      <c r="C6" t="s">
        <v>5052</v>
      </c>
      <c r="D6">
        <v>64300</v>
      </c>
      <c r="E6" t="s">
        <v>5025</v>
      </c>
      <c r="F6" t="s">
        <v>523</v>
      </c>
      <c r="G6" t="s">
        <v>521</v>
      </c>
      <c r="H6">
        <v>75</v>
      </c>
      <c r="I6" t="s">
        <v>137</v>
      </c>
      <c r="J6" t="s">
        <v>5059</v>
      </c>
      <c r="K6">
        <v>1</v>
      </c>
    </row>
    <row r="7" spans="1:11" x14ac:dyDescent="0.2">
      <c r="A7" t="s">
        <v>5060</v>
      </c>
      <c r="B7" t="s">
        <v>5043</v>
      </c>
      <c r="D7">
        <v>67011</v>
      </c>
      <c r="E7" t="s">
        <v>5061</v>
      </c>
      <c r="F7" t="s">
        <v>983</v>
      </c>
      <c r="G7" t="s">
        <v>980</v>
      </c>
      <c r="H7">
        <v>44</v>
      </c>
      <c r="I7" t="s">
        <v>78</v>
      </c>
      <c r="J7" t="s">
        <v>5062</v>
      </c>
      <c r="K7">
        <v>1</v>
      </c>
    </row>
    <row r="8" spans="1:11" x14ac:dyDescent="0.2">
      <c r="A8" t="s">
        <v>5063</v>
      </c>
      <c r="B8" t="s">
        <v>5048</v>
      </c>
      <c r="C8" t="s">
        <v>5052</v>
      </c>
      <c r="D8">
        <v>87085</v>
      </c>
      <c r="E8" t="s">
        <v>5063</v>
      </c>
      <c r="F8" t="s">
        <v>800</v>
      </c>
      <c r="G8" t="s">
        <v>797</v>
      </c>
      <c r="H8">
        <v>75</v>
      </c>
      <c r="I8" t="s">
        <v>137</v>
      </c>
      <c r="J8" t="s">
        <v>5064</v>
      </c>
      <c r="K8">
        <v>1</v>
      </c>
    </row>
    <row r="9" spans="1:11" x14ac:dyDescent="0.2">
      <c r="A9" t="s">
        <v>5065</v>
      </c>
      <c r="B9" t="s">
        <v>5066</v>
      </c>
      <c r="C9" t="s">
        <v>5052</v>
      </c>
      <c r="D9">
        <v>69199</v>
      </c>
      <c r="E9" t="s">
        <v>5067</v>
      </c>
      <c r="F9" t="s">
        <v>2893</v>
      </c>
      <c r="G9" t="s">
        <v>2890</v>
      </c>
      <c r="H9">
        <v>84</v>
      </c>
      <c r="I9" t="s">
        <v>211</v>
      </c>
      <c r="J9" t="s">
        <v>5068</v>
      </c>
      <c r="K9">
        <v>1</v>
      </c>
    </row>
    <row r="10" spans="1:11" x14ac:dyDescent="0.2">
      <c r="A10" t="s">
        <v>5069</v>
      </c>
      <c r="B10" t="s">
        <v>5043</v>
      </c>
      <c r="C10" t="s">
        <v>5052</v>
      </c>
      <c r="D10">
        <v>26281</v>
      </c>
      <c r="E10" t="s">
        <v>5070</v>
      </c>
      <c r="F10" t="s">
        <v>1129</v>
      </c>
      <c r="G10" t="s">
        <v>1126</v>
      </c>
      <c r="H10">
        <v>84</v>
      </c>
      <c r="I10" t="s">
        <v>211</v>
      </c>
      <c r="J10" t="s">
        <v>5071</v>
      </c>
      <c r="K10">
        <v>1</v>
      </c>
    </row>
    <row r="11" spans="1:11" x14ac:dyDescent="0.2">
      <c r="A11" t="s">
        <v>5072</v>
      </c>
      <c r="B11" t="s">
        <v>5043</v>
      </c>
      <c r="C11" t="s">
        <v>5052</v>
      </c>
      <c r="D11">
        <v>71306</v>
      </c>
      <c r="E11" t="s">
        <v>5073</v>
      </c>
      <c r="F11" t="s">
        <v>817</v>
      </c>
      <c r="G11" t="s">
        <v>815</v>
      </c>
      <c r="H11">
        <v>27</v>
      </c>
      <c r="I11" t="s">
        <v>221</v>
      </c>
      <c r="J11" t="s">
        <v>5074</v>
      </c>
      <c r="K11">
        <v>1</v>
      </c>
    </row>
    <row r="12" spans="1:11" x14ac:dyDescent="0.2">
      <c r="A12" t="s">
        <v>5075</v>
      </c>
      <c r="B12" t="s">
        <v>5043</v>
      </c>
      <c r="C12" t="s">
        <v>5052</v>
      </c>
      <c r="D12">
        <v>72003</v>
      </c>
      <c r="E12" t="s">
        <v>5076</v>
      </c>
      <c r="F12" t="s">
        <v>335</v>
      </c>
      <c r="G12" t="s">
        <v>336</v>
      </c>
      <c r="H12">
        <v>52</v>
      </c>
      <c r="I12" t="s">
        <v>51</v>
      </c>
      <c r="J12" t="s">
        <v>5077</v>
      </c>
      <c r="K12">
        <v>1</v>
      </c>
    </row>
    <row r="13" spans="1:11" x14ac:dyDescent="0.2">
      <c r="A13" t="s">
        <v>5078</v>
      </c>
      <c r="B13" t="s">
        <v>5048</v>
      </c>
      <c r="C13" t="s">
        <v>5052</v>
      </c>
      <c r="D13">
        <v>12176</v>
      </c>
      <c r="E13" t="s">
        <v>5079</v>
      </c>
      <c r="F13" t="s">
        <v>701</v>
      </c>
      <c r="G13" t="s">
        <v>698</v>
      </c>
      <c r="H13">
        <v>76</v>
      </c>
      <c r="I13" t="s">
        <v>120</v>
      </c>
      <c r="J13" t="s">
        <v>5080</v>
      </c>
      <c r="K13">
        <v>1</v>
      </c>
    </row>
    <row r="14" spans="1:11" x14ac:dyDescent="0.2">
      <c r="A14" t="s">
        <v>5081</v>
      </c>
      <c r="B14" t="s">
        <v>5048</v>
      </c>
      <c r="C14" t="s">
        <v>5052</v>
      </c>
      <c r="D14">
        <v>64300</v>
      </c>
      <c r="E14" t="s">
        <v>5025</v>
      </c>
      <c r="F14" t="s">
        <v>523</v>
      </c>
      <c r="G14" t="s">
        <v>521</v>
      </c>
      <c r="H14">
        <v>75</v>
      </c>
      <c r="I14" t="s">
        <v>137</v>
      </c>
      <c r="J14" t="s">
        <v>5059</v>
      </c>
      <c r="K14">
        <v>1</v>
      </c>
    </row>
    <row r="15" spans="1:11" x14ac:dyDescent="0.2">
      <c r="A15" t="s">
        <v>5082</v>
      </c>
      <c r="B15" t="s">
        <v>5048</v>
      </c>
      <c r="C15" t="s">
        <v>5052</v>
      </c>
      <c r="D15">
        <v>69141</v>
      </c>
      <c r="E15" t="s">
        <v>5083</v>
      </c>
      <c r="F15" t="s">
        <v>2893</v>
      </c>
      <c r="G15" t="s">
        <v>2890</v>
      </c>
      <c r="H15">
        <v>84</v>
      </c>
      <c r="I15" t="s">
        <v>211</v>
      </c>
      <c r="J15" t="s">
        <v>5084</v>
      </c>
      <c r="K15">
        <v>1</v>
      </c>
    </row>
    <row r="16" spans="1:11" x14ac:dyDescent="0.2">
      <c r="A16" t="s">
        <v>5085</v>
      </c>
      <c r="B16" t="s">
        <v>5048</v>
      </c>
      <c r="C16" t="s">
        <v>5044</v>
      </c>
      <c r="D16">
        <v>31555</v>
      </c>
      <c r="E16" t="s">
        <v>3733</v>
      </c>
      <c r="F16" t="s">
        <v>129</v>
      </c>
      <c r="G16" t="s">
        <v>130</v>
      </c>
      <c r="H16">
        <v>76</v>
      </c>
      <c r="I16" t="s">
        <v>120</v>
      </c>
      <c r="J16" t="s">
        <v>5086</v>
      </c>
      <c r="K16">
        <v>1</v>
      </c>
    </row>
    <row r="17" spans="1:11" x14ac:dyDescent="0.2">
      <c r="A17" t="s">
        <v>5087</v>
      </c>
      <c r="B17" t="s">
        <v>5048</v>
      </c>
      <c r="C17" t="s">
        <v>5044</v>
      </c>
      <c r="D17">
        <v>36044</v>
      </c>
      <c r="E17" t="s">
        <v>5088</v>
      </c>
      <c r="F17" t="s">
        <v>449</v>
      </c>
      <c r="G17" t="s">
        <v>446</v>
      </c>
      <c r="H17">
        <v>24</v>
      </c>
      <c r="I17" t="s">
        <v>24</v>
      </c>
      <c r="J17" t="s">
        <v>5089</v>
      </c>
      <c r="K17">
        <v>1</v>
      </c>
    </row>
    <row r="18" spans="1:11" x14ac:dyDescent="0.2">
      <c r="A18" t="s">
        <v>5090</v>
      </c>
      <c r="B18" t="s">
        <v>5066</v>
      </c>
      <c r="C18" t="s">
        <v>5052</v>
      </c>
      <c r="D18">
        <v>78624</v>
      </c>
      <c r="E18" t="s">
        <v>5091</v>
      </c>
      <c r="F18" t="s">
        <v>554</v>
      </c>
      <c r="G18" t="s">
        <v>640</v>
      </c>
      <c r="H18">
        <v>11</v>
      </c>
      <c r="I18" t="s">
        <v>89</v>
      </c>
      <c r="J18" t="s">
        <v>5092</v>
      </c>
      <c r="K18">
        <v>1</v>
      </c>
    </row>
    <row r="19" spans="1:11" x14ac:dyDescent="0.2">
      <c r="A19" t="s">
        <v>5093</v>
      </c>
      <c r="B19" t="s">
        <v>5043</v>
      </c>
      <c r="C19" t="s">
        <v>5052</v>
      </c>
      <c r="D19">
        <v>13047</v>
      </c>
      <c r="E19" t="s">
        <v>5094</v>
      </c>
      <c r="F19" t="s">
        <v>2363</v>
      </c>
      <c r="G19" t="s">
        <v>2361</v>
      </c>
      <c r="H19">
        <v>93</v>
      </c>
      <c r="I19" t="s">
        <v>1822</v>
      </c>
      <c r="J19" t="s">
        <v>5095</v>
      </c>
      <c r="K19">
        <v>1</v>
      </c>
    </row>
    <row r="20" spans="1:11" x14ac:dyDescent="0.2">
      <c r="A20" t="s">
        <v>5096</v>
      </c>
      <c r="B20" t="s">
        <v>5048</v>
      </c>
      <c r="C20" t="s">
        <v>5044</v>
      </c>
      <c r="D20">
        <v>80289</v>
      </c>
      <c r="E20" t="s">
        <v>5097</v>
      </c>
      <c r="F20" t="s">
        <v>182</v>
      </c>
      <c r="G20" t="s">
        <v>183</v>
      </c>
      <c r="H20">
        <v>32</v>
      </c>
      <c r="I20" t="s">
        <v>145</v>
      </c>
      <c r="J20" t="s">
        <v>5098</v>
      </c>
      <c r="K20">
        <v>1</v>
      </c>
    </row>
    <row r="21" spans="1:11" x14ac:dyDescent="0.2">
      <c r="A21" t="s">
        <v>5099</v>
      </c>
      <c r="B21" t="s">
        <v>5043</v>
      </c>
      <c r="C21" t="s">
        <v>5052</v>
      </c>
      <c r="D21">
        <v>86289</v>
      </c>
      <c r="E21" t="s">
        <v>5100</v>
      </c>
      <c r="F21" t="s">
        <v>690</v>
      </c>
      <c r="G21" t="s">
        <v>687</v>
      </c>
      <c r="H21">
        <v>75</v>
      </c>
      <c r="I21" t="s">
        <v>137</v>
      </c>
      <c r="J21" t="s">
        <v>5101</v>
      </c>
      <c r="K21">
        <v>1</v>
      </c>
    </row>
    <row r="22" spans="1:11" x14ac:dyDescent="0.2">
      <c r="A22" t="s">
        <v>5102</v>
      </c>
      <c r="B22" t="s">
        <v>5043</v>
      </c>
      <c r="C22" t="s">
        <v>5052</v>
      </c>
      <c r="D22">
        <v>71306</v>
      </c>
      <c r="E22" t="s">
        <v>5073</v>
      </c>
      <c r="F22" t="s">
        <v>817</v>
      </c>
      <c r="G22" t="s">
        <v>815</v>
      </c>
      <c r="H22">
        <v>27</v>
      </c>
      <c r="I22" t="s">
        <v>221</v>
      </c>
      <c r="J22" t="s">
        <v>5074</v>
      </c>
      <c r="K22">
        <v>1</v>
      </c>
    </row>
    <row r="23" spans="1:11" x14ac:dyDescent="0.2">
      <c r="A23" t="s">
        <v>5103</v>
      </c>
      <c r="B23" t="s">
        <v>5043</v>
      </c>
      <c r="C23" t="s">
        <v>5052</v>
      </c>
      <c r="D23">
        <v>30032</v>
      </c>
      <c r="E23" t="s">
        <v>5104</v>
      </c>
      <c r="F23" t="s">
        <v>1135</v>
      </c>
      <c r="G23" t="s">
        <v>1839</v>
      </c>
      <c r="H23">
        <v>93</v>
      </c>
      <c r="I23" t="s">
        <v>1822</v>
      </c>
      <c r="J23" t="s">
        <v>5105</v>
      </c>
      <c r="K23">
        <v>1</v>
      </c>
    </row>
    <row r="24" spans="1:11" x14ac:dyDescent="0.2">
      <c r="A24" t="s">
        <v>5106</v>
      </c>
      <c r="B24" t="s">
        <v>5043</v>
      </c>
      <c r="C24" t="s">
        <v>5052</v>
      </c>
      <c r="D24">
        <v>33498</v>
      </c>
      <c r="E24" t="s">
        <v>5107</v>
      </c>
      <c r="F24" t="s">
        <v>589</v>
      </c>
      <c r="G24" t="s">
        <v>709</v>
      </c>
      <c r="H24">
        <v>75</v>
      </c>
      <c r="I24" t="s">
        <v>137</v>
      </c>
      <c r="J24" t="s">
        <v>5108</v>
      </c>
      <c r="K24">
        <v>1</v>
      </c>
    </row>
    <row r="25" spans="1:11" x14ac:dyDescent="0.2">
      <c r="A25" t="s">
        <v>5109</v>
      </c>
      <c r="B25" t="s">
        <v>5048</v>
      </c>
      <c r="C25" t="s">
        <v>5052</v>
      </c>
      <c r="E25" t="s">
        <v>5110</v>
      </c>
      <c r="F25" t="s">
        <v>964</v>
      </c>
      <c r="G25" t="s">
        <v>1185</v>
      </c>
      <c r="H25">
        <v>75</v>
      </c>
      <c r="I25" t="s">
        <v>137</v>
      </c>
      <c r="J25" t="s">
        <v>5111</v>
      </c>
      <c r="K25">
        <v>1</v>
      </c>
    </row>
    <row r="26" spans="1:11" x14ac:dyDescent="0.2">
      <c r="A26" t="s">
        <v>5109</v>
      </c>
      <c r="B26" t="s">
        <v>5048</v>
      </c>
      <c r="C26" t="s">
        <v>5052</v>
      </c>
      <c r="D26">
        <v>59326</v>
      </c>
      <c r="E26" t="s">
        <v>5112</v>
      </c>
      <c r="F26" t="s">
        <v>544</v>
      </c>
      <c r="G26" t="s">
        <v>541</v>
      </c>
      <c r="H26">
        <v>32</v>
      </c>
      <c r="I26" t="s">
        <v>145</v>
      </c>
      <c r="J26" t="s">
        <v>5113</v>
      </c>
      <c r="K26">
        <v>1</v>
      </c>
    </row>
    <row r="27" spans="1:11" x14ac:dyDescent="0.2">
      <c r="A27" t="s">
        <v>5109</v>
      </c>
      <c r="B27" t="s">
        <v>5048</v>
      </c>
      <c r="C27" t="s">
        <v>5052</v>
      </c>
      <c r="H27">
        <v>32</v>
      </c>
      <c r="I27" t="s">
        <v>145</v>
      </c>
      <c r="J27" t="s">
        <v>5114</v>
      </c>
      <c r="K27">
        <v>1</v>
      </c>
    </row>
    <row r="28" spans="1:11" x14ac:dyDescent="0.2">
      <c r="A28" t="s">
        <v>5109</v>
      </c>
      <c r="B28" t="s">
        <v>5048</v>
      </c>
      <c r="C28" t="s">
        <v>5052</v>
      </c>
      <c r="D28">
        <v>77118</v>
      </c>
      <c r="E28" t="s">
        <v>1542</v>
      </c>
      <c r="F28" t="s">
        <v>90</v>
      </c>
      <c r="G28" t="s">
        <v>91</v>
      </c>
      <c r="H28">
        <v>11</v>
      </c>
      <c r="I28" t="s">
        <v>89</v>
      </c>
      <c r="J28" t="s">
        <v>5115</v>
      </c>
      <c r="K28">
        <v>1</v>
      </c>
    </row>
    <row r="29" spans="1:11" x14ac:dyDescent="0.2">
      <c r="A29" t="s">
        <v>5109</v>
      </c>
      <c r="B29" t="s">
        <v>5048</v>
      </c>
      <c r="C29" t="s">
        <v>5052</v>
      </c>
      <c r="D29">
        <v>54259</v>
      </c>
      <c r="E29" t="s">
        <v>5116</v>
      </c>
      <c r="F29" t="s">
        <v>1002</v>
      </c>
      <c r="G29" t="s">
        <v>1000</v>
      </c>
      <c r="H29">
        <v>44</v>
      </c>
      <c r="I29" t="s">
        <v>78</v>
      </c>
      <c r="J29" t="s">
        <v>5117</v>
      </c>
      <c r="K29">
        <v>1</v>
      </c>
    </row>
    <row r="30" spans="1:11" x14ac:dyDescent="0.2">
      <c r="A30" t="s">
        <v>5118</v>
      </c>
      <c r="B30" t="s">
        <v>5066</v>
      </c>
      <c r="C30" t="s">
        <v>5052</v>
      </c>
      <c r="D30">
        <v>60338</v>
      </c>
      <c r="E30" t="s">
        <v>5119</v>
      </c>
      <c r="F30" t="s">
        <v>620</v>
      </c>
      <c r="G30" t="s">
        <v>617</v>
      </c>
      <c r="H30">
        <v>32</v>
      </c>
      <c r="I30" t="s">
        <v>145</v>
      </c>
      <c r="J30" t="s">
        <v>5120</v>
      </c>
      <c r="K30">
        <v>1</v>
      </c>
    </row>
    <row r="31" spans="1:11" x14ac:dyDescent="0.2">
      <c r="A31" t="s">
        <v>5121</v>
      </c>
      <c r="B31" t="s">
        <v>5048</v>
      </c>
      <c r="C31" t="s">
        <v>5052</v>
      </c>
      <c r="F31" t="s">
        <v>554</v>
      </c>
      <c r="G31" t="s">
        <v>640</v>
      </c>
      <c r="H31">
        <v>11</v>
      </c>
      <c r="I31" t="s">
        <v>89</v>
      </c>
      <c r="J31" t="s">
        <v>5122</v>
      </c>
      <c r="K31">
        <v>1</v>
      </c>
    </row>
    <row r="32" spans="1:11" x14ac:dyDescent="0.2">
      <c r="A32" t="s">
        <v>5123</v>
      </c>
      <c r="B32" t="s">
        <v>5043</v>
      </c>
      <c r="C32" t="s">
        <v>5052</v>
      </c>
      <c r="D32">
        <v>8096</v>
      </c>
      <c r="E32" t="s">
        <v>548</v>
      </c>
      <c r="F32" t="s">
        <v>79</v>
      </c>
      <c r="G32" t="s">
        <v>80</v>
      </c>
      <c r="H32">
        <v>44</v>
      </c>
      <c r="I32" t="s">
        <v>78</v>
      </c>
      <c r="J32" t="s">
        <v>5124</v>
      </c>
      <c r="K32">
        <v>1</v>
      </c>
    </row>
    <row r="33" spans="1:11" x14ac:dyDescent="0.2">
      <c r="A33" t="s">
        <v>5125</v>
      </c>
      <c r="B33" t="s">
        <v>5043</v>
      </c>
      <c r="C33" t="s">
        <v>5052</v>
      </c>
      <c r="D33">
        <v>6029</v>
      </c>
      <c r="E33" t="s">
        <v>5126</v>
      </c>
      <c r="F33" t="s">
        <v>2447</v>
      </c>
      <c r="G33" t="s">
        <v>2444</v>
      </c>
      <c r="H33">
        <v>93</v>
      </c>
      <c r="I33" t="s">
        <v>1822</v>
      </c>
      <c r="J33" t="s">
        <v>5127</v>
      </c>
      <c r="K33">
        <v>1</v>
      </c>
    </row>
    <row r="34" spans="1:11" x14ac:dyDescent="0.2">
      <c r="A34" t="s">
        <v>5128</v>
      </c>
      <c r="B34" t="s">
        <v>5048</v>
      </c>
      <c r="C34" t="s">
        <v>5052</v>
      </c>
      <c r="D34">
        <v>13041</v>
      </c>
      <c r="E34" t="s">
        <v>5129</v>
      </c>
      <c r="F34" t="s">
        <v>2363</v>
      </c>
      <c r="G34" t="s">
        <v>2361</v>
      </c>
      <c r="H34">
        <v>93</v>
      </c>
      <c r="I34" t="s">
        <v>1822</v>
      </c>
      <c r="J34" t="s">
        <v>5130</v>
      </c>
      <c r="K34">
        <v>1</v>
      </c>
    </row>
    <row r="35" spans="1:11" x14ac:dyDescent="0.2">
      <c r="A35" t="s">
        <v>5131</v>
      </c>
      <c r="B35" t="s">
        <v>5043</v>
      </c>
      <c r="C35" t="s">
        <v>5052</v>
      </c>
      <c r="D35">
        <v>51507</v>
      </c>
      <c r="E35" t="s">
        <v>5132</v>
      </c>
      <c r="F35" t="s">
        <v>306</v>
      </c>
      <c r="G35" t="s">
        <v>307</v>
      </c>
      <c r="H35">
        <v>44</v>
      </c>
      <c r="I35" t="s">
        <v>78</v>
      </c>
      <c r="J35" t="s">
        <v>5133</v>
      </c>
      <c r="K35">
        <v>1</v>
      </c>
    </row>
    <row r="36" spans="1:11" x14ac:dyDescent="0.2">
      <c r="A36" t="s">
        <v>5109</v>
      </c>
      <c r="B36" t="s">
        <v>5048</v>
      </c>
      <c r="C36" t="s">
        <v>5044</v>
      </c>
      <c r="D36">
        <v>13097</v>
      </c>
      <c r="E36" t="s">
        <v>5134</v>
      </c>
      <c r="F36" t="s">
        <v>2363</v>
      </c>
      <c r="G36" t="s">
        <v>2361</v>
      </c>
      <c r="H36">
        <v>93</v>
      </c>
      <c r="I36" t="s">
        <v>1822</v>
      </c>
      <c r="J36" t="s">
        <v>5135</v>
      </c>
      <c r="K36">
        <v>1</v>
      </c>
    </row>
    <row r="37" spans="1:11" x14ac:dyDescent="0.2">
      <c r="A37" t="s">
        <v>5136</v>
      </c>
      <c r="B37" t="s">
        <v>5048</v>
      </c>
      <c r="C37" t="s">
        <v>5052</v>
      </c>
      <c r="F37" t="s">
        <v>146</v>
      </c>
      <c r="G37" t="s">
        <v>147</v>
      </c>
      <c r="H37">
        <v>32</v>
      </c>
      <c r="I37" t="s">
        <v>145</v>
      </c>
      <c r="J37" t="s">
        <v>5137</v>
      </c>
      <c r="K37">
        <v>1</v>
      </c>
    </row>
    <row r="38" spans="1:11" x14ac:dyDescent="0.2">
      <c r="A38" t="s">
        <v>5138</v>
      </c>
      <c r="B38" t="s">
        <v>5048</v>
      </c>
      <c r="C38" t="s">
        <v>5052</v>
      </c>
      <c r="D38">
        <v>33517</v>
      </c>
      <c r="E38" t="s">
        <v>5139</v>
      </c>
      <c r="F38" t="s">
        <v>589</v>
      </c>
      <c r="G38" t="s">
        <v>709</v>
      </c>
      <c r="H38">
        <v>75</v>
      </c>
      <c r="I38" t="s">
        <v>137</v>
      </c>
      <c r="J38" t="s">
        <v>5140</v>
      </c>
      <c r="K38">
        <v>1</v>
      </c>
    </row>
    <row r="39" spans="1:11" x14ac:dyDescent="0.2">
      <c r="A39" t="s">
        <v>5109</v>
      </c>
      <c r="B39" t="s">
        <v>5048</v>
      </c>
      <c r="C39" t="s">
        <v>5052</v>
      </c>
      <c r="K39">
        <v>1</v>
      </c>
    </row>
    <row r="40" spans="1:11" x14ac:dyDescent="0.2">
      <c r="A40" t="s">
        <v>5141</v>
      </c>
      <c r="B40" t="s">
        <v>5043</v>
      </c>
      <c r="C40" t="s">
        <v>5052</v>
      </c>
      <c r="D40">
        <v>76351</v>
      </c>
      <c r="E40" t="s">
        <v>5142</v>
      </c>
      <c r="F40" t="s">
        <v>119</v>
      </c>
      <c r="G40" t="s">
        <v>1010</v>
      </c>
      <c r="H40">
        <v>28</v>
      </c>
      <c r="I40" t="s">
        <v>37</v>
      </c>
      <c r="J40" t="s">
        <v>5143</v>
      </c>
      <c r="K40">
        <v>1</v>
      </c>
    </row>
    <row r="41" spans="1:11" x14ac:dyDescent="0.2">
      <c r="A41" t="s">
        <v>5144</v>
      </c>
      <c r="B41" t="s">
        <v>5043</v>
      </c>
      <c r="C41" t="s">
        <v>5044</v>
      </c>
      <c r="D41">
        <v>44103</v>
      </c>
      <c r="E41" t="s">
        <v>5145</v>
      </c>
      <c r="F41" t="s">
        <v>77</v>
      </c>
      <c r="G41" t="s">
        <v>175</v>
      </c>
      <c r="H41">
        <v>52</v>
      </c>
      <c r="I41" t="s">
        <v>51</v>
      </c>
      <c r="J41" t="s">
        <v>5146</v>
      </c>
      <c r="K41">
        <v>1</v>
      </c>
    </row>
    <row r="42" spans="1:11" x14ac:dyDescent="0.2">
      <c r="A42" t="s">
        <v>5147</v>
      </c>
      <c r="B42" t="s">
        <v>5066</v>
      </c>
      <c r="C42" t="s">
        <v>5052</v>
      </c>
      <c r="D42">
        <v>69266</v>
      </c>
      <c r="E42" t="s">
        <v>5148</v>
      </c>
      <c r="F42" t="s">
        <v>2893</v>
      </c>
      <c r="G42" t="s">
        <v>2890</v>
      </c>
      <c r="H42">
        <v>84</v>
      </c>
      <c r="I42" t="s">
        <v>211</v>
      </c>
      <c r="J42" t="s">
        <v>5149</v>
      </c>
      <c r="K42">
        <v>1</v>
      </c>
    </row>
    <row r="43" spans="1:11" x14ac:dyDescent="0.2">
      <c r="A43" t="s">
        <v>5150</v>
      </c>
      <c r="B43" t="s">
        <v>5066</v>
      </c>
      <c r="C43" t="s">
        <v>5052</v>
      </c>
      <c r="D43">
        <v>44109</v>
      </c>
      <c r="E43" t="s">
        <v>5151</v>
      </c>
      <c r="F43" t="s">
        <v>77</v>
      </c>
      <c r="G43" t="s">
        <v>175</v>
      </c>
      <c r="H43">
        <v>52</v>
      </c>
      <c r="I43" t="s">
        <v>51</v>
      </c>
      <c r="J43" t="s">
        <v>5152</v>
      </c>
      <c r="K43">
        <v>1</v>
      </c>
    </row>
    <row r="44" spans="1:11" x14ac:dyDescent="0.2">
      <c r="A44" t="s">
        <v>5153</v>
      </c>
      <c r="B44" t="s">
        <v>5048</v>
      </c>
      <c r="C44" t="s">
        <v>5052</v>
      </c>
      <c r="D44">
        <v>35068</v>
      </c>
      <c r="E44" t="s">
        <v>5154</v>
      </c>
      <c r="F44" t="s">
        <v>69</v>
      </c>
      <c r="G44" t="s">
        <v>70</v>
      </c>
      <c r="H44">
        <v>53</v>
      </c>
      <c r="I44" t="s">
        <v>68</v>
      </c>
      <c r="J44" t="s">
        <v>5155</v>
      </c>
      <c r="K44">
        <v>1</v>
      </c>
    </row>
    <row r="45" spans="1:11" x14ac:dyDescent="0.2">
      <c r="A45" t="s">
        <v>5156</v>
      </c>
      <c r="B45" t="s">
        <v>5048</v>
      </c>
      <c r="C45" t="s">
        <v>5052</v>
      </c>
      <c r="D45">
        <v>13039</v>
      </c>
      <c r="E45" t="s">
        <v>5157</v>
      </c>
      <c r="F45" t="s">
        <v>2363</v>
      </c>
      <c r="G45" t="s">
        <v>2361</v>
      </c>
      <c r="H45">
        <v>93</v>
      </c>
      <c r="I45" t="s">
        <v>1822</v>
      </c>
      <c r="J45" t="s">
        <v>5158</v>
      </c>
      <c r="K45">
        <v>1</v>
      </c>
    </row>
    <row r="46" spans="1:11" x14ac:dyDescent="0.2">
      <c r="A46" t="s">
        <v>5159</v>
      </c>
      <c r="B46" t="s">
        <v>5048</v>
      </c>
      <c r="C46" t="s">
        <v>5052</v>
      </c>
      <c r="D46">
        <v>68375</v>
      </c>
      <c r="E46" t="s">
        <v>5160</v>
      </c>
      <c r="F46" t="s">
        <v>2610</v>
      </c>
      <c r="G46" t="s">
        <v>2607</v>
      </c>
      <c r="H46">
        <v>44</v>
      </c>
      <c r="I46" t="s">
        <v>78</v>
      </c>
      <c r="J46" t="s">
        <v>5161</v>
      </c>
      <c r="K46">
        <v>1</v>
      </c>
    </row>
  </sheetData>
  <pageMargins left="0.7" right="0.7" top="0.75" bottom="0.75" header="0.3" footer="0.3"/>
  <headerFooter>
    <oddFooter>&amp;L_x000D_&amp;1#&amp;"Calibri"&amp;10&amp;K317100 Classification GRTgaz : Public [ ] Interne [X] Restreint [ ] Secret [ ]</oddFooter>
  </headerFooter>
</worksheet>
</file>

<file path=docMetadata/LabelInfo.xml><?xml version="1.0" encoding="utf-8"?>
<clbl:labelList xmlns:clbl="http://schemas.microsoft.com/office/2020/mipLabelMetadata">
  <clbl:label id="{0fc55952-1fc0-4bcb-977a-64773f1984fe}" enabled="1" method="Standard" siteId="{081c4a9c-ea86-468c-9b4c-30d99d63df7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Rebours_</vt:lpstr>
      <vt:lpstr>Rebours_données brutes</vt:lpstr>
      <vt:lpstr>Injections Directes</vt:lpstr>
      <vt:lpstr>Fermentations</vt:lpstr>
      <vt:lpstr>Pyrogazéifications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DUPONT Keyne</cp:lastModifiedBy>
  <cp:revision/>
  <dcterms:created xsi:type="dcterms:W3CDTF">2023-10-18T13:03:07Z</dcterms:created>
  <dcterms:modified xsi:type="dcterms:W3CDTF">2023-10-18T13:22:03Z</dcterms:modified>
  <cp:category/>
  <cp:contentStatus/>
</cp:coreProperties>
</file>