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580" yWindow="0" windowWidth="25360" windowHeight="147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9" i="1" l="1"/>
  <c r="L49" i="1"/>
  <c r="M49" i="1"/>
  <c r="N49" i="1"/>
  <c r="I50" i="1"/>
  <c r="L50" i="1"/>
  <c r="M50" i="1"/>
  <c r="N50" i="1"/>
  <c r="I51" i="1"/>
  <c r="L51" i="1"/>
  <c r="M51" i="1"/>
  <c r="N51" i="1"/>
  <c r="I52" i="1"/>
  <c r="L52" i="1"/>
  <c r="M52" i="1"/>
  <c r="N52" i="1"/>
  <c r="B69" i="1"/>
  <c r="B68" i="1"/>
  <c r="B67" i="1"/>
  <c r="B66" i="1"/>
  <c r="B65" i="1"/>
  <c r="B64" i="1"/>
  <c r="K49" i="1"/>
  <c r="K50" i="1"/>
  <c r="K51" i="1"/>
  <c r="K52" i="1"/>
  <c r="B63" i="1"/>
  <c r="B62" i="1"/>
  <c r="B61" i="1"/>
  <c r="B60" i="1"/>
  <c r="B59" i="1"/>
  <c r="B58" i="1"/>
  <c r="B57" i="1"/>
  <c r="B56" i="1"/>
  <c r="B55" i="1"/>
  <c r="B54" i="1"/>
  <c r="B40" i="1"/>
  <c r="B39" i="1"/>
  <c r="B37" i="1"/>
  <c r="B34" i="1"/>
  <c r="B33" i="1"/>
  <c r="B31" i="1"/>
  <c r="I26" i="1"/>
  <c r="L26" i="1"/>
  <c r="M26" i="1"/>
  <c r="N26" i="1"/>
  <c r="I27" i="1"/>
  <c r="L27" i="1"/>
  <c r="M27" i="1"/>
  <c r="N27" i="1"/>
  <c r="B44" i="1"/>
  <c r="B43" i="1"/>
  <c r="B42" i="1"/>
  <c r="B41" i="1"/>
  <c r="K26" i="1"/>
  <c r="K27" i="1"/>
  <c r="B38" i="1"/>
  <c r="B36" i="1"/>
  <c r="B35" i="1"/>
  <c r="B32" i="1"/>
  <c r="B30" i="1"/>
  <c r="B29" i="1"/>
  <c r="I2" i="1"/>
  <c r="L2" i="1"/>
  <c r="M2" i="1"/>
  <c r="N2" i="1"/>
  <c r="I3" i="1"/>
  <c r="L3" i="1"/>
  <c r="M3" i="1"/>
  <c r="N3" i="1"/>
  <c r="I4" i="1"/>
  <c r="L4" i="1"/>
  <c r="M4" i="1"/>
  <c r="N4" i="1"/>
  <c r="I5" i="1"/>
  <c r="L5" i="1"/>
  <c r="M5" i="1"/>
  <c r="N5" i="1"/>
  <c r="B22" i="1"/>
  <c r="B15" i="1"/>
  <c r="K2" i="1"/>
  <c r="K3" i="1"/>
  <c r="K4" i="1"/>
  <c r="K5" i="1"/>
  <c r="B14" i="1"/>
  <c r="B20" i="1"/>
  <c r="B21" i="1"/>
  <c r="B19" i="1"/>
  <c r="B18" i="1"/>
  <c r="B17" i="1"/>
  <c r="B13" i="1"/>
  <c r="B12" i="1"/>
  <c r="B11" i="1"/>
  <c r="B10" i="1"/>
  <c r="B9" i="1"/>
  <c r="B7" i="1"/>
  <c r="B16" i="1"/>
  <c r="B8" i="1"/>
</calcChain>
</file>

<file path=xl/sharedStrings.xml><?xml version="1.0" encoding="utf-8"?>
<sst xmlns="http://schemas.openxmlformats.org/spreadsheetml/2006/main" count="141" uniqueCount="42">
  <si>
    <t>Vendor Identifier</t>
  </si>
  <si>
    <t>Product Type Identifier</t>
  </si>
  <si>
    <t>Units</t>
  </si>
  <si>
    <t>Royalty Price</t>
  </si>
  <si>
    <t>Download Date (PST)</t>
  </si>
  <si>
    <t>Customer Currency</t>
  </si>
  <si>
    <t>Country Code</t>
  </si>
  <si>
    <t>0268_20140114_SOFA_ENGLISHTEACHER</t>
  </si>
  <si>
    <t>D</t>
  </si>
  <si>
    <t>MXN</t>
  </si>
  <si>
    <t>MX</t>
  </si>
  <si>
    <t>0273_20140114_SOFA_ASSAULTONWALLSTREET</t>
  </si>
  <si>
    <t>0314_20140224_SOFA_QUEDAMORTAL</t>
  </si>
  <si>
    <t>USD</t>
  </si>
  <si>
    <t>BR</t>
  </si>
  <si>
    <t>M</t>
  </si>
  <si>
    <t>AFTER TAX</t>
  </si>
  <si>
    <t>Region</t>
  </si>
  <si>
    <t>Latam</t>
  </si>
  <si>
    <t>World</t>
  </si>
  <si>
    <t>Tax rate</t>
  </si>
  <si>
    <t>KPI</t>
  </si>
  <si>
    <t>TAXES</t>
  </si>
  <si>
    <t>NET REVENUE</t>
  </si>
  <si>
    <t>Individual Tax</t>
  </si>
  <si>
    <t>1 Measure: Units</t>
  </si>
  <si>
    <t>2 Case Multiplication, without groupby, per record</t>
  </si>
  <si>
    <t>3 Case Multiplication, with groupby (Vendor Identifier, Product Type Idenfier,Date)</t>
  </si>
  <si>
    <t>4 Case Multiplication, with groupby (none/Date)</t>
  </si>
  <si>
    <t>5 Case Addition without groupby, per record</t>
  </si>
  <si>
    <t>6 Case Addition with groupby (Vendor Identifier, Product Type Idenfier,Date)</t>
  </si>
  <si>
    <t>7 Case Addition with groupby (Date)</t>
  </si>
  <si>
    <t>8 Case Intertable Multiplication, without groupby, per record</t>
  </si>
  <si>
    <t>9 Case Intertable Multiplication, with groupby (Vendor Identifier, Product Type Idenfier,Date)</t>
  </si>
  <si>
    <t>10 Case Intertable Multiplication, with groupby (Date)</t>
  </si>
  <si>
    <t>11 Case Intertable Addition without groupby, per record</t>
  </si>
  <si>
    <t>12 Case Intertable Addition with groupby (Vendor Identifier, Product Type Idenfier,Date)</t>
  </si>
  <si>
    <t>13 Case Intertable Addition with groupby (Date)</t>
  </si>
  <si>
    <t>15 Chain Calculation Intertable ending with SM2</t>
  </si>
  <si>
    <t>14 Chain Calculation Intertable</t>
  </si>
  <si>
    <t>16 Chain Calculation Intertable with sandwich SM2</t>
  </si>
  <si>
    <t>Customer 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</si>
</sst>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00_);_(* \(#,##0.00000\);_(* &quot;-&quot;??_);_(@_)"/>
  </numFmts>
  <fonts count="7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0" fillId="2" borderId="0" xfId="0" applyFill="1"/>
    <xf numFmtId="0" fontId="0" fillId="3" borderId="0" xfId="0" applyFill="1"/>
    <xf numFmtId="10" fontId="6" fillId="3" borderId="0" xfId="3" applyNumberFormat="1" applyFont="1" applyFill="1"/>
    <xf numFmtId="0" fontId="0" fillId="0" borderId="1" xfId="0" applyFill="1" applyBorder="1"/>
    <xf numFmtId="0" fontId="0" fillId="0" borderId="2" xfId="0" applyFill="1" applyBorder="1"/>
    <xf numFmtId="0" fontId="0" fillId="2" borderId="2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2" borderId="0" xfId="0" applyFill="1" applyBorder="1"/>
    <xf numFmtId="14" fontId="0" fillId="0" borderId="0" xfId="0" applyNumberFormat="1" applyFill="1" applyBorder="1"/>
    <xf numFmtId="0" fontId="0" fillId="3" borderId="0" xfId="0" applyFill="1" applyBorder="1"/>
    <xf numFmtId="10" fontId="6" fillId="3" borderId="0" xfId="3" applyNumberFormat="1" applyFont="1" applyFill="1" applyBorder="1"/>
    <xf numFmtId="0" fontId="0" fillId="3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2" borderId="7" xfId="0" applyFill="1" applyBorder="1"/>
    <xf numFmtId="14" fontId="0" fillId="0" borderId="7" xfId="0" applyNumberFormat="1" applyFill="1" applyBorder="1"/>
    <xf numFmtId="0" fontId="0" fillId="3" borderId="7" xfId="0" applyFill="1" applyBorder="1"/>
    <xf numFmtId="10" fontId="0" fillId="3" borderId="7" xfId="3" applyNumberFormat="1" applyFont="1" applyFill="1" applyBorder="1"/>
    <xf numFmtId="0" fontId="0" fillId="3" borderId="8" xfId="0" applyFill="1" applyBorder="1"/>
    <xf numFmtId="10" fontId="0" fillId="3" borderId="0" xfId="3" applyNumberFormat="1" applyFont="1" applyFill="1" applyBorder="1"/>
    <xf numFmtId="10" fontId="6" fillId="3" borderId="7" xfId="3" applyNumberFormat="1" applyFont="1" applyFill="1" applyBorder="1"/>
    <xf numFmtId="43" fontId="0" fillId="0" borderId="3" xfId="102" applyFont="1" applyFill="1" applyBorder="1"/>
    <xf numFmtId="43" fontId="5" fillId="3" borderId="5" xfId="102" applyFont="1" applyFill="1" applyBorder="1"/>
    <xf numFmtId="43" fontId="0" fillId="0" borderId="5" xfId="102" applyFont="1" applyFill="1" applyBorder="1"/>
    <xf numFmtId="0" fontId="0" fillId="0" borderId="8" xfId="0" applyFill="1" applyBorder="1"/>
    <xf numFmtId="43" fontId="0" fillId="0" borderId="8" xfId="102" applyFont="1" applyFill="1" applyBorder="1"/>
    <xf numFmtId="164" fontId="0" fillId="0" borderId="5" xfId="102" applyNumberFormat="1" applyFont="1" applyFill="1" applyBorder="1"/>
  </cellXfs>
  <cellStyles count="155">
    <cellStyle name="Comma" xfId="102" builtinId="3"/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Normal" xfId="0" builtinId="0"/>
    <cellStyle name="Percent" xfId="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tabSelected="1" topLeftCell="A42" workbookViewId="0">
      <selection activeCell="A63" sqref="A63"/>
    </sheetView>
  </sheetViews>
  <sheetFormatPr baseColWidth="10" defaultRowHeight="16" x14ac:dyDescent="0"/>
  <cols>
    <col min="1" max="1" width="68.125" style="1" bestFit="1" customWidth="1"/>
    <col min="2" max="2" width="17.5" style="1" bestFit="1" customWidth="1"/>
    <col min="3" max="3" width="11.875" style="3" bestFit="1" customWidth="1"/>
    <col min="4" max="4" width="10.25" style="3" bestFit="1" customWidth="1"/>
    <col min="5" max="5" width="16.375" style="1" bestFit="1" customWidth="1"/>
    <col min="6" max="6" width="14.875" style="1" bestFit="1" customWidth="1"/>
    <col min="7" max="7" width="10.75" style="1" bestFit="1" customWidth="1"/>
    <col min="8" max="8" width="10.75" style="4" customWidth="1"/>
    <col min="9" max="9" width="10.625" style="4"/>
    <col min="10" max="10" width="6.875" style="4" bestFit="1" customWidth="1"/>
    <col min="11" max="11" width="10.625" style="1"/>
    <col min="12" max="12" width="6.875" style="4" bestFit="1" customWidth="1"/>
    <col min="13" max="13" width="9.125" style="4" bestFit="1" customWidth="1"/>
    <col min="14" max="14" width="10.625" style="4"/>
    <col min="16" max="16384" width="10.625" style="1"/>
  </cols>
  <sheetData>
    <row r="1" spans="1:14">
      <c r="A1" s="6" t="s">
        <v>0</v>
      </c>
      <c r="B1" s="7" t="s">
        <v>1</v>
      </c>
      <c r="C1" s="8" t="s">
        <v>2</v>
      </c>
      <c r="D1" s="8" t="s">
        <v>3</v>
      </c>
      <c r="E1" s="7" t="s">
        <v>4</v>
      </c>
      <c r="F1" s="7" t="s">
        <v>5</v>
      </c>
      <c r="G1" s="7" t="s">
        <v>6</v>
      </c>
      <c r="H1" s="9" t="s">
        <v>17</v>
      </c>
      <c r="I1" s="9" t="s">
        <v>23</v>
      </c>
      <c r="J1" s="9" t="s">
        <v>20</v>
      </c>
      <c r="K1" s="9" t="s">
        <v>24</v>
      </c>
      <c r="L1" s="9" t="s">
        <v>22</v>
      </c>
      <c r="M1" s="9" t="s">
        <v>16</v>
      </c>
      <c r="N1" s="10" t="s">
        <v>21</v>
      </c>
    </row>
    <row r="2" spans="1:14">
      <c r="A2" s="11" t="s">
        <v>7</v>
      </c>
      <c r="B2" s="12" t="s">
        <v>15</v>
      </c>
      <c r="C2" s="13">
        <v>3</v>
      </c>
      <c r="D2" s="13">
        <v>2</v>
      </c>
      <c r="E2" s="14">
        <v>41791</v>
      </c>
      <c r="F2" s="12" t="s">
        <v>13</v>
      </c>
      <c r="G2" s="12" t="s">
        <v>14</v>
      </c>
      <c r="H2" s="15" t="s">
        <v>19</v>
      </c>
      <c r="I2" s="15">
        <f>C2*D2</f>
        <v>6</v>
      </c>
      <c r="J2" s="16">
        <v>4.7999999999999996E-3</v>
      </c>
      <c r="K2" s="15">
        <f>D2*J2</f>
        <v>9.5999999999999992E-3</v>
      </c>
      <c r="L2" s="15">
        <f>J2*I2</f>
        <v>2.8799999999999999E-2</v>
      </c>
      <c r="M2" s="15">
        <f>I2-L2</f>
        <v>5.9711999999999996</v>
      </c>
      <c r="N2" s="17">
        <f>M2/I2</f>
        <v>0.99519999999999997</v>
      </c>
    </row>
    <row r="3" spans="1:14">
      <c r="A3" s="11" t="s">
        <v>7</v>
      </c>
      <c r="B3" s="12" t="s">
        <v>15</v>
      </c>
      <c r="C3" s="13">
        <v>3</v>
      </c>
      <c r="D3" s="13">
        <v>2</v>
      </c>
      <c r="E3" s="14">
        <v>41791</v>
      </c>
      <c r="F3" s="12" t="s">
        <v>9</v>
      </c>
      <c r="G3" s="12" t="s">
        <v>10</v>
      </c>
      <c r="H3" s="15" t="s">
        <v>18</v>
      </c>
      <c r="I3" s="15">
        <f>C3*D3</f>
        <v>6</v>
      </c>
      <c r="J3" s="25">
        <v>0.1</v>
      </c>
      <c r="K3" s="15">
        <f t="shared" ref="K3:K5" si="0">D3*J3</f>
        <v>0.2</v>
      </c>
      <c r="L3" s="15">
        <f>J3*I3</f>
        <v>0.60000000000000009</v>
      </c>
      <c r="M3" s="15">
        <f>I3-L3</f>
        <v>5.4</v>
      </c>
      <c r="N3" s="17">
        <f>M3/I3</f>
        <v>0.9</v>
      </c>
    </row>
    <row r="4" spans="1:14">
      <c r="A4" s="11" t="s">
        <v>11</v>
      </c>
      <c r="B4" s="12" t="s">
        <v>15</v>
      </c>
      <c r="C4" s="13">
        <v>3</v>
      </c>
      <c r="D4" s="13">
        <v>2</v>
      </c>
      <c r="E4" s="14">
        <v>41791</v>
      </c>
      <c r="F4" s="12" t="s">
        <v>9</v>
      </c>
      <c r="G4" s="12" t="s">
        <v>10</v>
      </c>
      <c r="H4" s="15" t="s">
        <v>18</v>
      </c>
      <c r="I4" s="15">
        <f>C4*D4</f>
        <v>6</v>
      </c>
      <c r="J4" s="25">
        <v>0.2</v>
      </c>
      <c r="K4" s="15">
        <f t="shared" si="0"/>
        <v>0.4</v>
      </c>
      <c r="L4" s="15">
        <f>J4*I4</f>
        <v>1.2000000000000002</v>
      </c>
      <c r="M4" s="15">
        <f>I4-L4</f>
        <v>4.8</v>
      </c>
      <c r="N4" s="17">
        <f>M4/I4</f>
        <v>0.79999999999999993</v>
      </c>
    </row>
    <row r="5" spans="1:14">
      <c r="A5" s="18" t="s">
        <v>12</v>
      </c>
      <c r="B5" s="19" t="s">
        <v>8</v>
      </c>
      <c r="C5" s="20">
        <v>3</v>
      </c>
      <c r="D5" s="20">
        <v>2</v>
      </c>
      <c r="E5" s="21">
        <v>41791</v>
      </c>
      <c r="F5" s="19" t="s">
        <v>13</v>
      </c>
      <c r="G5" s="19" t="s">
        <v>14</v>
      </c>
      <c r="H5" s="22" t="s">
        <v>19</v>
      </c>
      <c r="I5" s="22">
        <f>C5*D5</f>
        <v>6</v>
      </c>
      <c r="J5" s="26">
        <v>4.7999999999999996E-3</v>
      </c>
      <c r="K5" s="22">
        <f t="shared" si="0"/>
        <v>9.5999999999999992E-3</v>
      </c>
      <c r="L5" s="22">
        <f>J5*I5</f>
        <v>2.8799999999999999E-2</v>
      </c>
      <c r="M5" s="22">
        <f>I5-L5</f>
        <v>5.9711999999999996</v>
      </c>
      <c r="N5" s="24">
        <f>M5/I5</f>
        <v>0.99519999999999997</v>
      </c>
    </row>
    <row r="6" spans="1:14">
      <c r="E6" s="2"/>
      <c r="J6" s="5"/>
      <c r="K6" s="4"/>
    </row>
    <row r="7" spans="1:14">
      <c r="A7" s="6" t="s">
        <v>25</v>
      </c>
      <c r="B7" s="27">
        <f>SUM(C2:C5)</f>
        <v>12</v>
      </c>
    </row>
    <row r="8" spans="1:14">
      <c r="A8" s="11" t="s">
        <v>26</v>
      </c>
      <c r="B8" s="28">
        <f>SUM(I2:I5)</f>
        <v>24</v>
      </c>
    </row>
    <row r="9" spans="1:14">
      <c r="A9" s="11" t="s">
        <v>27</v>
      </c>
      <c r="B9" s="29">
        <f>(SUM(C2:C3)*SUM(D2:D3))+(C4*D4)+ (C5*D5)</f>
        <v>36</v>
      </c>
    </row>
    <row r="10" spans="1:14">
      <c r="A10" s="11" t="s">
        <v>28</v>
      </c>
      <c r="B10" s="29">
        <f>SUM(C2:C5)*SUM(D2:D5)</f>
        <v>96</v>
      </c>
    </row>
    <row r="11" spans="1:14">
      <c r="A11" s="11" t="s">
        <v>29</v>
      </c>
      <c r="B11" s="29">
        <f>(SUM(C2:D2)+SUM(C3:D3)+SUM(C4:D4)+SUM(C5:D5))</f>
        <v>20</v>
      </c>
    </row>
    <row r="12" spans="1:14">
      <c r="A12" s="11" t="s">
        <v>30</v>
      </c>
      <c r="B12" s="29">
        <f>(SUM(C2:C3)+SUM(D2:D3))+SUM(C4:D4)+SUM(C5:D5)</f>
        <v>20</v>
      </c>
    </row>
    <row r="13" spans="1:14">
      <c r="A13" s="11" t="s">
        <v>31</v>
      </c>
      <c r="B13" s="29">
        <f>SUM(C2:C5)+SUM(D2:D5)</f>
        <v>20</v>
      </c>
    </row>
    <row r="14" spans="1:14">
      <c r="A14" s="11" t="s">
        <v>32</v>
      </c>
      <c r="B14" s="29">
        <f>SUM(K2:K5)</f>
        <v>0.61920000000000008</v>
      </c>
    </row>
    <row r="15" spans="1:14">
      <c r="A15" s="11" t="s">
        <v>33</v>
      </c>
      <c r="B15" s="29">
        <f>SUM(D2:D3)*SUM(J2:J3)+(D4*J4)+(D5+J5)</f>
        <v>2.8239999999999998</v>
      </c>
    </row>
    <row r="16" spans="1:14">
      <c r="A16" s="11" t="s">
        <v>34</v>
      </c>
      <c r="B16" s="29">
        <f>SUM(D2:D5)*SUM(K2:K5)</f>
        <v>4.9536000000000007</v>
      </c>
    </row>
    <row r="17" spans="1:14">
      <c r="A17" s="11" t="s">
        <v>35</v>
      </c>
      <c r="B17" s="29">
        <f>(D2+J2)+(D3+J3)+(D4+J4)+(D5+J5)</f>
        <v>8.3095999999999997</v>
      </c>
    </row>
    <row r="18" spans="1:14">
      <c r="A18" s="11" t="s">
        <v>36</v>
      </c>
      <c r="B18" s="29">
        <f>SUM(D2:D3)+SUM(J2:J3)+D4+J4+D5+J5</f>
        <v>8.3095999999999997</v>
      </c>
    </row>
    <row r="19" spans="1:14">
      <c r="A19" s="11" t="s">
        <v>37</v>
      </c>
      <c r="B19" s="29">
        <f>SUM(D2:D5)+SUM(J2:J5)</f>
        <v>8.3095999999999997</v>
      </c>
    </row>
    <row r="20" spans="1:14">
      <c r="A20" s="11" t="s">
        <v>39</v>
      </c>
      <c r="B20" s="32">
        <f>SUM(M2:M5)</f>
        <v>22.142399999999999</v>
      </c>
    </row>
    <row r="21" spans="1:14">
      <c r="A21" s="11" t="s">
        <v>38</v>
      </c>
      <c r="B21" s="32">
        <f>SUM(M2:M5)/SUM(I2:I5)</f>
        <v>0.92259999999999998</v>
      </c>
    </row>
    <row r="22" spans="1:14">
      <c r="A22" s="18" t="s">
        <v>40</v>
      </c>
      <c r="B22" s="30">
        <f>SUM(D2:D5)*SUM(N2:N5)</f>
        <v>29.523199999999999</v>
      </c>
    </row>
    <row r="25" spans="1:14">
      <c r="A25" s="6" t="s">
        <v>0</v>
      </c>
      <c r="B25" s="7" t="s">
        <v>1</v>
      </c>
      <c r="C25" s="8" t="s">
        <v>2</v>
      </c>
      <c r="D25" s="8" t="s">
        <v>3</v>
      </c>
      <c r="E25" s="7" t="s">
        <v>4</v>
      </c>
      <c r="F25" s="7" t="s">
        <v>5</v>
      </c>
      <c r="G25" s="7" t="s">
        <v>6</v>
      </c>
      <c r="H25" s="9" t="s">
        <v>17</v>
      </c>
      <c r="I25" s="9" t="s">
        <v>23</v>
      </c>
      <c r="J25" s="9" t="s">
        <v>20</v>
      </c>
      <c r="K25" s="9" t="s">
        <v>24</v>
      </c>
      <c r="L25" s="9" t="s">
        <v>22</v>
      </c>
      <c r="M25" s="9" t="s">
        <v>16</v>
      </c>
      <c r="N25" s="10" t="s">
        <v>21</v>
      </c>
    </row>
    <row r="26" spans="1:14">
      <c r="A26" s="11" t="s">
        <v>7</v>
      </c>
      <c r="B26" s="12" t="s">
        <v>15</v>
      </c>
      <c r="C26" s="13">
        <v>3</v>
      </c>
      <c r="D26" s="13">
        <v>2</v>
      </c>
      <c r="E26" s="14">
        <v>41791</v>
      </c>
      <c r="F26" s="12" t="s">
        <v>13</v>
      </c>
      <c r="G26" s="12" t="s">
        <v>14</v>
      </c>
      <c r="H26" s="15" t="s">
        <v>19</v>
      </c>
      <c r="I26" s="15">
        <f>C26*D26</f>
        <v>6</v>
      </c>
      <c r="J26" s="16">
        <v>4.7999999999999996E-3</v>
      </c>
      <c r="K26" s="15">
        <f>D26*J26</f>
        <v>9.5999999999999992E-3</v>
      </c>
      <c r="L26" s="15">
        <f>J26*I26</f>
        <v>2.8799999999999999E-2</v>
      </c>
      <c r="M26" s="15">
        <f>I26-L26</f>
        <v>5.9711999999999996</v>
      </c>
      <c r="N26" s="17">
        <f>M26/I26</f>
        <v>0.99519999999999997</v>
      </c>
    </row>
    <row r="27" spans="1:14">
      <c r="A27" s="18" t="s">
        <v>7</v>
      </c>
      <c r="B27" s="19" t="s">
        <v>15</v>
      </c>
      <c r="C27" s="20">
        <v>3</v>
      </c>
      <c r="D27" s="20">
        <v>2</v>
      </c>
      <c r="E27" s="21">
        <v>41791</v>
      </c>
      <c r="F27" s="19" t="s">
        <v>9</v>
      </c>
      <c r="G27" s="19" t="s">
        <v>10</v>
      </c>
      <c r="H27" s="22" t="s">
        <v>18</v>
      </c>
      <c r="I27" s="22">
        <f>C27*D27</f>
        <v>6</v>
      </c>
      <c r="J27" s="23">
        <v>0.1</v>
      </c>
      <c r="K27" s="22">
        <f t="shared" ref="K27" si="1">D27*J27</f>
        <v>0.2</v>
      </c>
      <c r="L27" s="22">
        <f>J27*I27</f>
        <v>0.60000000000000009</v>
      </c>
      <c r="M27" s="22">
        <f>I27-L27</f>
        <v>5.4</v>
      </c>
      <c r="N27" s="24">
        <f>M27/I27</f>
        <v>0.9</v>
      </c>
    </row>
    <row r="28" spans="1:14">
      <c r="E28" s="2"/>
      <c r="J28" s="5"/>
      <c r="K28" s="4"/>
    </row>
    <row r="29" spans="1:14">
      <c r="A29" s="6" t="s">
        <v>25</v>
      </c>
      <c r="B29" s="27">
        <f>SUM(C26:C27)</f>
        <v>6</v>
      </c>
    </row>
    <row r="30" spans="1:14">
      <c r="A30" s="11" t="s">
        <v>26</v>
      </c>
      <c r="B30" s="28">
        <f>SUM(I26:I27)</f>
        <v>12</v>
      </c>
    </row>
    <row r="31" spans="1:14">
      <c r="A31" s="11" t="s">
        <v>27</v>
      </c>
      <c r="B31" s="29">
        <f>(SUM(C26:C27)*SUM(D26:D27))</f>
        <v>24</v>
      </c>
    </row>
    <row r="32" spans="1:14">
      <c r="A32" s="11" t="s">
        <v>28</v>
      </c>
      <c r="B32" s="29">
        <f>SUM(C26:C27)*SUM(D26:D27)</f>
        <v>24</v>
      </c>
    </row>
    <row r="33" spans="1:14">
      <c r="A33" s="11" t="s">
        <v>29</v>
      </c>
      <c r="B33" s="29">
        <f>(SUM(C26:D26)+SUM(C27:D27))</f>
        <v>10</v>
      </c>
    </row>
    <row r="34" spans="1:14">
      <c r="A34" s="11" t="s">
        <v>30</v>
      </c>
      <c r="B34" s="29">
        <f>(SUM(C26:C27)+SUM(D26:D27))</f>
        <v>10</v>
      </c>
    </row>
    <row r="35" spans="1:14">
      <c r="A35" s="11" t="s">
        <v>31</v>
      </c>
      <c r="B35" s="29">
        <f>SUM(C26:C27)+SUM(D26:D27)</f>
        <v>10</v>
      </c>
    </row>
    <row r="36" spans="1:14">
      <c r="A36" s="11" t="s">
        <v>32</v>
      </c>
      <c r="B36" s="29">
        <f>SUM(K26:K27)</f>
        <v>0.20960000000000001</v>
      </c>
    </row>
    <row r="37" spans="1:14">
      <c r="A37" s="11" t="s">
        <v>33</v>
      </c>
      <c r="B37" s="29">
        <f>SUM(D26:D27)*SUM(J26:J27)</f>
        <v>0.41920000000000002</v>
      </c>
    </row>
    <row r="38" spans="1:14">
      <c r="A38" s="11" t="s">
        <v>34</v>
      </c>
      <c r="B38" s="29">
        <f>SUM(D26:D27)*SUM(K26:K27)</f>
        <v>0.83840000000000003</v>
      </c>
    </row>
    <row r="39" spans="1:14">
      <c r="A39" s="11" t="s">
        <v>35</v>
      </c>
      <c r="B39" s="29">
        <f>(D26+J26)+(D27+J27)</f>
        <v>4.1048</v>
      </c>
    </row>
    <row r="40" spans="1:14">
      <c r="A40" s="11" t="s">
        <v>36</v>
      </c>
      <c r="B40" s="29">
        <f>SUM(D26:D27)+SUM(J26:J27)</f>
        <v>4.1048</v>
      </c>
    </row>
    <row r="41" spans="1:14">
      <c r="A41" s="11" t="s">
        <v>37</v>
      </c>
      <c r="B41" s="29">
        <f>SUM(D26:D27)+SUM(J26:J27)</f>
        <v>4.1048</v>
      </c>
    </row>
    <row r="42" spans="1:14">
      <c r="A42" s="11" t="s">
        <v>39</v>
      </c>
      <c r="B42" s="29">
        <f>SUM(M26:M27)</f>
        <v>11.3712</v>
      </c>
    </row>
    <row r="43" spans="1:14">
      <c r="A43" s="11" t="s">
        <v>38</v>
      </c>
      <c r="B43" s="29">
        <f>SUM(M26:M27)/SUM(I26:I27)</f>
        <v>0.9476</v>
      </c>
    </row>
    <row r="44" spans="1:14">
      <c r="A44" s="18" t="s">
        <v>40</v>
      </c>
      <c r="B44" s="31">
        <f>SUM(D26:D27)*SUM(N26:N27)</f>
        <v>7.5808</v>
      </c>
    </row>
    <row r="47" spans="1:14">
      <c r="A47" s="12" t="s">
        <v>41</v>
      </c>
    </row>
    <row r="48" spans="1:14">
      <c r="A48" s="6" t="s">
        <v>0</v>
      </c>
      <c r="B48" s="7" t="s">
        <v>1</v>
      </c>
      <c r="C48" s="8" t="s">
        <v>2</v>
      </c>
      <c r="D48" s="8" t="s">
        <v>3</v>
      </c>
      <c r="E48" s="7" t="s">
        <v>4</v>
      </c>
      <c r="F48" s="7" t="s">
        <v>5</v>
      </c>
      <c r="G48" s="7" t="s">
        <v>6</v>
      </c>
      <c r="H48" s="9" t="s">
        <v>17</v>
      </c>
      <c r="I48" s="9" t="s">
        <v>23</v>
      </c>
      <c r="J48" s="9" t="s">
        <v>20</v>
      </c>
      <c r="K48" s="9" t="s">
        <v>24</v>
      </c>
      <c r="L48" s="9" t="s">
        <v>22</v>
      </c>
      <c r="M48" s="9" t="s">
        <v>16</v>
      </c>
      <c r="N48" s="10" t="s">
        <v>21</v>
      </c>
    </row>
    <row r="49" spans="1:14">
      <c r="A49" s="11" t="s">
        <v>7</v>
      </c>
      <c r="B49" s="12" t="s">
        <v>15</v>
      </c>
      <c r="C49" s="13">
        <v>300</v>
      </c>
      <c r="D49" s="13">
        <v>200</v>
      </c>
      <c r="E49" s="14">
        <v>41791</v>
      </c>
      <c r="F49" s="12" t="s">
        <v>13</v>
      </c>
      <c r="G49" s="12" t="s">
        <v>14</v>
      </c>
      <c r="H49" s="15" t="s">
        <v>19</v>
      </c>
      <c r="I49" s="15">
        <f>C49*D49</f>
        <v>60000</v>
      </c>
      <c r="J49" s="16">
        <v>0.7</v>
      </c>
      <c r="K49" s="15">
        <f>D49*J49</f>
        <v>140</v>
      </c>
      <c r="L49" s="15">
        <f>J49*I49</f>
        <v>42000</v>
      </c>
      <c r="M49" s="15">
        <f>I49-L49</f>
        <v>18000</v>
      </c>
      <c r="N49" s="17">
        <f>M49/I49</f>
        <v>0.3</v>
      </c>
    </row>
    <row r="50" spans="1:14">
      <c r="A50" s="11" t="s">
        <v>7</v>
      </c>
      <c r="B50" s="12" t="s">
        <v>15</v>
      </c>
      <c r="C50" s="13">
        <v>0</v>
      </c>
      <c r="D50" s="13">
        <v>0</v>
      </c>
      <c r="E50" s="14">
        <v>41791</v>
      </c>
      <c r="F50" s="12" t="s">
        <v>9</v>
      </c>
      <c r="G50" s="12" t="s">
        <v>10</v>
      </c>
      <c r="H50" s="15" t="s">
        <v>18</v>
      </c>
      <c r="I50" s="15">
        <f>C50*D50</f>
        <v>0</v>
      </c>
      <c r="J50" s="16">
        <v>0.7</v>
      </c>
      <c r="K50" s="15">
        <f t="shared" ref="K50:K52" si="2">D50*J50</f>
        <v>0</v>
      </c>
      <c r="L50" s="15">
        <f>J50*I50</f>
        <v>0</v>
      </c>
      <c r="M50" s="15">
        <f>I50-L50</f>
        <v>0</v>
      </c>
      <c r="N50" s="17" t="e">
        <f>M50/I50</f>
        <v>#DIV/0!</v>
      </c>
    </row>
    <row r="51" spans="1:14">
      <c r="A51" s="11" t="s">
        <v>11</v>
      </c>
      <c r="B51" s="12" t="s">
        <v>15</v>
      </c>
      <c r="C51" s="13">
        <v>0</v>
      </c>
      <c r="D51" s="13">
        <v>0</v>
      </c>
      <c r="E51" s="14">
        <v>41791</v>
      </c>
      <c r="F51" s="12" t="s">
        <v>9</v>
      </c>
      <c r="G51" s="12" t="s">
        <v>10</v>
      </c>
      <c r="H51" s="15" t="s">
        <v>18</v>
      </c>
      <c r="I51" s="15">
        <f>C51*D51</f>
        <v>0</v>
      </c>
      <c r="J51" s="16">
        <v>0.7</v>
      </c>
      <c r="K51" s="15">
        <f t="shared" si="2"/>
        <v>0</v>
      </c>
      <c r="L51" s="15">
        <f>J51*I51</f>
        <v>0</v>
      </c>
      <c r="M51" s="15">
        <f>I51-L51</f>
        <v>0</v>
      </c>
      <c r="N51" s="17" t="e">
        <f>M51/I51</f>
        <v>#DIV/0!</v>
      </c>
    </row>
    <row r="52" spans="1:14">
      <c r="A52" s="18" t="s">
        <v>12</v>
      </c>
      <c r="B52" s="19" t="s">
        <v>8</v>
      </c>
      <c r="C52" s="20">
        <v>3</v>
      </c>
      <c r="D52" s="20">
        <v>2</v>
      </c>
      <c r="E52" s="21">
        <v>41791</v>
      </c>
      <c r="F52" s="19" t="s">
        <v>13</v>
      </c>
      <c r="G52" s="19" t="s">
        <v>14</v>
      </c>
      <c r="H52" s="22" t="s">
        <v>19</v>
      </c>
      <c r="I52" s="22">
        <f>C52*D52</f>
        <v>6</v>
      </c>
      <c r="J52" s="16">
        <v>0.7</v>
      </c>
      <c r="K52" s="22">
        <f t="shared" si="2"/>
        <v>1.4</v>
      </c>
      <c r="L52" s="22">
        <f>J52*I52</f>
        <v>4.1999999999999993</v>
      </c>
      <c r="M52" s="22">
        <f>I52-L52</f>
        <v>1.8000000000000007</v>
      </c>
      <c r="N52" s="24">
        <f>M52/I52</f>
        <v>0.3000000000000001</v>
      </c>
    </row>
    <row r="53" spans="1:14">
      <c r="E53" s="2"/>
      <c r="J53" s="5"/>
      <c r="K53" s="4"/>
    </row>
    <row r="54" spans="1:14">
      <c r="A54" s="6" t="s">
        <v>25</v>
      </c>
      <c r="B54" s="27">
        <f>SUM(C49:C52)</f>
        <v>303</v>
      </c>
    </row>
    <row r="55" spans="1:14">
      <c r="A55" s="11" t="s">
        <v>26</v>
      </c>
      <c r="B55" s="28">
        <f>SUM(I49:I52)</f>
        <v>60006</v>
      </c>
    </row>
    <row r="56" spans="1:14">
      <c r="A56" s="11" t="s">
        <v>27</v>
      </c>
      <c r="B56" s="29">
        <f>(SUM(C49:C50)*SUM(D49:D50))+(C51*D51)+ (C52*D52)</f>
        <v>60006</v>
      </c>
    </row>
    <row r="57" spans="1:14">
      <c r="A57" s="11" t="s">
        <v>28</v>
      </c>
      <c r="B57" s="29">
        <f>SUM(C49:C52)*SUM(D49:D52)</f>
        <v>61206</v>
      </c>
    </row>
    <row r="58" spans="1:14">
      <c r="A58" s="11" t="s">
        <v>29</v>
      </c>
      <c r="B58" s="29">
        <f>(SUM(C49:D49)+SUM(C50:D50)+SUM(C51:D51)+SUM(C52:D52))</f>
        <v>505</v>
      </c>
    </row>
    <row r="59" spans="1:14">
      <c r="A59" s="11" t="s">
        <v>30</v>
      </c>
      <c r="B59" s="29">
        <f>(SUM(C49:C50)+SUM(D49:D50))+SUM(C51:D51)+SUM(C52:D52)</f>
        <v>505</v>
      </c>
    </row>
    <row r="60" spans="1:14">
      <c r="A60" s="11" t="s">
        <v>31</v>
      </c>
      <c r="B60" s="29">
        <f>SUM(C49:C52)+SUM(D49:D52)</f>
        <v>505</v>
      </c>
    </row>
    <row r="61" spans="1:14">
      <c r="A61" s="11" t="s">
        <v>32</v>
      </c>
      <c r="B61" s="29">
        <f>SUM(K49:K52)</f>
        <v>141.4</v>
      </c>
    </row>
    <row r="62" spans="1:14">
      <c r="A62" s="11" t="s">
        <v>33</v>
      </c>
      <c r="B62" s="29">
        <f>SUM(D49:D50)*SUM(J49:J50)+(D51*J51)+(D52+J52)</f>
        <v>282.7</v>
      </c>
    </row>
    <row r="63" spans="1:14">
      <c r="A63" s="11" t="s">
        <v>34</v>
      </c>
      <c r="B63" s="29">
        <f>SUM(D49:D52)*SUM(K49:K52)</f>
        <v>28562.800000000003</v>
      </c>
    </row>
    <row r="64" spans="1:14">
      <c r="A64" s="11" t="s">
        <v>35</v>
      </c>
      <c r="B64" s="29">
        <f>(D49+J49)+(D50+J50)+(D51+J51)+(D52+J52)</f>
        <v>204.79999999999995</v>
      </c>
    </row>
    <row r="65" spans="1:2">
      <c r="A65" s="11" t="s">
        <v>36</v>
      </c>
      <c r="B65" s="29">
        <f>SUM(D49:D50)+SUM(J49:J50)+D51+J51+D52+J52</f>
        <v>204.79999999999998</v>
      </c>
    </row>
    <row r="66" spans="1:2">
      <c r="A66" s="11" t="s">
        <v>37</v>
      </c>
      <c r="B66" s="29">
        <f>SUM(D49:D52)+SUM(J49:J52)</f>
        <v>204.8</v>
      </c>
    </row>
    <row r="67" spans="1:2">
      <c r="A67" s="11" t="s">
        <v>39</v>
      </c>
      <c r="B67" s="32">
        <f>SUM(M49:M52)</f>
        <v>18001.8</v>
      </c>
    </row>
    <row r="68" spans="1:2">
      <c r="A68" s="11" t="s">
        <v>38</v>
      </c>
      <c r="B68" s="32">
        <f>SUM(M49:M52)/SUM(I49:I52)</f>
        <v>0.3</v>
      </c>
    </row>
    <row r="69" spans="1:2">
      <c r="A69" s="18" t="s">
        <v>40</v>
      </c>
      <c r="B69" s="30" t="e">
        <f>SUM(D49:D52)*SUM(N49:N52)</f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LPG</dc:creator>
  <cp:lastModifiedBy>LPG</cp:lastModifiedBy>
  <dcterms:created xsi:type="dcterms:W3CDTF">2014-07-09T16:15:32Z</dcterms:created>
  <dcterms:modified xsi:type="dcterms:W3CDTF">2014-09-15T18:38:03Z</dcterms:modified>
</cp:coreProperties>
</file>