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35" i="1" l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K497" i="1" s="1"/>
  <c r="J497" i="1"/>
  <c r="I498" i="1"/>
  <c r="J498" i="1"/>
  <c r="I499" i="1"/>
  <c r="J499" i="1"/>
  <c r="I500" i="1"/>
  <c r="J500" i="1"/>
  <c r="I501" i="1"/>
  <c r="J501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K260" i="1" s="1"/>
  <c r="J260" i="1"/>
  <c r="I261" i="1"/>
  <c r="J261" i="1"/>
  <c r="I262" i="1"/>
  <c r="K262" i="1" s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2" i="1"/>
  <c r="J2" i="1"/>
  <c r="B47" i="1"/>
  <c r="B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B1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D2" i="1"/>
  <c r="B43" i="1"/>
  <c r="B37" i="1"/>
  <c r="B36" i="1"/>
  <c r="B48" i="1"/>
  <c r="B44" i="1"/>
  <c r="B34" i="1"/>
  <c r="B33" i="1"/>
  <c r="B32" i="1"/>
  <c r="B24" i="1"/>
  <c r="B23" i="1"/>
  <c r="B20" i="1"/>
  <c r="B19" i="1"/>
  <c r="B18" i="1"/>
  <c r="B13" i="1"/>
  <c r="B10" i="1"/>
  <c r="B9" i="1"/>
  <c r="B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K459" i="1" l="1"/>
  <c r="K20" i="1"/>
  <c r="K441" i="1"/>
  <c r="K259" i="1"/>
  <c r="K257" i="1"/>
  <c r="K247" i="1"/>
  <c r="K243" i="1"/>
  <c r="K235" i="1"/>
  <c r="K203" i="1"/>
  <c r="K187" i="1"/>
  <c r="K185" i="1"/>
  <c r="K183" i="1"/>
  <c r="K171" i="1"/>
  <c r="K169" i="1"/>
  <c r="K167" i="1"/>
  <c r="K163" i="1"/>
  <c r="K161" i="1"/>
  <c r="K155" i="1"/>
  <c r="K139" i="1"/>
  <c r="K43" i="1"/>
  <c r="K27" i="1"/>
  <c r="K15" i="1"/>
  <c r="K494" i="1"/>
  <c r="K486" i="1"/>
  <c r="K462" i="1"/>
  <c r="K267" i="1"/>
  <c r="K255" i="1"/>
  <c r="K251" i="1"/>
  <c r="K249" i="1"/>
  <c r="K450" i="1"/>
  <c r="K448" i="1"/>
  <c r="K446" i="1"/>
  <c r="K444" i="1"/>
  <c r="K493" i="1"/>
  <c r="K491" i="1"/>
  <c r="K489" i="1"/>
  <c r="K487" i="1"/>
  <c r="K481" i="1"/>
  <c r="K291" i="1"/>
  <c r="K59" i="1"/>
  <c r="K368" i="1"/>
  <c r="K123" i="1"/>
  <c r="K107" i="1"/>
  <c r="K432" i="1"/>
  <c r="K428" i="1"/>
  <c r="K426" i="1"/>
  <c r="K412" i="1"/>
  <c r="K396" i="1"/>
  <c r="K338" i="1"/>
  <c r="K330" i="1"/>
  <c r="K322" i="1"/>
  <c r="K318" i="1"/>
  <c r="K316" i="1"/>
  <c r="K310" i="1"/>
  <c r="K430" i="1"/>
  <c r="K152" i="1"/>
  <c r="K369" i="1"/>
  <c r="K345" i="1"/>
  <c r="K335" i="1"/>
  <c r="K315" i="1"/>
  <c r="K313" i="1"/>
  <c r="K311" i="1"/>
  <c r="K191" i="1"/>
  <c r="K384" i="1"/>
  <c r="K376" i="1"/>
  <c r="K372" i="1"/>
  <c r="K370" i="1"/>
  <c r="K367" i="1"/>
  <c r="K365" i="1"/>
  <c r="K361" i="1"/>
  <c r="K357" i="1"/>
  <c r="K331" i="1"/>
  <c r="K270" i="1"/>
  <c r="K268" i="1"/>
  <c r="K258" i="1"/>
  <c r="K250" i="1"/>
  <c r="K127" i="1"/>
  <c r="K63" i="1"/>
  <c r="K52" i="1"/>
  <c r="K44" i="1"/>
  <c r="K34" i="1"/>
  <c r="K10" i="1"/>
  <c r="K469" i="1"/>
  <c r="K409" i="1"/>
  <c r="K455" i="1"/>
  <c r="K451" i="1"/>
  <c r="K439" i="1"/>
  <c r="K437" i="1"/>
  <c r="K435" i="1"/>
  <c r="K397" i="1"/>
  <c r="K400" i="1"/>
  <c r="K385" i="1"/>
  <c r="K346" i="1"/>
  <c r="K307" i="1"/>
  <c r="K227" i="1"/>
  <c r="K200" i="1"/>
  <c r="K86" i="1"/>
  <c r="K70" i="1"/>
  <c r="K476" i="1"/>
  <c r="K192" i="1"/>
  <c r="K182" i="1"/>
  <c r="K174" i="1"/>
  <c r="K166" i="1"/>
  <c r="K158" i="1"/>
  <c r="K142" i="1"/>
  <c r="K134" i="1"/>
  <c r="K126" i="1"/>
  <c r="K95" i="1"/>
  <c r="K289" i="1"/>
  <c r="K287" i="1"/>
  <c r="K283" i="1"/>
  <c r="K281" i="1"/>
  <c r="K279" i="1"/>
  <c r="K275" i="1"/>
  <c r="K238" i="1"/>
  <c r="K236" i="1"/>
  <c r="K225" i="1"/>
  <c r="K219" i="1"/>
  <c r="K215" i="1"/>
  <c r="K211" i="1"/>
  <c r="K91" i="1"/>
  <c r="K89" i="1"/>
  <c r="K87" i="1"/>
  <c r="K83" i="1"/>
  <c r="K81" i="1"/>
  <c r="K75" i="1"/>
  <c r="K11" i="1"/>
  <c r="K7" i="1"/>
  <c r="K5" i="1"/>
  <c r="K3" i="1"/>
  <c r="K498" i="1"/>
  <c r="K492" i="1"/>
  <c r="K479" i="1"/>
  <c r="K477" i="1"/>
  <c r="K475" i="1"/>
  <c r="K473" i="1"/>
  <c r="K471" i="1"/>
  <c r="K465" i="1"/>
  <c r="K463" i="1"/>
  <c r="K449" i="1"/>
  <c r="K445" i="1"/>
  <c r="K423" i="1"/>
  <c r="K413" i="1"/>
  <c r="K392" i="1"/>
  <c r="K390" i="1"/>
  <c r="K388" i="1"/>
  <c r="K386" i="1"/>
  <c r="K383" i="1"/>
  <c r="K381" i="1"/>
  <c r="K377" i="1"/>
  <c r="K358" i="1"/>
  <c r="K341" i="1"/>
  <c r="K339" i="1"/>
  <c r="K332" i="1"/>
  <c r="K327" i="1"/>
  <c r="K323" i="1"/>
  <c r="K306" i="1"/>
  <c r="K302" i="1"/>
  <c r="K300" i="1"/>
  <c r="K298" i="1"/>
  <c r="K294" i="1"/>
  <c r="K292" i="1"/>
  <c r="K290" i="1"/>
  <c r="K282" i="1"/>
  <c r="K230" i="1"/>
  <c r="K228" i="1"/>
  <c r="K226" i="1"/>
  <c r="K218" i="1"/>
  <c r="K175" i="1"/>
  <c r="K120" i="1"/>
  <c r="K112" i="1"/>
  <c r="K102" i="1"/>
  <c r="K94" i="1"/>
  <c r="K482" i="1"/>
  <c r="K424" i="1"/>
  <c r="K416" i="1"/>
  <c r="K391" i="1"/>
  <c r="K299" i="1"/>
  <c r="K111" i="1"/>
  <c r="K39" i="1"/>
  <c r="K37" i="1"/>
  <c r="K35" i="1"/>
  <c r="K31" i="1"/>
  <c r="K485" i="1"/>
  <c r="K478" i="1"/>
  <c r="K470" i="1"/>
  <c r="K468" i="1"/>
  <c r="K466" i="1"/>
  <c r="K452" i="1"/>
  <c r="K436" i="1"/>
  <c r="K143" i="1"/>
  <c r="K136" i="1"/>
  <c r="K128" i="1"/>
  <c r="K118" i="1"/>
  <c r="K110" i="1"/>
  <c r="K105" i="1"/>
  <c r="K103" i="1"/>
  <c r="K99" i="1"/>
  <c r="K97" i="1"/>
  <c r="K79" i="1"/>
  <c r="K72" i="1"/>
  <c r="K64" i="1"/>
  <c r="K60" i="1"/>
  <c r="K50" i="1"/>
  <c r="K28" i="1"/>
  <c r="K26" i="1"/>
  <c r="K18" i="1"/>
  <c r="K500" i="1"/>
  <c r="K495" i="1"/>
  <c r="K484" i="1"/>
  <c r="K460" i="1"/>
  <c r="K458" i="1"/>
  <c r="K456" i="1"/>
  <c r="K454" i="1"/>
  <c r="K443" i="1"/>
  <c r="K420" i="1"/>
  <c r="K418" i="1"/>
  <c r="K393" i="1"/>
  <c r="K342" i="1"/>
  <c r="K314" i="1"/>
  <c r="K305" i="1"/>
  <c r="K286" i="1"/>
  <c r="K284" i="1"/>
  <c r="K273" i="1"/>
  <c r="K271" i="1"/>
  <c r="K254" i="1"/>
  <c r="K252" i="1"/>
  <c r="K241" i="1"/>
  <c r="K239" i="1"/>
  <c r="K222" i="1"/>
  <c r="K207" i="1"/>
  <c r="K184" i="1"/>
  <c r="K176" i="1"/>
  <c r="K153" i="1"/>
  <c r="K151" i="1"/>
  <c r="K147" i="1"/>
  <c r="K145" i="1"/>
  <c r="K496" i="1"/>
  <c r="K480" i="1"/>
  <c r="K461" i="1"/>
  <c r="K457" i="1"/>
  <c r="K453" i="1"/>
  <c r="K442" i="1"/>
  <c r="K433" i="1"/>
  <c r="K425" i="1"/>
  <c r="K421" i="1"/>
  <c r="K408" i="1"/>
  <c r="K406" i="1"/>
  <c r="K404" i="1"/>
  <c r="K402" i="1"/>
  <c r="K380" i="1"/>
  <c r="K378" i="1"/>
  <c r="K375" i="1"/>
  <c r="K373" i="1"/>
  <c r="K362" i="1"/>
  <c r="K355" i="1"/>
  <c r="K353" i="1"/>
  <c r="K351" i="1"/>
  <c r="K349" i="1"/>
  <c r="K326" i="1"/>
  <c r="K324" i="1"/>
  <c r="K321" i="1"/>
  <c r="K319" i="1"/>
  <c r="K308" i="1"/>
  <c r="K301" i="1"/>
  <c r="K297" i="1"/>
  <c r="K278" i="1"/>
  <c r="K276" i="1"/>
  <c r="K274" i="1"/>
  <c r="K265" i="1"/>
  <c r="K263" i="1"/>
  <c r="K246" i="1"/>
  <c r="K244" i="1"/>
  <c r="K242" i="1"/>
  <c r="K233" i="1"/>
  <c r="K231" i="1"/>
  <c r="K214" i="1"/>
  <c r="K210" i="1"/>
  <c r="K201" i="1"/>
  <c r="K199" i="1"/>
  <c r="K195" i="1"/>
  <c r="K193" i="1"/>
  <c r="K168" i="1"/>
  <c r="K160" i="1"/>
  <c r="K150" i="1"/>
  <c r="K137" i="1"/>
  <c r="K135" i="1"/>
  <c r="K131" i="1"/>
  <c r="K129" i="1"/>
  <c r="K104" i="1"/>
  <c r="K96" i="1"/>
  <c r="K73" i="1"/>
  <c r="K71" i="1"/>
  <c r="K69" i="1"/>
  <c r="K67" i="1"/>
  <c r="K65" i="1"/>
  <c r="K29" i="1"/>
  <c r="K12" i="1"/>
  <c r="K407" i="1"/>
  <c r="K403" i="1"/>
  <c r="K356" i="1"/>
  <c r="K352" i="1"/>
  <c r="K266" i="1"/>
  <c r="K234" i="1"/>
  <c r="K223" i="1"/>
  <c r="K206" i="1"/>
  <c r="K198" i="1"/>
  <c r="K190" i="1"/>
  <c r="K179" i="1"/>
  <c r="K177" i="1"/>
  <c r="K159" i="1"/>
  <c r="K144" i="1"/>
  <c r="K121" i="1"/>
  <c r="K119" i="1"/>
  <c r="K115" i="1"/>
  <c r="K113" i="1"/>
  <c r="K88" i="1"/>
  <c r="K80" i="1"/>
  <c r="K55" i="1"/>
  <c r="K53" i="1"/>
  <c r="K51" i="1"/>
  <c r="K49" i="1"/>
  <c r="K47" i="1"/>
  <c r="K23" i="1"/>
  <c r="K21" i="1"/>
  <c r="K19" i="1"/>
  <c r="K6" i="1"/>
  <c r="K501" i="1"/>
  <c r="K499" i="1"/>
  <c r="K490" i="1"/>
  <c r="K488" i="1"/>
  <c r="K483" i="1"/>
  <c r="K474" i="1"/>
  <c r="K472" i="1"/>
  <c r="K467" i="1"/>
  <c r="K464" i="1"/>
  <c r="K447" i="1"/>
  <c r="K440" i="1"/>
  <c r="K438" i="1"/>
  <c r="K303" i="1"/>
  <c r="K431" i="1"/>
  <c r="K405" i="1"/>
  <c r="K398" i="1"/>
  <c r="K389" i="1"/>
  <c r="K363" i="1"/>
  <c r="K354" i="1"/>
  <c r="K347" i="1"/>
  <c r="K340" i="1"/>
  <c r="K337" i="1"/>
  <c r="K429" i="1"/>
  <c r="K414" i="1"/>
  <c r="K434" i="1"/>
  <c r="K427" i="1"/>
  <c r="K422" i="1"/>
  <c r="K419" i="1"/>
  <c r="K417" i="1"/>
  <c r="K415" i="1"/>
  <c r="K410" i="1"/>
  <c r="K401" i="1"/>
  <c r="K399" i="1"/>
  <c r="K394" i="1"/>
  <c r="K387" i="1"/>
  <c r="K382" i="1"/>
  <c r="K379" i="1"/>
  <c r="K374" i="1"/>
  <c r="K371" i="1"/>
  <c r="K366" i="1"/>
  <c r="K364" i="1"/>
  <c r="K359" i="1"/>
  <c r="K350" i="1"/>
  <c r="K348" i="1"/>
  <c r="K343" i="1"/>
  <c r="K328" i="1"/>
  <c r="K320" i="1"/>
  <c r="K317" i="1"/>
  <c r="K312" i="1"/>
  <c r="K309" i="1"/>
  <c r="K304" i="1"/>
  <c r="K411" i="1"/>
  <c r="K395" i="1"/>
  <c r="K360" i="1"/>
  <c r="K344" i="1"/>
  <c r="K336" i="1"/>
  <c r="K334" i="1"/>
  <c r="K295" i="1"/>
  <c r="K78" i="1"/>
  <c r="K62" i="1"/>
  <c r="K57" i="1"/>
  <c r="K48" i="1"/>
  <c r="K46" i="1"/>
  <c r="K41" i="1"/>
  <c r="K32" i="1"/>
  <c r="K30" i="1"/>
  <c r="K25" i="1"/>
  <c r="K16" i="1"/>
  <c r="K14" i="1"/>
  <c r="K9" i="1"/>
  <c r="K220" i="1"/>
  <c r="K217" i="1"/>
  <c r="K212" i="1"/>
  <c r="K209" i="1"/>
  <c r="K204" i="1"/>
  <c r="K202" i="1"/>
  <c r="K197" i="1"/>
  <c r="K188" i="1"/>
  <c r="K186" i="1"/>
  <c r="K181" i="1"/>
  <c r="K172" i="1"/>
  <c r="K170" i="1"/>
  <c r="K165" i="1"/>
  <c r="K156" i="1"/>
  <c r="K154" i="1"/>
  <c r="K149" i="1"/>
  <c r="K140" i="1"/>
  <c r="K138" i="1"/>
  <c r="K133" i="1"/>
  <c r="K124" i="1"/>
  <c r="K122" i="1"/>
  <c r="K117" i="1"/>
  <c r="K108" i="1"/>
  <c r="K106" i="1"/>
  <c r="K101" i="1"/>
  <c r="K92" i="1"/>
  <c r="K90" i="1"/>
  <c r="K85" i="1"/>
  <c r="K76" i="1"/>
  <c r="K74" i="1"/>
  <c r="K58" i="1"/>
  <c r="K42" i="1"/>
  <c r="K56" i="1"/>
  <c r="K54" i="1"/>
  <c r="K40" i="1"/>
  <c r="K38" i="1"/>
  <c r="K33" i="1"/>
  <c r="K24" i="1"/>
  <c r="K22" i="1"/>
  <c r="K17" i="1"/>
  <c r="K8" i="1"/>
  <c r="K296" i="1"/>
  <c r="K293" i="1"/>
  <c r="K288" i="1"/>
  <c r="K285" i="1"/>
  <c r="K280" i="1"/>
  <c r="K277" i="1"/>
  <c r="K272" i="1"/>
  <c r="K269" i="1"/>
  <c r="K264" i="1"/>
  <c r="K261" i="1"/>
  <c r="K256" i="1"/>
  <c r="K253" i="1"/>
  <c r="K248" i="1"/>
  <c r="K245" i="1"/>
  <c r="K240" i="1"/>
  <c r="K237" i="1"/>
  <c r="K232" i="1"/>
  <c r="K229" i="1"/>
  <c r="K224" i="1"/>
  <c r="K221" i="1"/>
  <c r="K216" i="1"/>
  <c r="K213" i="1"/>
  <c r="K208" i="1"/>
  <c r="K205" i="1"/>
  <c r="K196" i="1"/>
  <c r="K194" i="1"/>
  <c r="K189" i="1"/>
  <c r="K180" i="1"/>
  <c r="K178" i="1"/>
  <c r="K173" i="1"/>
  <c r="K164" i="1"/>
  <c r="K162" i="1"/>
  <c r="K157" i="1"/>
  <c r="K148" i="1"/>
  <c r="K146" i="1"/>
  <c r="K141" i="1"/>
  <c r="K132" i="1"/>
  <c r="K130" i="1"/>
  <c r="K125" i="1"/>
  <c r="K116" i="1"/>
  <c r="K114" i="1"/>
  <c r="K109" i="1"/>
  <c r="K100" i="1"/>
  <c r="K98" i="1"/>
  <c r="K93" i="1"/>
  <c r="K84" i="1"/>
  <c r="K82" i="1"/>
  <c r="K77" i="1"/>
  <c r="K68" i="1"/>
  <c r="K66" i="1"/>
  <c r="K61" i="1"/>
  <c r="K45" i="1"/>
  <c r="K36" i="1"/>
  <c r="K13" i="1"/>
  <c r="K4" i="1"/>
  <c r="K333" i="1"/>
  <c r="K325" i="1"/>
  <c r="K329" i="1"/>
  <c r="K2" i="1"/>
  <c r="B50" i="1" l="1"/>
</calcChain>
</file>

<file path=xl/sharedStrings.xml><?xml version="1.0" encoding="utf-8"?>
<sst xmlns="http://schemas.openxmlformats.org/spreadsheetml/2006/main" count="42" uniqueCount="33">
  <si>
    <t>theta</t>
  </si>
  <si>
    <t>f(theta1|Y)</t>
  </si>
  <si>
    <t>L(theta1)</t>
  </si>
  <si>
    <t>L(theta2)</t>
  </si>
  <si>
    <t>f(theta2|Y)</t>
  </si>
  <si>
    <t>f(theta)</t>
  </si>
  <si>
    <t>alpha</t>
  </si>
  <si>
    <t>beta</t>
  </si>
  <si>
    <t>p(θ&gt;0.25)</t>
  </si>
  <si>
    <t>p(θ&gt;0.50)</t>
  </si>
  <si>
    <t>p(θ&gt;0.80)</t>
  </si>
  <si>
    <t>Ε[θ1|y]</t>
  </si>
  <si>
    <t>MLE</t>
  </si>
  <si>
    <t>beta*</t>
  </si>
  <si>
    <t>alpha*</t>
  </si>
  <si>
    <t>95% CI</t>
  </si>
  <si>
    <t>Student 1</t>
  </si>
  <si>
    <t>Student 2</t>
  </si>
  <si>
    <t>Ε[θ2|y]</t>
  </si>
  <si>
    <t>Right Anwsers</t>
  </si>
  <si>
    <t>All Questions</t>
  </si>
  <si>
    <t>alpha2</t>
  </si>
  <si>
    <t>beta2</t>
  </si>
  <si>
    <t>alpha2*</t>
  </si>
  <si>
    <t>beta2*</t>
  </si>
  <si>
    <t>p(θ2&gt;0.25)</t>
  </si>
  <si>
    <t>p(θ2&gt;0.50)</t>
  </si>
  <si>
    <t>p(θ2&gt;0.80)</t>
  </si>
  <si>
    <t>simulation(theta1)</t>
  </si>
  <si>
    <t>simulation(theta2)</t>
  </si>
  <si>
    <t>Indicator</t>
  </si>
  <si>
    <t>p(theta1&gt;theta2)</t>
  </si>
  <si>
    <t xml:space="preserve">GAMMA.DIST,GAMMA.INV,GAMMA.INV(RAND(),a,1/b) NORM.DIST,NORM.INV,NORM.INV(RAND(),mu,sigma)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</si>
</sst>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71" formatCode="0.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i/>
      <sz val="12"/>
      <color theme="1"/>
      <name val="Arial Narrow"/>
      <family val="2"/>
    </font>
    <font>
      <i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71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f(theta)</c:v>
                </c:pt>
              </c:strCache>
            </c:strRef>
          </c:tx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1.2807946800000001E-11</c:v>
                </c:pt>
                <c:pt idx="1">
                  <c:v>1.5902380032000002E-9</c:v>
                </c:pt>
                <c:pt idx="2">
                  <c:v>2.6347409233199995E-8</c:v>
                </c:pt>
                <c:pt idx="3">
                  <c:v>1.9134079303680002E-7</c:v>
                </c:pt>
                <c:pt idx="4">
                  <c:v>8.8416796875000045E-7</c:v>
                </c:pt>
                <c:pt idx="5">
                  <c:v>3.0691367866367992E-6</c:v>
                </c:pt>
                <c:pt idx="6">
                  <c:v>8.7439780144332037E-6</c:v>
                </c:pt>
                <c:pt idx="7">
                  <c:v>2.1555957674803204E-5</c:v>
                </c:pt>
                <c:pt idx="8">
                  <c:v>4.7576848866346796E-5</c:v>
                </c:pt>
                <c:pt idx="9">
                  <c:v>9.6228000000000082E-5</c:v>
                </c:pt>
                <c:pt idx="10">
                  <c:v>1.8133963917562682E-4</c:v>
                </c:pt>
                <c:pt idx="11">
                  <c:v>3.2232253497016316E-4</c:v>
                </c:pt>
                <c:pt idx="12">
                  <c:v>5.454251443086734E-4</c:v>
                </c:pt>
                <c:pt idx="13">
                  <c:v>8.8504537044295723E-4</c:v>
                </c:pt>
                <c:pt idx="14">
                  <c:v>1.3850629804687499E-3</c:v>
                </c:pt>
                <c:pt idx="15">
                  <c:v>2.1001565443719166E-3</c:v>
                </c:pt>
                <c:pt idx="16">
                  <c:v>3.0970674084061949E-3</c:v>
                </c:pt>
                <c:pt idx="17">
                  <c:v>4.4557726567698427E-3</c:v>
                </c:pt>
                <c:pt idx="18">
                  <c:v>6.2705291991658691E-3</c:v>
                </c:pt>
                <c:pt idx="19">
                  <c:v>8.6507520000000081E-3</c:v>
                </c:pt>
                <c:pt idx="20">
                  <c:v>1.1721690989792505E-2</c:v>
                </c:pt>
                <c:pt idx="21">
                  <c:v>1.5624873322953524E-2</c:v>
                </c:pt>
                <c:pt idx="22">
                  <c:v>2.051828032049732E-2</c:v>
                </c:pt>
                <c:pt idx="23">
                  <c:v>2.6576231613648076E-2</c:v>
                </c:pt>
                <c:pt idx="24">
                  <c:v>3.398895263671875E-2</c:v>
                </c:pt>
                <c:pt idx="25">
                  <c:v>4.2961805657224406E-2</c:v>
                </c:pt>
                <c:pt idx="26">
                  <c:v>5.3714168930023169E-2</c:v>
                </c:pt>
                <c:pt idx="27">
                  <c:v>6.6477953272460116E-2</c:v>
                </c:pt>
                <c:pt idx="28">
                  <c:v>8.1495750331122566E-2</c:v>
                </c:pt>
                <c:pt idx="29">
                  <c:v>9.9018611999999978E-2</c:v>
                </c:pt>
                <c:pt idx="30">
                  <c:v>0.11930346580667457</c:v>
                </c:pt>
                <c:pt idx="31">
                  <c:v>0.14261017655975608</c:v>
                </c:pt>
                <c:pt idx="32">
                  <c:v>0.16919827009920715</c:v>
                </c:pt>
                <c:pt idx="33">
                  <c:v>0.19932334056359244</c:v>
                </c:pt>
                <c:pt idx="34">
                  <c:v>0.23323316813671865</c:v>
                </c:pt>
                <c:pt idx="35">
                  <c:v>0.27116357971272004</c:v>
                </c:pt>
                <c:pt idx="36">
                  <c:v>0.31333409027547332</c:v>
                </c:pt>
                <c:pt idx="37">
                  <c:v>0.35994336797741761</c:v>
                </c:pt>
                <c:pt idx="38">
                  <c:v>0.41116457087648062</c:v>
                </c:pt>
                <c:pt idx="39">
                  <c:v>0.46714060800000035</c:v>
                </c:pt>
                <c:pt idx="40">
                  <c:v>0.52797938180335768</c:v>
                </c:pt>
                <c:pt idx="41">
                  <c:v>0.59374907313062586</c:v>
                </c:pt>
                <c:pt idx="42">
                  <c:v>0.66447353341695015</c:v>
                </c:pt>
                <c:pt idx="43">
                  <c:v>0.74012785204978004</c:v>
                </c:pt>
                <c:pt idx="44">
                  <c:v>0.8206341694804693</c:v>
                </c:pt>
                <c:pt idx="45">
                  <c:v>0.90585780880135525</c:v>
                </c:pt>
                <c:pt idx="46">
                  <c:v>0.99560380002824467</c:v>
                </c:pt>
                <c:pt idx="47">
                  <c:v>1.0896138722063942</c:v>
                </c:pt>
                <c:pt idx="48">
                  <c:v>1.1875639886417033</c:v>
                </c:pt>
                <c:pt idx="49">
                  <c:v>1.2890625</c:v>
                </c:pt>
                <c:pt idx="50">
                  <c:v>1.3936489886680981</c:v>
                </c:pt>
                <c:pt idx="51">
                  <c:v>1.5007938755828911</c:v>
                </c:pt>
                <c:pt idx="52">
                  <c:v>1.6098988576611191</c:v>
                </c:pt>
                <c:pt idx="53">
                  <c:v>1.720298239954835</c:v>
                </c:pt>
                <c:pt idx="54">
                  <c:v>1.8312612216679693</c:v>
                </c:pt>
                <c:pt idx="55">
                  <c:v>1.9419951891499452</c:v>
                </c:pt>
                <c:pt idx="56">
                  <c:v>2.051650061885105</c:v>
                </c:pt>
                <c:pt idx="57">
                  <c:v>2.1593237292738219</c:v>
                </c:pt>
                <c:pt idx="58">
                  <c:v>2.2640686066047757</c:v>
                </c:pt>
                <c:pt idx="59">
                  <c:v>2.3648993280000004</c:v>
                </c:pt>
                <c:pt idx="60">
                  <c:v>2.4608015822270719</c:v>
                </c:pt>
                <c:pt idx="61">
                  <c:v>2.5507420840683594</c:v>
                </c:pt>
                <c:pt idx="62">
                  <c:v>2.6336796593675844</c:v>
                </c:pt>
                <c:pt idx="63">
                  <c:v>2.7085774058913006</c:v>
                </c:pt>
                <c:pt idx="64">
                  <c:v>2.7744158746992196</c:v>
                </c:pt>
                <c:pt idx="65">
                  <c:v>2.8302071977648264</c:v>
                </c:pt>
                <c:pt idx="66">
                  <c:v>2.8750100670785033</c:v>
                </c:pt>
                <c:pt idx="67">
                  <c:v>2.9079454483514136</c:v>
                </c:pt>
                <c:pt idx="68">
                  <c:v>2.9282128886720016</c:v>
                </c:pt>
                <c:pt idx="69">
                  <c:v>2.9351072519999994</c:v>
                </c:pt>
                <c:pt idx="70">
                  <c:v>2.9280356891675754</c:v>
                </c:pt>
                <c:pt idx="71">
                  <c:v>2.9065346200457185</c:v>
                </c:pt>
                <c:pt idx="72">
                  <c:v>2.8702864746782972</c:v>
                </c:pt>
                <c:pt idx="73">
                  <c:v>2.8191359074384414</c:v>
                </c:pt>
                <c:pt idx="74">
                  <c:v>2.7531051635742187</c:v>
                </c:pt>
                <c:pt idx="75">
                  <c:v>2.6724082408350549</c:v>
                </c:pt>
                <c:pt idx="76">
                  <c:v>2.5774634501589651</c:v>
                </c:pt>
                <c:pt idx="77">
                  <c:v>2.468903938605759</c:v>
                </c:pt>
                <c:pt idx="78">
                  <c:v>2.3475856947948044</c:v>
                </c:pt>
                <c:pt idx="79">
                  <c:v>2.2145925120000003</c:v>
                </c:pt>
                <c:pt idx="80">
                  <c:v>2.0712373367212229</c:v>
                </c:pt>
                <c:pt idx="81">
                  <c:v>1.9190593809429373</c:v>
                </c:pt>
                <c:pt idx="82">
                  <c:v>1.7598163243588951</c:v>
                </c:pt>
                <c:pt idx="83">
                  <c:v>1.5954708785390423</c:v>
                </c:pt>
                <c:pt idx="84">
                  <c:v>1.4281709282929687</c:v>
                </c:pt>
                <c:pt idx="85">
                  <c:v>1.2602224062956064</c:v>
                </c:pt>
                <c:pt idx="86">
                  <c:v>1.0940539953375026</c:v>
                </c:pt>
                <c:pt idx="87">
                  <c:v>0.93217268829593269</c:v>
                </c:pt>
                <c:pt idx="88">
                  <c:v>0.77710916904652805</c:v>
                </c:pt>
                <c:pt idx="89">
                  <c:v>0.63135190799999985</c:v>
                </c:pt>
                <c:pt idx="90">
                  <c:v>0.49726879370715188</c:v>
                </c:pt>
                <c:pt idx="91">
                  <c:v>0.37701504697966215</c:v>
                </c:pt>
                <c:pt idx="92">
                  <c:v>0.27242608617628294</c:v>
                </c:pt>
                <c:pt idx="93">
                  <c:v>0.18489393165620599</c:v>
                </c:pt>
                <c:pt idx="94">
                  <c:v>0.11522565385546904</c:v>
                </c:pt>
                <c:pt idx="95">
                  <c:v>6.348228295057752E-2</c:v>
                </c:pt>
                <c:pt idx="96">
                  <c:v>2.879650858799955E-2</c:v>
                </c:pt>
                <c:pt idx="97">
                  <c:v>9.1674056310853853E-3</c:v>
                </c:pt>
                <c:pt idx="98">
                  <c:v>1.2303262592372299E-3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26368"/>
        <c:axId val="251922688"/>
      </c:lineChart>
      <c:catAx>
        <c:axId val="13202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922688"/>
        <c:crosses val="autoZero"/>
        <c:auto val="1"/>
        <c:lblAlgn val="ctr"/>
        <c:lblOffset val="100"/>
        <c:noMultiLvlLbl val="0"/>
      </c:catAx>
      <c:valAx>
        <c:axId val="2519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2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L(theta1)</c:v>
                </c:pt>
              </c:strCache>
            </c:strRef>
          </c:tx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1.7377016237624726E-59</c:v>
                </c:pt>
                <c:pt idx="1">
                  <c:v>1.390276658830009E-49</c:v>
                </c:pt>
                <c:pt idx="2">
                  <c:v>8.3739890828162746E-44</c:v>
                </c:pt>
                <c:pt idx="3">
                  <c:v>1.0337301658668554E-39</c:v>
                </c:pt>
                <c:pt idx="4">
                  <c:v>1.5156685002103345E-36</c:v>
                </c:pt>
                <c:pt idx="5">
                  <c:v>5.77317978973027E-34</c:v>
                </c:pt>
                <c:pt idx="6">
                  <c:v>8.6725099164252524E-32</c:v>
                </c:pt>
                <c:pt idx="7">
                  <c:v>6.5919394104302894E-30</c:v>
                </c:pt>
                <c:pt idx="8">
                  <c:v>2.9772918082293099E-28</c:v>
                </c:pt>
                <c:pt idx="9">
                  <c:v>8.9171569529640253E-27</c:v>
                </c:pt>
                <c:pt idx="10">
                  <c:v>1.9152148545165545E-25</c:v>
                </c:pt>
                <c:pt idx="11">
                  <c:v>3.1252781048958931E-24</c:v>
                </c:pt>
                <c:pt idx="12">
                  <c:v>4.048500891150356E-23</c:v>
                </c:pt>
                <c:pt idx="13">
                  <c:v>4.3076774903775259E-22</c:v>
                </c:pt>
                <c:pt idx="14">
                  <c:v>3.8678789477125212E-21</c:v>
                </c:pt>
                <c:pt idx="15">
                  <c:v>2.9953203345249898E-20</c:v>
                </c:pt>
                <c:pt idx="16">
                  <c:v>2.0365257085282632E-19</c:v>
                </c:pt>
                <c:pt idx="17">
                  <c:v>1.2337253254161054E-18</c:v>
                </c:pt>
                <c:pt idx="18">
                  <c:v>6.7420630303584261E-18</c:v>
                </c:pt>
                <c:pt idx="19">
                  <c:v>3.3585251947543845E-17</c:v>
                </c:pt>
                <c:pt idx="20">
                  <c:v>1.5387044507769E-16</c:v>
                </c:pt>
                <c:pt idx="21">
                  <c:v>6.5334042502732733E-16</c:v>
                </c:pt>
                <c:pt idx="22">
                  <c:v>2.5881086814510655E-15</c:v>
                </c:pt>
                <c:pt idx="23">
                  <c:v>9.6204407052420064E-15</c:v>
                </c:pt>
                <c:pt idx="24">
                  <c:v>3.3727020350179463E-14</c:v>
                </c:pt>
                <c:pt idx="25">
                  <c:v>1.1201375750701758E-13</c:v>
                </c:pt>
                <c:pt idx="26">
                  <c:v>3.5382872121803466E-13</c:v>
                </c:pt>
                <c:pt idx="27">
                  <c:v>1.0667713760957648E-12</c:v>
                </c:pt>
                <c:pt idx="28">
                  <c:v>3.0794362402692532E-12</c:v>
                </c:pt>
                <c:pt idx="29">
                  <c:v>8.5352555883756793E-12</c:v>
                </c:pt>
                <c:pt idx="30">
                  <c:v>2.2772377599716722E-11</c:v>
                </c:pt>
                <c:pt idx="31">
                  <c:v>5.8619285183656786E-11</c:v>
                </c:pt>
                <c:pt idx="32">
                  <c:v>1.4588561804989294E-10</c:v>
                </c:pt>
                <c:pt idx="33">
                  <c:v>3.5167431964665227E-10</c:v>
                </c:pt>
                <c:pt idx="34">
                  <c:v>8.225604134420172E-10</c:v>
                </c:pt>
                <c:pt idx="35">
                  <c:v>1.8696968138721047E-9</c:v>
                </c:pt>
                <c:pt idx="36">
                  <c:v>4.1358957671948346E-9</c:v>
                </c:pt>
                <c:pt idx="37">
                  <c:v>8.9151644699346022E-9</c:v>
                </c:pt>
                <c:pt idx="38">
                  <c:v>1.8748637910882623E-8</c:v>
                </c:pt>
                <c:pt idx="39">
                  <c:v>3.8509449581312596E-8</c:v>
                </c:pt>
                <c:pt idx="40">
                  <c:v>7.7332170180478622E-8</c:v>
                </c:pt>
                <c:pt idx="41">
                  <c:v>1.5196773228468418E-7</c:v>
                </c:pt>
                <c:pt idx="42">
                  <c:v>2.9249056983230124E-7</c:v>
                </c:pt>
                <c:pt idx="43">
                  <c:v>5.5180211130048175E-7</c:v>
                </c:pt>
                <c:pt idx="44">
                  <c:v>1.0211290364324318E-6</c:v>
                </c:pt>
                <c:pt idx="45">
                  <c:v>1.8547851451628425E-6</c:v>
                </c:pt>
                <c:pt idx="46">
                  <c:v>3.3089426783863548E-6</c:v>
                </c:pt>
                <c:pt idx="47">
                  <c:v>5.8011364880995124E-6</c:v>
                </c:pt>
                <c:pt idx="48">
                  <c:v>9.9997862850637008E-6</c:v>
                </c:pt>
                <c:pt idx="49">
                  <c:v>1.6956219042185755E-5</c:v>
                </c:pt>
                <c:pt idx="50">
                  <c:v>2.8295489808620891E-5</c:v>
                </c:pt>
                <c:pt idx="51">
                  <c:v>4.6486606743935356E-5</c:v>
                </c:pt>
                <c:pt idx="52">
                  <c:v>7.5217266607468573E-5</c:v>
                </c:pt>
                <c:pt idx="53">
                  <c:v>1.1990236260030082E-4</c:v>
                </c:pt>
                <c:pt idx="54">
                  <c:v>1.8835848752038646E-4</c:v>
                </c:pt>
                <c:pt idx="55">
                  <c:v>2.9167719268348875E-4</c:v>
                </c:pt>
                <c:pt idx="56">
                  <c:v>4.453262247646134E-4</c:v>
                </c:pt>
                <c:pt idx="57">
                  <c:v>6.7049827537213368E-4</c:v>
                </c:pt>
                <c:pt idx="58">
                  <c:v>9.9570852619164829E-4</c:v>
                </c:pt>
                <c:pt idx="59">
                  <c:v>1.4586128884329912E-3</c:v>
                </c:pt>
                <c:pt idx="60">
                  <c:v>2.1079759384063728E-3</c:v>
                </c:pt>
                <c:pt idx="61">
                  <c:v>3.0056594659756391E-3</c:v>
                </c:pt>
                <c:pt idx="62">
                  <c:v>4.2284290242039233E-3</c:v>
                </c:pt>
                <c:pt idx="63">
                  <c:v>5.8692889617803067E-3</c:v>
                </c:pt>
                <c:pt idx="64">
                  <c:v>8.0379615505107218E-3</c:v>
                </c:pt>
                <c:pt idx="65">
                  <c:v>1.0860032799946413E-2</c:v>
                </c:pt>
                <c:pt idx="66">
                  <c:v>1.4474211456440674E-2</c:v>
                </c:pt>
                <c:pt idx="67">
                  <c:v>1.9027109270858138E-2</c:v>
                </c:pt>
                <c:pt idx="68">
                  <c:v>2.4664975926696142E-2</c:v>
                </c:pt>
                <c:pt idx="69">
                  <c:v>3.1521940741202646E-2</c:v>
                </c:pt>
                <c:pt idx="70">
                  <c:v>3.9704555445078997E-2</c:v>
                </c:pt>
                <c:pt idx="71">
                  <c:v>4.9272823141973787E-2</c:v>
                </c:pt>
                <c:pt idx="72">
                  <c:v>6.0218450706421324E-2</c:v>
                </c:pt>
                <c:pt idx="73">
                  <c:v>7.2441766430494076E-2</c:v>
                </c:pt>
                <c:pt idx="74">
                  <c:v>8.5729560519478012E-2</c:v>
                </c:pt>
                <c:pt idx="75">
                  <c:v>9.9736949731687091E-2</c:v>
                </c:pt>
                <c:pt idx="76">
                  <c:v>0.1139771065219492</c:v>
                </c:pt>
                <c:pt idx="77">
                  <c:v>0.12782314512796197</c:v>
                </c:pt>
                <c:pt idx="78">
                  <c:v>0.14052639993901223</c:v>
                </c:pt>
                <c:pt idx="79">
                  <c:v>0.15125452815610246</c:v>
                </c:pt>
                <c:pt idx="80">
                  <c:v>0.1591511109021353</c:v>
                </c:pt>
                <c:pt idx="81">
                  <c:v>0.16341559860400709</c:v>
                </c:pt>
                <c:pt idx="82">
                  <c:v>0.16339860437784873</c:v>
                </c:pt>
                <c:pt idx="83">
                  <c:v>0.15870300986043814</c:v>
                </c:pt>
                <c:pt idx="84">
                  <c:v>0.14927676220652389</c:v>
                </c:pt>
                <c:pt idx="85">
                  <c:v>0.13547962489595144</c:v>
                </c:pt>
                <c:pt idx="86">
                  <c:v>0.11810482686897929</c:v>
                </c:pt>
                <c:pt idx="87">
                  <c:v>9.8338991025168895E-2</c:v>
                </c:pt>
                <c:pt idx="88">
                  <c:v>7.7651144315008275E-2</c:v>
                </c:pt>
                <c:pt idx="89">
                  <c:v>5.7614481292187346E-2</c:v>
                </c:pt>
                <c:pt idx="90">
                  <c:v>3.9681890779661659E-2</c:v>
                </c:pt>
                <c:pt idx="91">
                  <c:v>2.4954970229315501E-2</c:v>
                </c:pt>
                <c:pt idx="92">
                  <c:v>1.4000786309657235E-2</c:v>
                </c:pt>
                <c:pt idx="93">
                  <c:v>6.7734006676001858E-3</c:v>
                </c:pt>
                <c:pt idx="94">
                  <c:v>2.6803891398684341E-3</c:v>
                </c:pt>
                <c:pt idx="95">
                  <c:v>7.9414439375578773E-4</c:v>
                </c:pt>
                <c:pt idx="96">
                  <c:v>1.4922612393481561E-4</c:v>
                </c:pt>
                <c:pt idx="97">
                  <c:v>1.2251783455520767E-5</c:v>
                </c:pt>
                <c:pt idx="98">
                  <c:v>1.3381052248327951E-7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02784"/>
        <c:axId val="251927872"/>
      </c:lineChart>
      <c:catAx>
        <c:axId val="21810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927872"/>
        <c:crosses val="autoZero"/>
        <c:auto val="1"/>
        <c:lblAlgn val="ctr"/>
        <c:lblOffset val="100"/>
        <c:noMultiLvlLbl val="0"/>
      </c:catAx>
      <c:valAx>
        <c:axId val="2519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0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f(theta1|Y)</c:v>
                </c:pt>
              </c:strCache>
            </c:strRef>
          </c:tx>
          <c:marker>
            <c:symbol val="none"/>
          </c:marker>
          <c:val>
            <c:numRef>
              <c:f>Sheet1!$F$2:$F$100</c:f>
              <c:numCache>
                <c:formatCode>General</c:formatCode>
                <c:ptCount val="99"/>
                <c:pt idx="0">
                  <c:v>4.7379327656906419E-69</c:v>
                </c:pt>
                <c:pt idx="1">
                  <c:v>4.7064942346298693E-57</c:v>
                </c:pt>
                <c:pt idx="2">
                  <c:v>4.6968260811798964E-50</c:v>
                </c:pt>
                <c:pt idx="3">
                  <c:v>4.2106479426344561E-45</c:v>
                </c:pt>
                <c:pt idx="4">
                  <c:v>2.852812139427105E-41</c:v>
                </c:pt>
                <c:pt idx="5">
                  <c:v>3.7719462798778072E-38</c:v>
                </c:pt>
                <c:pt idx="6">
                  <c:v>1.6143140761362251E-35</c:v>
                </c:pt>
                <c:pt idx="7">
                  <c:v>3.0249256230142603E-33</c:v>
                </c:pt>
                <c:pt idx="8">
                  <c:v>3.0154438663376103E-31</c:v>
                </c:pt>
                <c:pt idx="9">
                  <c:v>1.8266781835803374E-29</c:v>
                </c:pt>
                <c:pt idx="10">
                  <c:v>7.3934036967258312E-28</c:v>
                </c:pt>
                <c:pt idx="11">
                  <c:v>2.1444380815280706E-26</c:v>
                </c:pt>
                <c:pt idx="12">
                  <c:v>4.7007111562879322E-25</c:v>
                </c:pt>
                <c:pt idx="13">
                  <c:v>8.1160158611048047E-24</c:v>
                </c:pt>
                <c:pt idx="14">
                  <c:v>1.1404508333955811E-22</c:v>
                </c:pt>
                <c:pt idx="15">
                  <c:v>1.3391496569445834E-21</c:v>
                </c:pt>
                <c:pt idx="16">
                  <c:v>1.3426868218117841E-20</c:v>
                </c:pt>
                <c:pt idx="17">
                  <c:v>1.1702419854975535E-19</c:v>
                </c:pt>
                <c:pt idx="18">
                  <c:v>8.9997651047981716E-19</c:v>
                </c:pt>
                <c:pt idx="19">
                  <c:v>6.1849564219220246E-18</c:v>
                </c:pt>
                <c:pt idx="20">
                  <c:v>3.8395440085141579E-17</c:v>
                </c:pt>
                <c:pt idx="21">
                  <c:v>2.173152517615472E-16</c:v>
                </c:pt>
                <c:pt idx="22">
                  <c:v>1.1304663513237237E-15</c:v>
                </c:pt>
                <c:pt idx="23">
                  <c:v>5.4428020389665082E-15</c:v>
                </c:pt>
                <c:pt idx="24">
                  <c:v>2.4403376948748524E-14</c:v>
                </c:pt>
                <c:pt idx="25">
                  <c:v>1.0244436237123048E-13</c:v>
                </c:pt>
                <c:pt idx="26">
                  <c:v>4.0459090432766968E-13</c:v>
                </c:pt>
                <c:pt idx="27">
                  <c:v>1.5096739650940938E-12</c:v>
                </c:pt>
                <c:pt idx="28">
                  <c:v>5.3424485778802535E-12</c:v>
                </c:pt>
                <c:pt idx="29">
                  <c:v>1.7991506765278694E-11</c:v>
                </c:pt>
                <c:pt idx="30">
                  <c:v>5.7835648323544833E-11</c:v>
                </c:pt>
                <c:pt idx="31">
                  <c:v>1.7796115158301292E-10</c:v>
                </c:pt>
                <c:pt idx="32">
                  <c:v>5.2546351866023813E-10</c:v>
                </c:pt>
                <c:pt idx="33">
                  <c:v>1.4922204403877024E-9</c:v>
                </c:pt>
                <c:pt idx="34">
                  <c:v>4.0840616379769655E-9</c:v>
                </c:pt>
                <c:pt idx="35">
                  <c:v>1.0792864335046535E-8</c:v>
                </c:pt>
                <c:pt idx="36">
                  <c:v>2.7587440198854552E-8</c:v>
                </c:pt>
                <c:pt idx="37">
                  <c:v>6.8312111151046372E-8</c:v>
                </c:pt>
                <c:pt idx="38">
                  <c:v>1.6410415556170961E-7</c:v>
                </c:pt>
                <c:pt idx="39">
                  <c:v>3.8295619948571337E-7</c:v>
                </c:pt>
                <c:pt idx="40">
                  <c:v>8.6918321856411863E-7</c:v>
                </c:pt>
                <c:pt idx="41">
                  <c:v>1.9208280940148179E-6</c:v>
                </c:pt>
                <c:pt idx="42">
                  <c:v>4.1373639637560127E-6</c:v>
                </c:pt>
                <c:pt idx="43">
                  <c:v>8.6940929110095949E-6</c:v>
                </c:pt>
                <c:pt idx="44">
                  <c:v>1.7838748946250623E-5</c:v>
                </c:pt>
                <c:pt idx="45">
                  <c:v>3.5767436354378003E-5</c:v>
                </c:pt>
                <c:pt idx="46">
                  <c:v>7.013098860144842E-5</c:v>
                </c:pt>
                <c:pt idx="47">
                  <c:v>1.345612085062023E-4</c:v>
                </c:pt>
                <c:pt idx="48">
                  <c:v>2.5280281737557721E-4</c:v>
                </c:pt>
                <c:pt idx="49">
                  <c:v>4.6530440537928503E-4</c:v>
                </c:pt>
                <c:pt idx="50">
                  <c:v>8.394692486589564E-4</c:v>
                </c:pt>
                <c:pt idx="51">
                  <c:v>1.4851935917578663E-3</c:v>
                </c:pt>
                <c:pt idx="52">
                  <c:v>2.5778064791510263E-3</c:v>
                </c:pt>
                <c:pt idx="53">
                  <c:v>4.3910224473954458E-3</c:v>
                </c:pt>
                <c:pt idx="54">
                  <c:v>7.3429346826502278E-3</c:v>
                </c:pt>
                <c:pt idx="55">
                  <c:v>1.2058264130529732E-2</c:v>
                </c:pt>
                <c:pt idx="56">
                  <c:v>1.9449826438605825E-2</c:v>
                </c:pt>
                <c:pt idx="57">
                  <c:v>3.0821203576568541E-2</c:v>
                </c:pt>
                <c:pt idx="58">
                  <c:v>4.7990577977942386E-2</c:v>
                </c:pt>
                <c:pt idx="59">
                  <c:v>7.3432256891184891E-2</c:v>
                </c:pt>
                <c:pt idx="60">
                  <c:v>0.11042729100995287</c:v>
                </c:pt>
                <c:pt idx="61">
                  <c:v>0.16320764328859588</c:v>
                </c:pt>
                <c:pt idx="62">
                  <c:v>0.2370697634446611</c:v>
                </c:pt>
                <c:pt idx="63">
                  <c:v>0.33842381318558734</c:v>
                </c:pt>
                <c:pt idx="64">
                  <c:v>0.47473544309175103</c:v>
                </c:pt>
                <c:pt idx="65">
                  <c:v>0.65430997264503765</c:v>
                </c:pt>
                <c:pt idx="66">
                  <c:v>0.88586685832796352</c:v>
                </c:pt>
                <c:pt idx="67">
                  <c:v>1.1778588217113219</c:v>
                </c:pt>
                <c:pt idx="68">
                  <c:v>1.5375084644269359</c:v>
                </c:pt>
                <c:pt idx="69">
                  <c:v>1.9695685248769763</c:v>
                </c:pt>
                <c:pt idx="70">
                  <c:v>2.4748613612056585</c:v>
                </c:pt>
                <c:pt idx="71">
                  <c:v>3.0487170404654913</c:v>
                </c:pt>
                <c:pt idx="72">
                  <c:v>3.6795015816492169</c:v>
                </c:pt>
                <c:pt idx="73">
                  <c:v>4.3474962541746907</c:v>
                </c:pt>
                <c:pt idx="74">
                  <c:v>5.0244389069102953</c:v>
                </c:pt>
                <c:pt idx="75">
                  <c:v>5.6740486593314206</c:v>
                </c:pt>
                <c:pt idx="76">
                  <c:v>6.253804701030333</c:v>
                </c:pt>
                <c:pt idx="77">
                  <c:v>6.7181216455168453</c:v>
                </c:pt>
                <c:pt idx="78">
                  <c:v>7.0228524904437144</c:v>
                </c:pt>
                <c:pt idx="79">
                  <c:v>7.1307692638900946</c:v>
                </c:pt>
                <c:pt idx="80">
                  <c:v>7.0173592764514732</c:v>
                </c:pt>
                <c:pt idx="81">
                  <c:v>6.6759964015839657</c:v>
                </c:pt>
                <c:pt idx="82">
                  <c:v>6.1213872745588809</c:v>
                </c:pt>
                <c:pt idx="83">
                  <c:v>5.3902414152559528</c:v>
                </c:pt>
                <c:pt idx="84">
                  <c:v>4.5384396697124396</c:v>
                </c:pt>
                <c:pt idx="85">
                  <c:v>3.6345893865755055</c:v>
                </c:pt>
                <c:pt idx="86">
                  <c:v>2.7506832023977221</c:v>
                </c:pt>
                <c:pt idx="87">
                  <c:v>1.9514449033554646</c:v>
                </c:pt>
                <c:pt idx="88">
                  <c:v>1.2845886039626684</c:v>
                </c:pt>
                <c:pt idx="89">
                  <c:v>0.77435003998038088</c:v>
                </c:pt>
                <c:pt idx="90">
                  <c:v>0.42006619679647117</c:v>
                </c:pt>
                <c:pt idx="91">
                  <c:v>0.20028568553725784</c:v>
                </c:pt>
                <c:pt idx="92">
                  <c:v>8.1196122448114735E-2</c:v>
                </c:pt>
                <c:pt idx="93">
                  <c:v>2.6660211803135294E-2</c:v>
                </c:pt>
                <c:pt idx="94">
                  <c:v>6.5747796526982958E-3</c:v>
                </c:pt>
                <c:pt idx="95">
                  <c:v>1.0732136367937115E-3</c:v>
                </c:pt>
                <c:pt idx="96">
                  <c:v>9.147846432770013E-5</c:v>
                </c:pt>
                <c:pt idx="97">
                  <c:v>2.3910019586369944E-6</c:v>
                </c:pt>
                <c:pt idx="98">
                  <c:v>3.5046506358699648E-9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67456"/>
        <c:axId val="363776256"/>
      </c:lineChart>
      <c:catAx>
        <c:axId val="29646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3776256"/>
        <c:crosses val="autoZero"/>
        <c:auto val="1"/>
        <c:lblAlgn val="ctr"/>
        <c:lblOffset val="100"/>
        <c:noMultiLvlLbl val="0"/>
      </c:catAx>
      <c:valAx>
        <c:axId val="3637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46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f(theta)</c:v>
                </c:pt>
              </c:strCache>
            </c:strRef>
          </c:tx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1.2807946800000001E-11</c:v>
                </c:pt>
                <c:pt idx="1">
                  <c:v>1.5902380032000002E-9</c:v>
                </c:pt>
                <c:pt idx="2">
                  <c:v>2.6347409233199995E-8</c:v>
                </c:pt>
                <c:pt idx="3">
                  <c:v>1.9134079303680002E-7</c:v>
                </c:pt>
                <c:pt idx="4">
                  <c:v>8.8416796875000045E-7</c:v>
                </c:pt>
                <c:pt idx="5">
                  <c:v>3.0691367866367992E-6</c:v>
                </c:pt>
                <c:pt idx="6">
                  <c:v>8.7439780144332037E-6</c:v>
                </c:pt>
                <c:pt idx="7">
                  <c:v>2.1555957674803204E-5</c:v>
                </c:pt>
                <c:pt idx="8">
                  <c:v>4.7576848866346796E-5</c:v>
                </c:pt>
                <c:pt idx="9">
                  <c:v>9.6228000000000082E-5</c:v>
                </c:pt>
                <c:pt idx="10">
                  <c:v>1.8133963917562682E-4</c:v>
                </c:pt>
                <c:pt idx="11">
                  <c:v>3.2232253497016316E-4</c:v>
                </c:pt>
                <c:pt idx="12">
                  <c:v>5.454251443086734E-4</c:v>
                </c:pt>
                <c:pt idx="13">
                  <c:v>8.8504537044295723E-4</c:v>
                </c:pt>
                <c:pt idx="14">
                  <c:v>1.3850629804687499E-3</c:v>
                </c:pt>
                <c:pt idx="15">
                  <c:v>2.1001565443719166E-3</c:v>
                </c:pt>
                <c:pt idx="16">
                  <c:v>3.0970674084061949E-3</c:v>
                </c:pt>
                <c:pt idx="17">
                  <c:v>4.4557726567698427E-3</c:v>
                </c:pt>
                <c:pt idx="18">
                  <c:v>6.2705291991658691E-3</c:v>
                </c:pt>
                <c:pt idx="19">
                  <c:v>8.6507520000000081E-3</c:v>
                </c:pt>
                <c:pt idx="20">
                  <c:v>1.1721690989792505E-2</c:v>
                </c:pt>
                <c:pt idx="21">
                  <c:v>1.5624873322953524E-2</c:v>
                </c:pt>
                <c:pt idx="22">
                  <c:v>2.051828032049732E-2</c:v>
                </c:pt>
                <c:pt idx="23">
                  <c:v>2.6576231613648076E-2</c:v>
                </c:pt>
                <c:pt idx="24">
                  <c:v>3.398895263671875E-2</c:v>
                </c:pt>
                <c:pt idx="25">
                  <c:v>4.2961805657224406E-2</c:v>
                </c:pt>
                <c:pt idx="26">
                  <c:v>5.3714168930023169E-2</c:v>
                </c:pt>
                <c:pt idx="27">
                  <c:v>6.6477953272460116E-2</c:v>
                </c:pt>
                <c:pt idx="28">
                  <c:v>8.1495750331122566E-2</c:v>
                </c:pt>
                <c:pt idx="29">
                  <c:v>9.9018611999999978E-2</c:v>
                </c:pt>
                <c:pt idx="30">
                  <c:v>0.11930346580667457</c:v>
                </c:pt>
                <c:pt idx="31">
                  <c:v>0.14261017655975608</c:v>
                </c:pt>
                <c:pt idx="32">
                  <c:v>0.16919827009920715</c:v>
                </c:pt>
                <c:pt idx="33">
                  <c:v>0.19932334056359244</c:v>
                </c:pt>
                <c:pt idx="34">
                  <c:v>0.23323316813671865</c:v>
                </c:pt>
                <c:pt idx="35">
                  <c:v>0.27116357971272004</c:v>
                </c:pt>
                <c:pt idx="36">
                  <c:v>0.31333409027547332</c:v>
                </c:pt>
                <c:pt idx="37">
                  <c:v>0.35994336797741761</c:v>
                </c:pt>
                <c:pt idx="38">
                  <c:v>0.41116457087648062</c:v>
                </c:pt>
                <c:pt idx="39">
                  <c:v>0.46714060800000035</c:v>
                </c:pt>
                <c:pt idx="40">
                  <c:v>0.52797938180335768</c:v>
                </c:pt>
                <c:pt idx="41">
                  <c:v>0.59374907313062586</c:v>
                </c:pt>
                <c:pt idx="42">
                  <c:v>0.66447353341695015</c:v>
                </c:pt>
                <c:pt idx="43">
                  <c:v>0.74012785204978004</c:v>
                </c:pt>
                <c:pt idx="44">
                  <c:v>0.8206341694804693</c:v>
                </c:pt>
                <c:pt idx="45">
                  <c:v>0.90585780880135525</c:v>
                </c:pt>
                <c:pt idx="46">
                  <c:v>0.99560380002824467</c:v>
                </c:pt>
                <c:pt idx="47">
                  <c:v>1.0896138722063942</c:v>
                </c:pt>
                <c:pt idx="48">
                  <c:v>1.1875639886417033</c:v>
                </c:pt>
                <c:pt idx="49">
                  <c:v>1.2890625</c:v>
                </c:pt>
                <c:pt idx="50">
                  <c:v>1.3936489886680981</c:v>
                </c:pt>
                <c:pt idx="51">
                  <c:v>1.5007938755828911</c:v>
                </c:pt>
                <c:pt idx="52">
                  <c:v>1.6098988576611191</c:v>
                </c:pt>
                <c:pt idx="53">
                  <c:v>1.720298239954835</c:v>
                </c:pt>
                <c:pt idx="54">
                  <c:v>1.8312612216679693</c:v>
                </c:pt>
                <c:pt idx="55">
                  <c:v>1.9419951891499452</c:v>
                </c:pt>
                <c:pt idx="56">
                  <c:v>2.051650061885105</c:v>
                </c:pt>
                <c:pt idx="57">
                  <c:v>2.1593237292738219</c:v>
                </c:pt>
                <c:pt idx="58">
                  <c:v>2.2640686066047757</c:v>
                </c:pt>
                <c:pt idx="59">
                  <c:v>2.3648993280000004</c:v>
                </c:pt>
                <c:pt idx="60">
                  <c:v>2.4608015822270719</c:v>
                </c:pt>
                <c:pt idx="61">
                  <c:v>2.5507420840683594</c:v>
                </c:pt>
                <c:pt idx="62">
                  <c:v>2.6336796593675844</c:v>
                </c:pt>
                <c:pt idx="63">
                  <c:v>2.7085774058913006</c:v>
                </c:pt>
                <c:pt idx="64">
                  <c:v>2.7744158746992196</c:v>
                </c:pt>
                <c:pt idx="65">
                  <c:v>2.8302071977648264</c:v>
                </c:pt>
                <c:pt idx="66">
                  <c:v>2.8750100670785033</c:v>
                </c:pt>
                <c:pt idx="67">
                  <c:v>2.9079454483514136</c:v>
                </c:pt>
                <c:pt idx="68">
                  <c:v>2.9282128886720016</c:v>
                </c:pt>
                <c:pt idx="69">
                  <c:v>2.9351072519999994</c:v>
                </c:pt>
                <c:pt idx="70">
                  <c:v>2.9280356891675754</c:v>
                </c:pt>
                <c:pt idx="71">
                  <c:v>2.9065346200457185</c:v>
                </c:pt>
                <c:pt idx="72">
                  <c:v>2.8702864746782972</c:v>
                </c:pt>
                <c:pt idx="73">
                  <c:v>2.8191359074384414</c:v>
                </c:pt>
                <c:pt idx="74">
                  <c:v>2.7531051635742187</c:v>
                </c:pt>
                <c:pt idx="75">
                  <c:v>2.6724082408350549</c:v>
                </c:pt>
                <c:pt idx="76">
                  <c:v>2.5774634501589651</c:v>
                </c:pt>
                <c:pt idx="77">
                  <c:v>2.468903938605759</c:v>
                </c:pt>
                <c:pt idx="78">
                  <c:v>2.3475856947948044</c:v>
                </c:pt>
                <c:pt idx="79">
                  <c:v>2.2145925120000003</c:v>
                </c:pt>
                <c:pt idx="80">
                  <c:v>2.0712373367212229</c:v>
                </c:pt>
                <c:pt idx="81">
                  <c:v>1.9190593809429373</c:v>
                </c:pt>
                <c:pt idx="82">
                  <c:v>1.7598163243588951</c:v>
                </c:pt>
                <c:pt idx="83">
                  <c:v>1.5954708785390423</c:v>
                </c:pt>
                <c:pt idx="84">
                  <c:v>1.4281709282929687</c:v>
                </c:pt>
                <c:pt idx="85">
                  <c:v>1.2602224062956064</c:v>
                </c:pt>
                <c:pt idx="86">
                  <c:v>1.0940539953375026</c:v>
                </c:pt>
                <c:pt idx="87">
                  <c:v>0.93217268829593269</c:v>
                </c:pt>
                <c:pt idx="88">
                  <c:v>0.77710916904652805</c:v>
                </c:pt>
                <c:pt idx="89">
                  <c:v>0.63135190799999985</c:v>
                </c:pt>
                <c:pt idx="90">
                  <c:v>0.49726879370715188</c:v>
                </c:pt>
                <c:pt idx="91">
                  <c:v>0.37701504697966215</c:v>
                </c:pt>
                <c:pt idx="92">
                  <c:v>0.27242608617628294</c:v>
                </c:pt>
                <c:pt idx="93">
                  <c:v>0.18489393165620599</c:v>
                </c:pt>
                <c:pt idx="94">
                  <c:v>0.11522565385546904</c:v>
                </c:pt>
                <c:pt idx="95">
                  <c:v>6.348228295057752E-2</c:v>
                </c:pt>
                <c:pt idx="96">
                  <c:v>2.879650858799955E-2</c:v>
                </c:pt>
                <c:pt idx="97">
                  <c:v>9.1674056310853853E-3</c:v>
                </c:pt>
                <c:pt idx="98">
                  <c:v>1.2303262592372299E-3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L(theta1)</c:v>
                </c:pt>
              </c:strCache>
            </c:strRef>
          </c:tx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1.7377016237624726E-59</c:v>
                </c:pt>
                <c:pt idx="1">
                  <c:v>1.390276658830009E-49</c:v>
                </c:pt>
                <c:pt idx="2">
                  <c:v>8.3739890828162746E-44</c:v>
                </c:pt>
                <c:pt idx="3">
                  <c:v>1.0337301658668554E-39</c:v>
                </c:pt>
                <c:pt idx="4">
                  <c:v>1.5156685002103345E-36</c:v>
                </c:pt>
                <c:pt idx="5">
                  <c:v>5.77317978973027E-34</c:v>
                </c:pt>
                <c:pt idx="6">
                  <c:v>8.6725099164252524E-32</c:v>
                </c:pt>
                <c:pt idx="7">
                  <c:v>6.5919394104302894E-30</c:v>
                </c:pt>
                <c:pt idx="8">
                  <c:v>2.9772918082293099E-28</c:v>
                </c:pt>
                <c:pt idx="9">
                  <c:v>8.9171569529640253E-27</c:v>
                </c:pt>
                <c:pt idx="10">
                  <c:v>1.9152148545165545E-25</c:v>
                </c:pt>
                <c:pt idx="11">
                  <c:v>3.1252781048958931E-24</c:v>
                </c:pt>
                <c:pt idx="12">
                  <c:v>4.048500891150356E-23</c:v>
                </c:pt>
                <c:pt idx="13">
                  <c:v>4.3076774903775259E-22</c:v>
                </c:pt>
                <c:pt idx="14">
                  <c:v>3.8678789477125212E-21</c:v>
                </c:pt>
                <c:pt idx="15">
                  <c:v>2.9953203345249898E-20</c:v>
                </c:pt>
                <c:pt idx="16">
                  <c:v>2.0365257085282632E-19</c:v>
                </c:pt>
                <c:pt idx="17">
                  <c:v>1.2337253254161054E-18</c:v>
                </c:pt>
                <c:pt idx="18">
                  <c:v>6.7420630303584261E-18</c:v>
                </c:pt>
                <c:pt idx="19">
                  <c:v>3.3585251947543845E-17</c:v>
                </c:pt>
                <c:pt idx="20">
                  <c:v>1.5387044507769E-16</c:v>
                </c:pt>
                <c:pt idx="21">
                  <c:v>6.5334042502732733E-16</c:v>
                </c:pt>
                <c:pt idx="22">
                  <c:v>2.5881086814510655E-15</c:v>
                </c:pt>
                <c:pt idx="23">
                  <c:v>9.6204407052420064E-15</c:v>
                </c:pt>
                <c:pt idx="24">
                  <c:v>3.3727020350179463E-14</c:v>
                </c:pt>
                <c:pt idx="25">
                  <c:v>1.1201375750701758E-13</c:v>
                </c:pt>
                <c:pt idx="26">
                  <c:v>3.5382872121803466E-13</c:v>
                </c:pt>
                <c:pt idx="27">
                  <c:v>1.0667713760957648E-12</c:v>
                </c:pt>
                <c:pt idx="28">
                  <c:v>3.0794362402692532E-12</c:v>
                </c:pt>
                <c:pt idx="29">
                  <c:v>8.5352555883756793E-12</c:v>
                </c:pt>
                <c:pt idx="30">
                  <c:v>2.2772377599716722E-11</c:v>
                </c:pt>
                <c:pt idx="31">
                  <c:v>5.8619285183656786E-11</c:v>
                </c:pt>
                <c:pt idx="32">
                  <c:v>1.4588561804989294E-10</c:v>
                </c:pt>
                <c:pt idx="33">
                  <c:v>3.5167431964665227E-10</c:v>
                </c:pt>
                <c:pt idx="34">
                  <c:v>8.225604134420172E-10</c:v>
                </c:pt>
                <c:pt idx="35">
                  <c:v>1.8696968138721047E-9</c:v>
                </c:pt>
                <c:pt idx="36">
                  <c:v>4.1358957671948346E-9</c:v>
                </c:pt>
                <c:pt idx="37">
                  <c:v>8.9151644699346022E-9</c:v>
                </c:pt>
                <c:pt idx="38">
                  <c:v>1.8748637910882623E-8</c:v>
                </c:pt>
                <c:pt idx="39">
                  <c:v>3.8509449581312596E-8</c:v>
                </c:pt>
                <c:pt idx="40">
                  <c:v>7.7332170180478622E-8</c:v>
                </c:pt>
                <c:pt idx="41">
                  <c:v>1.5196773228468418E-7</c:v>
                </c:pt>
                <c:pt idx="42">
                  <c:v>2.9249056983230124E-7</c:v>
                </c:pt>
                <c:pt idx="43">
                  <c:v>5.5180211130048175E-7</c:v>
                </c:pt>
                <c:pt idx="44">
                  <c:v>1.0211290364324318E-6</c:v>
                </c:pt>
                <c:pt idx="45">
                  <c:v>1.8547851451628425E-6</c:v>
                </c:pt>
                <c:pt idx="46">
                  <c:v>3.3089426783863548E-6</c:v>
                </c:pt>
                <c:pt idx="47">
                  <c:v>5.8011364880995124E-6</c:v>
                </c:pt>
                <c:pt idx="48">
                  <c:v>9.9997862850637008E-6</c:v>
                </c:pt>
                <c:pt idx="49">
                  <c:v>1.6956219042185755E-5</c:v>
                </c:pt>
                <c:pt idx="50">
                  <c:v>2.8295489808620891E-5</c:v>
                </c:pt>
                <c:pt idx="51">
                  <c:v>4.6486606743935356E-5</c:v>
                </c:pt>
                <c:pt idx="52">
                  <c:v>7.5217266607468573E-5</c:v>
                </c:pt>
                <c:pt idx="53">
                  <c:v>1.1990236260030082E-4</c:v>
                </c:pt>
                <c:pt idx="54">
                  <c:v>1.8835848752038646E-4</c:v>
                </c:pt>
                <c:pt idx="55">
                  <c:v>2.9167719268348875E-4</c:v>
                </c:pt>
                <c:pt idx="56">
                  <c:v>4.453262247646134E-4</c:v>
                </c:pt>
                <c:pt idx="57">
                  <c:v>6.7049827537213368E-4</c:v>
                </c:pt>
                <c:pt idx="58">
                  <c:v>9.9570852619164829E-4</c:v>
                </c:pt>
                <c:pt idx="59">
                  <c:v>1.4586128884329912E-3</c:v>
                </c:pt>
                <c:pt idx="60">
                  <c:v>2.1079759384063728E-3</c:v>
                </c:pt>
                <c:pt idx="61">
                  <c:v>3.0056594659756391E-3</c:v>
                </c:pt>
                <c:pt idx="62">
                  <c:v>4.2284290242039233E-3</c:v>
                </c:pt>
                <c:pt idx="63">
                  <c:v>5.8692889617803067E-3</c:v>
                </c:pt>
                <c:pt idx="64">
                  <c:v>8.0379615505107218E-3</c:v>
                </c:pt>
                <c:pt idx="65">
                  <c:v>1.0860032799946413E-2</c:v>
                </c:pt>
                <c:pt idx="66">
                  <c:v>1.4474211456440674E-2</c:v>
                </c:pt>
                <c:pt idx="67">
                  <c:v>1.9027109270858138E-2</c:v>
                </c:pt>
                <c:pt idx="68">
                  <c:v>2.4664975926696142E-2</c:v>
                </c:pt>
                <c:pt idx="69">
                  <c:v>3.1521940741202646E-2</c:v>
                </c:pt>
                <c:pt idx="70">
                  <c:v>3.9704555445078997E-2</c:v>
                </c:pt>
                <c:pt idx="71">
                  <c:v>4.9272823141973787E-2</c:v>
                </c:pt>
                <c:pt idx="72">
                  <c:v>6.0218450706421324E-2</c:v>
                </c:pt>
                <c:pt idx="73">
                  <c:v>7.2441766430494076E-2</c:v>
                </c:pt>
                <c:pt idx="74">
                  <c:v>8.5729560519478012E-2</c:v>
                </c:pt>
                <c:pt idx="75">
                  <c:v>9.9736949731687091E-2</c:v>
                </c:pt>
                <c:pt idx="76">
                  <c:v>0.1139771065219492</c:v>
                </c:pt>
                <c:pt idx="77">
                  <c:v>0.12782314512796197</c:v>
                </c:pt>
                <c:pt idx="78">
                  <c:v>0.14052639993901223</c:v>
                </c:pt>
                <c:pt idx="79">
                  <c:v>0.15125452815610246</c:v>
                </c:pt>
                <c:pt idx="80">
                  <c:v>0.1591511109021353</c:v>
                </c:pt>
                <c:pt idx="81">
                  <c:v>0.16341559860400709</c:v>
                </c:pt>
                <c:pt idx="82">
                  <c:v>0.16339860437784873</c:v>
                </c:pt>
                <c:pt idx="83">
                  <c:v>0.15870300986043814</c:v>
                </c:pt>
                <c:pt idx="84">
                  <c:v>0.14927676220652389</c:v>
                </c:pt>
                <c:pt idx="85">
                  <c:v>0.13547962489595144</c:v>
                </c:pt>
                <c:pt idx="86">
                  <c:v>0.11810482686897929</c:v>
                </c:pt>
                <c:pt idx="87">
                  <c:v>9.8338991025168895E-2</c:v>
                </c:pt>
                <c:pt idx="88">
                  <c:v>7.7651144315008275E-2</c:v>
                </c:pt>
                <c:pt idx="89">
                  <c:v>5.7614481292187346E-2</c:v>
                </c:pt>
                <c:pt idx="90">
                  <c:v>3.9681890779661659E-2</c:v>
                </c:pt>
                <c:pt idx="91">
                  <c:v>2.4954970229315501E-2</c:v>
                </c:pt>
                <c:pt idx="92">
                  <c:v>1.4000786309657235E-2</c:v>
                </c:pt>
                <c:pt idx="93">
                  <c:v>6.7734006676001858E-3</c:v>
                </c:pt>
                <c:pt idx="94">
                  <c:v>2.6803891398684341E-3</c:v>
                </c:pt>
                <c:pt idx="95">
                  <c:v>7.9414439375578773E-4</c:v>
                </c:pt>
                <c:pt idx="96">
                  <c:v>1.4922612393481561E-4</c:v>
                </c:pt>
                <c:pt idx="97">
                  <c:v>1.2251783455520767E-5</c:v>
                </c:pt>
                <c:pt idx="98">
                  <c:v>1.3381052248327951E-7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f(theta1|Y)</c:v>
                </c:pt>
              </c:strCache>
            </c:strRef>
          </c:tx>
          <c:marker>
            <c:symbol val="none"/>
          </c:marker>
          <c:val>
            <c:numRef>
              <c:f>Sheet1!$F$2:$F$100</c:f>
              <c:numCache>
                <c:formatCode>General</c:formatCode>
                <c:ptCount val="99"/>
                <c:pt idx="0">
                  <c:v>4.7379327656906419E-69</c:v>
                </c:pt>
                <c:pt idx="1">
                  <c:v>4.7064942346298693E-57</c:v>
                </c:pt>
                <c:pt idx="2">
                  <c:v>4.6968260811798964E-50</c:v>
                </c:pt>
                <c:pt idx="3">
                  <c:v>4.2106479426344561E-45</c:v>
                </c:pt>
                <c:pt idx="4">
                  <c:v>2.852812139427105E-41</c:v>
                </c:pt>
                <c:pt idx="5">
                  <c:v>3.7719462798778072E-38</c:v>
                </c:pt>
                <c:pt idx="6">
                  <c:v>1.6143140761362251E-35</c:v>
                </c:pt>
                <c:pt idx="7">
                  <c:v>3.0249256230142603E-33</c:v>
                </c:pt>
                <c:pt idx="8">
                  <c:v>3.0154438663376103E-31</c:v>
                </c:pt>
                <c:pt idx="9">
                  <c:v>1.8266781835803374E-29</c:v>
                </c:pt>
                <c:pt idx="10">
                  <c:v>7.3934036967258312E-28</c:v>
                </c:pt>
                <c:pt idx="11">
                  <c:v>2.1444380815280706E-26</c:v>
                </c:pt>
                <c:pt idx="12">
                  <c:v>4.7007111562879322E-25</c:v>
                </c:pt>
                <c:pt idx="13">
                  <c:v>8.1160158611048047E-24</c:v>
                </c:pt>
                <c:pt idx="14">
                  <c:v>1.1404508333955811E-22</c:v>
                </c:pt>
                <c:pt idx="15">
                  <c:v>1.3391496569445834E-21</c:v>
                </c:pt>
                <c:pt idx="16">
                  <c:v>1.3426868218117841E-20</c:v>
                </c:pt>
                <c:pt idx="17">
                  <c:v>1.1702419854975535E-19</c:v>
                </c:pt>
                <c:pt idx="18">
                  <c:v>8.9997651047981716E-19</c:v>
                </c:pt>
                <c:pt idx="19">
                  <c:v>6.1849564219220246E-18</c:v>
                </c:pt>
                <c:pt idx="20">
                  <c:v>3.8395440085141579E-17</c:v>
                </c:pt>
                <c:pt idx="21">
                  <c:v>2.173152517615472E-16</c:v>
                </c:pt>
                <c:pt idx="22">
                  <c:v>1.1304663513237237E-15</c:v>
                </c:pt>
                <c:pt idx="23">
                  <c:v>5.4428020389665082E-15</c:v>
                </c:pt>
                <c:pt idx="24">
                  <c:v>2.4403376948748524E-14</c:v>
                </c:pt>
                <c:pt idx="25">
                  <c:v>1.0244436237123048E-13</c:v>
                </c:pt>
                <c:pt idx="26">
                  <c:v>4.0459090432766968E-13</c:v>
                </c:pt>
                <c:pt idx="27">
                  <c:v>1.5096739650940938E-12</c:v>
                </c:pt>
                <c:pt idx="28">
                  <c:v>5.3424485778802535E-12</c:v>
                </c:pt>
                <c:pt idx="29">
                  <c:v>1.7991506765278694E-11</c:v>
                </c:pt>
                <c:pt idx="30">
                  <c:v>5.7835648323544833E-11</c:v>
                </c:pt>
                <c:pt idx="31">
                  <c:v>1.7796115158301292E-10</c:v>
                </c:pt>
                <c:pt idx="32">
                  <c:v>5.2546351866023813E-10</c:v>
                </c:pt>
                <c:pt idx="33">
                  <c:v>1.4922204403877024E-9</c:v>
                </c:pt>
                <c:pt idx="34">
                  <c:v>4.0840616379769655E-9</c:v>
                </c:pt>
                <c:pt idx="35">
                  <c:v>1.0792864335046535E-8</c:v>
                </c:pt>
                <c:pt idx="36">
                  <c:v>2.7587440198854552E-8</c:v>
                </c:pt>
                <c:pt idx="37">
                  <c:v>6.8312111151046372E-8</c:v>
                </c:pt>
                <c:pt idx="38">
                  <c:v>1.6410415556170961E-7</c:v>
                </c:pt>
                <c:pt idx="39">
                  <c:v>3.8295619948571337E-7</c:v>
                </c:pt>
                <c:pt idx="40">
                  <c:v>8.6918321856411863E-7</c:v>
                </c:pt>
                <c:pt idx="41">
                  <c:v>1.9208280940148179E-6</c:v>
                </c:pt>
                <c:pt idx="42">
                  <c:v>4.1373639637560127E-6</c:v>
                </c:pt>
                <c:pt idx="43">
                  <c:v>8.6940929110095949E-6</c:v>
                </c:pt>
                <c:pt idx="44">
                  <c:v>1.7838748946250623E-5</c:v>
                </c:pt>
                <c:pt idx="45">
                  <c:v>3.5767436354378003E-5</c:v>
                </c:pt>
                <c:pt idx="46">
                  <c:v>7.013098860144842E-5</c:v>
                </c:pt>
                <c:pt idx="47">
                  <c:v>1.345612085062023E-4</c:v>
                </c:pt>
                <c:pt idx="48">
                  <c:v>2.5280281737557721E-4</c:v>
                </c:pt>
                <c:pt idx="49">
                  <c:v>4.6530440537928503E-4</c:v>
                </c:pt>
                <c:pt idx="50">
                  <c:v>8.394692486589564E-4</c:v>
                </c:pt>
                <c:pt idx="51">
                  <c:v>1.4851935917578663E-3</c:v>
                </c:pt>
                <c:pt idx="52">
                  <c:v>2.5778064791510263E-3</c:v>
                </c:pt>
                <c:pt idx="53">
                  <c:v>4.3910224473954458E-3</c:v>
                </c:pt>
                <c:pt idx="54">
                  <c:v>7.3429346826502278E-3</c:v>
                </c:pt>
                <c:pt idx="55">
                  <c:v>1.2058264130529732E-2</c:v>
                </c:pt>
                <c:pt idx="56">
                  <c:v>1.9449826438605825E-2</c:v>
                </c:pt>
                <c:pt idx="57">
                  <c:v>3.0821203576568541E-2</c:v>
                </c:pt>
                <c:pt idx="58">
                  <c:v>4.7990577977942386E-2</c:v>
                </c:pt>
                <c:pt idx="59">
                  <c:v>7.3432256891184891E-2</c:v>
                </c:pt>
                <c:pt idx="60">
                  <c:v>0.11042729100995287</c:v>
                </c:pt>
                <c:pt idx="61">
                  <c:v>0.16320764328859588</c:v>
                </c:pt>
                <c:pt idx="62">
                  <c:v>0.2370697634446611</c:v>
                </c:pt>
                <c:pt idx="63">
                  <c:v>0.33842381318558734</c:v>
                </c:pt>
                <c:pt idx="64">
                  <c:v>0.47473544309175103</c:v>
                </c:pt>
                <c:pt idx="65">
                  <c:v>0.65430997264503765</c:v>
                </c:pt>
                <c:pt idx="66">
                  <c:v>0.88586685832796352</c:v>
                </c:pt>
                <c:pt idx="67">
                  <c:v>1.1778588217113219</c:v>
                </c:pt>
                <c:pt idx="68">
                  <c:v>1.5375084644269359</c:v>
                </c:pt>
                <c:pt idx="69">
                  <c:v>1.9695685248769763</c:v>
                </c:pt>
                <c:pt idx="70">
                  <c:v>2.4748613612056585</c:v>
                </c:pt>
                <c:pt idx="71">
                  <c:v>3.0487170404654913</c:v>
                </c:pt>
                <c:pt idx="72">
                  <c:v>3.6795015816492169</c:v>
                </c:pt>
                <c:pt idx="73">
                  <c:v>4.3474962541746907</c:v>
                </c:pt>
                <c:pt idx="74">
                  <c:v>5.0244389069102953</c:v>
                </c:pt>
                <c:pt idx="75">
                  <c:v>5.6740486593314206</c:v>
                </c:pt>
                <c:pt idx="76">
                  <c:v>6.253804701030333</c:v>
                </c:pt>
                <c:pt idx="77">
                  <c:v>6.7181216455168453</c:v>
                </c:pt>
                <c:pt idx="78">
                  <c:v>7.0228524904437144</c:v>
                </c:pt>
                <c:pt idx="79">
                  <c:v>7.1307692638900946</c:v>
                </c:pt>
                <c:pt idx="80">
                  <c:v>7.0173592764514732</c:v>
                </c:pt>
                <c:pt idx="81">
                  <c:v>6.6759964015839657</c:v>
                </c:pt>
                <c:pt idx="82">
                  <c:v>6.1213872745588809</c:v>
                </c:pt>
                <c:pt idx="83">
                  <c:v>5.3902414152559528</c:v>
                </c:pt>
                <c:pt idx="84">
                  <c:v>4.5384396697124396</c:v>
                </c:pt>
                <c:pt idx="85">
                  <c:v>3.6345893865755055</c:v>
                </c:pt>
                <c:pt idx="86">
                  <c:v>2.7506832023977221</c:v>
                </c:pt>
                <c:pt idx="87">
                  <c:v>1.9514449033554646</c:v>
                </c:pt>
                <c:pt idx="88">
                  <c:v>1.2845886039626684</c:v>
                </c:pt>
                <c:pt idx="89">
                  <c:v>0.77435003998038088</c:v>
                </c:pt>
                <c:pt idx="90">
                  <c:v>0.42006619679647117</c:v>
                </c:pt>
                <c:pt idx="91">
                  <c:v>0.20028568553725784</c:v>
                </c:pt>
                <c:pt idx="92">
                  <c:v>8.1196122448114735E-2</c:v>
                </c:pt>
                <c:pt idx="93">
                  <c:v>2.6660211803135294E-2</c:v>
                </c:pt>
                <c:pt idx="94">
                  <c:v>6.5747796526982958E-3</c:v>
                </c:pt>
                <c:pt idx="95">
                  <c:v>1.0732136367937115E-3</c:v>
                </c:pt>
                <c:pt idx="96">
                  <c:v>9.147846432770013E-5</c:v>
                </c:pt>
                <c:pt idx="97">
                  <c:v>2.3910019586369944E-6</c:v>
                </c:pt>
                <c:pt idx="98">
                  <c:v>3.5046506358699648E-9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18688"/>
        <c:axId val="363779136"/>
      </c:lineChart>
      <c:catAx>
        <c:axId val="36401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63779136"/>
        <c:crosses val="autoZero"/>
        <c:auto val="1"/>
        <c:lblAlgn val="ctr"/>
        <c:lblOffset val="100"/>
        <c:noMultiLvlLbl val="0"/>
      </c:catAx>
      <c:valAx>
        <c:axId val="36377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01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L(theta2)</c:v>
                </c:pt>
              </c:strCache>
            </c:strRef>
          </c:tx>
          <c:marker>
            <c:symbol val="none"/>
          </c:marker>
          <c:val>
            <c:numRef>
              <c:f>Sheet1!$G$2:$G$100</c:f>
              <c:numCache>
                <c:formatCode>General</c:formatCode>
                <c:ptCount val="99"/>
                <c:pt idx="0">
                  <c:v>5.3515910379537983E-38</c:v>
                </c:pt>
                <c:pt idx="1">
                  <c:v>7.6323259840147085E-31</c:v>
                </c:pt>
                <c:pt idx="2">
                  <c:v>1.0903794696781174E-26</c:v>
                </c:pt>
                <c:pt idx="3">
                  <c:v>9.2066010597109753E-24</c:v>
                </c:pt>
                <c:pt idx="4">
                  <c:v>1.6488365004644627E-21</c:v>
                </c:pt>
                <c:pt idx="5">
                  <c:v>1.1066122437547485E-19</c:v>
                </c:pt>
                <c:pt idx="6">
                  <c:v>3.7705086497353468E-18</c:v>
                </c:pt>
                <c:pt idx="7">
                  <c:v>7.8178031270188213E-17</c:v>
                </c:pt>
                <c:pt idx="8">
                  <c:v>1.1086700305745033E-15</c:v>
                </c:pt>
                <c:pt idx="9">
                  <c:v>1.1646621326921775E-14</c:v>
                </c:pt>
                <c:pt idx="10">
                  <c:v>9.5936606926291391E-14</c:v>
                </c:pt>
                <c:pt idx="11">
                  <c:v>6.4623795833696175E-13</c:v>
                </c:pt>
                <c:pt idx="12">
                  <c:v>3.6750927282359602E-12</c:v>
                </c:pt>
                <c:pt idx="13">
                  <c:v>1.8087055881975469E-11</c:v>
                </c:pt>
                <c:pt idx="14">
                  <c:v>7.8562054623924417E-11</c:v>
                </c:pt>
                <c:pt idx="15">
                  <c:v>3.0596233379939057E-10</c:v>
                </c:pt>
                <c:pt idx="16">
                  <c:v>1.0822893759387875E-9</c:v>
                </c:pt>
                <c:pt idx="17">
                  <c:v>3.5146458058854045E-9</c:v>
                </c:pt>
                <c:pt idx="18">
                  <c:v>1.0572228209641371E-8</c:v>
                </c:pt>
                <c:pt idx="19">
                  <c:v>2.9681065820987604E-8</c:v>
                </c:pt>
                <c:pt idx="20">
                  <c:v>7.8273785620479683E-8</c:v>
                </c:pt>
                <c:pt idx="21">
                  <c:v>1.9497448729512518E-7</c:v>
                </c:pt>
                <c:pt idx="22">
                  <c:v>4.609347717086216E-7</c:v>
                </c:pt>
                <c:pt idx="23">
                  <c:v>1.0385013891016297E-6</c:v>
                </c:pt>
                <c:pt idx="24">
                  <c:v>2.23800074420915E-6</c:v>
                </c:pt>
                <c:pt idx="25">
                  <c:v>4.6279394821495098E-6</c:v>
                </c:pt>
                <c:pt idx="26">
                  <c:v>9.2090727950747822E-6</c:v>
                </c:pt>
                <c:pt idx="27">
                  <c:v>1.7677974346200809E-5</c:v>
                </c:pt>
                <c:pt idx="28">
                  <c:v>3.280993222669836E-5</c:v>
                </c:pt>
                <c:pt idx="29">
                  <c:v>5.8992738595949951E-5</c:v>
                </c:pt>
                <c:pt idx="30">
                  <c:v>1.029404134058193E-4</c:v>
                </c:pt>
                <c:pt idx="31">
                  <c:v>1.746070951217785E-4</c:v>
                </c:pt>
                <c:pt idx="32">
                  <c:v>2.8830435619160922E-4</c:v>
                </c:pt>
                <c:pt idx="33">
                  <c:v>4.6399871935687341E-4</c:v>
                </c:pt>
                <c:pt idx="34">
                  <c:v>7.2872987615009064E-4</c:v>
                </c:pt>
                <c:pt idx="35">
                  <c:v>1.1180453156847093E-3</c:v>
                </c:pt>
                <c:pt idx="36">
                  <c:v>1.6772970111047574E-3</c:v>
                </c:pt>
                <c:pt idx="37">
                  <c:v>2.4625959165224692E-3</c:v>
                </c:pt>
                <c:pt idx="38">
                  <c:v>3.5411778008272482E-3</c:v>
                </c:pt>
                <c:pt idx="39">
                  <c:v>4.9909084350730068E-3</c:v>
                </c:pt>
                <c:pt idx="40">
                  <c:v>6.898656989238779E-3</c:v>
                </c:pt>
                <c:pt idx="41">
                  <c:v>9.3573025286088039E-3</c:v>
                </c:pt>
                <c:pt idx="42">
                  <c:v>1.2461216138672765E-2</c:v>
                </c:pt>
                <c:pt idx="43">
                  <c:v>1.6300182691600218E-2</c:v>
                </c:pt>
                <c:pt idx="44">
                  <c:v>2.0951888138087793E-2</c:v>
                </c:pt>
                <c:pt idx="45">
                  <c:v>2.6473290281230716E-2</c:v>
                </c:pt>
                <c:pt idx="46">
                  <c:v>3.2891396134394471E-2</c:v>
                </c:pt>
                <c:pt idx="47">
                  <c:v>4.0194163925973088E-2</c:v>
                </c:pt>
                <c:pt idx="48">
                  <c:v>4.8322405170490461E-2</c:v>
                </c:pt>
                <c:pt idx="49">
                  <c:v>5.7163653445968521E-2</c:v>
                </c:pt>
                <c:pt idx="50">
                  <c:v>6.6548965843370014E-2</c:v>
                </c:pt>
                <c:pt idx="51">
                  <c:v>7.6253511775827398E-2</c:v>
                </c:pt>
                <c:pt idx="52">
                  <c:v>8.6001574363197067E-2</c:v>
                </c:pt>
                <c:pt idx="53">
                  <c:v>9.5476248656891888E-2</c:v>
                </c:pt>
                <c:pt idx="54">
                  <c:v>0.10433369120304592</c:v>
                </c:pt>
                <c:pt idx="55">
                  <c:v>0.11222129503029206</c:v>
                </c:pt>
                <c:pt idx="56">
                  <c:v>0.11879868396708992</c:v>
                </c:pt>
                <c:pt idx="57">
                  <c:v>0.12375999868889055</c:v>
                </c:pt>
                <c:pt idx="58">
                  <c:v>0.12685564304570776</c:v>
                </c:pt>
                <c:pt idx="59">
                  <c:v>0.1279115243848202</c:v>
                </c:pt>
                <c:pt idx="60">
                  <c:v>0.12684389133160823</c:v>
                </c:pt>
                <c:pt idx="61">
                  <c:v>0.12366815967711972</c:v>
                </c:pt>
                <c:pt idx="62">
                  <c:v>0.11850060733207728</c:v>
                </c:pt>
                <c:pt idx="63">
                  <c:v>0.11155247031038266</c:v>
                </c:pt>
                <c:pt idx="64">
                  <c:v>0.1031167159605602</c:v>
                </c:pt>
                <c:pt idx="65">
                  <c:v>9.3548521902553861E-2</c:v>
                </c:pt>
                <c:pt idx="66">
                  <c:v>8.3241156822979653E-2</c:v>
                </c:pt>
                <c:pt idx="67">
                  <c:v>7.2599455299803037E-2</c:v>
                </c:pt>
                <c:pt idx="68">
                  <c:v>6.2013334352315666E-2</c:v>
                </c:pt>
                <c:pt idx="69">
                  <c:v>5.1833775102982829E-2</c:v>
                </c:pt>
                <c:pt idx="70">
                  <c:v>4.2353386343974397E-2</c:v>
                </c:pt>
                <c:pt idx="71">
                  <c:v>3.3793114516645475E-2</c:v>
                </c:pt>
                <c:pt idx="72">
                  <c:v>2.6295938396212595E-2</c:v>
                </c:pt>
                <c:pt idx="73">
                  <c:v>1.9927583854034925E-2</c:v>
                </c:pt>
                <c:pt idx="74">
                  <c:v>1.4683522882756176E-2</c:v>
                </c:pt>
                <c:pt idx="75">
                  <c:v>1.0500884612895799E-2</c:v>
                </c:pt>
                <c:pt idx="76">
                  <c:v>7.2734856213689187E-3</c:v>
                </c:pt>
                <c:pt idx="77">
                  <c:v>4.8680290580591489E-3</c:v>
                </c:pt>
                <c:pt idx="78">
                  <c:v>3.139631740058553E-3</c:v>
                </c:pt>
                <c:pt idx="79">
                  <c:v>1.9451783296442393E-3</c:v>
                </c:pt>
                <c:pt idx="80">
                  <c:v>1.1535007269276084E-3</c:v>
                </c:pt>
                <c:pt idx="81">
                  <c:v>6.5194707784685542E-4</c:v>
                </c:pt>
                <c:pt idx="82">
                  <c:v>3.4944333643632174E-4</c:v>
                </c:pt>
                <c:pt idx="83">
                  <c:v>1.7658035768215472E-4</c:v>
                </c:pt>
                <c:pt idx="84">
                  <c:v>8.352840071987352E-5</c:v>
                </c:pt>
                <c:pt idx="85">
                  <c:v>3.6671713660313715E-5</c:v>
                </c:pt>
                <c:pt idx="86">
                  <c:v>1.4786844437264531E-5</c:v>
                </c:pt>
                <c:pt idx="87">
                  <c:v>5.4051017338609662E-6</c:v>
                </c:pt>
                <c:pt idx="88">
                  <c:v>1.7618256408190453E-6</c:v>
                </c:pt>
                <c:pt idx="89">
                  <c:v>5.0134885885265043E-7</c:v>
                </c:pt>
                <c:pt idx="90">
                  <c:v>1.2111372760978172E-7</c:v>
                </c:pt>
                <c:pt idx="91">
                  <c:v>2.3914838500379592E-8</c:v>
                </c:pt>
                <c:pt idx="92">
                  <c:v>3.6599841929956609E-9</c:v>
                </c:pt>
                <c:pt idx="93">
                  <c:v>4.0161349427616561E-10</c:v>
                </c:pt>
                <c:pt idx="94">
                  <c:v>2.8003118649940781E-11</c:v>
                </c:pt>
                <c:pt idx="95">
                  <c:v>1.0134195041407919E-12</c:v>
                </c:pt>
                <c:pt idx="96">
                  <c:v>1.3025113071596315E-14</c:v>
                </c:pt>
                <c:pt idx="97">
                  <c:v>2.5364455951132484E-17</c:v>
                </c:pt>
                <c:pt idx="98">
                  <c:v>4.9381522370199034E-22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05280"/>
        <c:axId val="251668736"/>
      </c:lineChart>
      <c:catAx>
        <c:axId val="18230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668736"/>
        <c:crosses val="autoZero"/>
        <c:auto val="1"/>
        <c:lblAlgn val="ctr"/>
        <c:lblOffset val="100"/>
        <c:noMultiLvlLbl val="0"/>
      </c:catAx>
      <c:valAx>
        <c:axId val="2516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0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f(theta2|Y)</c:v>
                </c:pt>
              </c:strCache>
            </c:strRef>
          </c:tx>
          <c:marker>
            <c:symbol val="none"/>
          </c:marker>
          <c:val>
            <c:numRef>
              <c:f>Sheet1!$H$2:$H$100</c:f>
              <c:numCache>
                <c:formatCode>General</c:formatCode>
                <c:ptCount val="99"/>
                <c:pt idx="0">
                  <c:v>1.2811422564673761E-47</c:v>
                </c:pt>
                <c:pt idx="1">
                  <c:v>2.26857928620689E-38</c:v>
                </c:pt>
                <c:pt idx="2">
                  <c:v>5.3697059744321645E-33</c:v>
                </c:pt>
                <c:pt idx="3">
                  <c:v>3.2926215592877935E-29</c:v>
                </c:pt>
                <c:pt idx="4">
                  <c:v>2.724879449144437E-26</c:v>
                </c:pt>
                <c:pt idx="5">
                  <c:v>6.3481420886881588E-24</c:v>
                </c:pt>
                <c:pt idx="6">
                  <c:v>6.1623153847709575E-22</c:v>
                </c:pt>
                <c:pt idx="7">
                  <c:v>3.1498289836708E-20</c:v>
                </c:pt>
                <c:pt idx="8">
                  <c:v>9.8590008785838269E-19</c:v>
                </c:pt>
                <c:pt idx="9">
                  <c:v>2.0947699631798447E-17</c:v>
                </c:pt>
                <c:pt idx="10">
                  <c:v>3.2517116334171341E-16</c:v>
                </c:pt>
                <c:pt idx="11">
                  <c:v>3.8933016778223472E-15</c:v>
                </c:pt>
                <c:pt idx="12">
                  <c:v>3.7466090675118125E-14</c:v>
                </c:pt>
                <c:pt idx="13">
                  <c:v>2.9920464968730996E-13</c:v>
                </c:pt>
                <c:pt idx="14">
                  <c:v>2.033842310834645E-12</c:v>
                </c:pt>
                <c:pt idx="15">
                  <c:v>1.2010319372614847E-11</c:v>
                </c:pt>
                <c:pt idx="16">
                  <c:v>6.2651139804481875E-11</c:v>
                </c:pt>
                <c:pt idx="17">
                  <c:v>2.9271131588675709E-10</c:v>
                </c:pt>
                <c:pt idx="18">
                  <c:v>1.239097973850215E-9</c:v>
                </c:pt>
                <c:pt idx="19">
                  <c:v>4.799193680154249E-9</c:v>
                </c:pt>
                <c:pt idx="20">
                  <c:v>1.7149107780944645E-8</c:v>
                </c:pt>
                <c:pt idx="21">
                  <c:v>5.6941540867614194E-8</c:v>
                </c:pt>
                <c:pt idx="22">
                  <c:v>1.7677276435091647E-7</c:v>
                </c:pt>
                <c:pt idx="23">
                  <c:v>5.1586421815919171E-7</c:v>
                </c:pt>
                <c:pt idx="24">
                  <c:v>1.4217817387073635E-6</c:v>
                </c:pt>
                <c:pt idx="25">
                  <c:v>3.7162516974245464E-6</c:v>
                </c:pt>
                <c:pt idx="26">
                  <c:v>9.2456977063232483E-6</c:v>
                </c:pt>
                <c:pt idx="27">
                  <c:v>2.1965700735332099E-5</c:v>
                </c:pt>
                <c:pt idx="28">
                  <c:v>4.9977579552257902E-5</c:v>
                </c:pt>
                <c:pt idx="29">
                  <c:v>1.0918181640491477E-4</c:v>
                </c:pt>
                <c:pt idx="30">
                  <c:v>2.2954819992978466E-4</c:v>
                </c:pt>
                <c:pt idx="31">
                  <c:v>4.654224499535789E-4</c:v>
                </c:pt>
                <c:pt idx="32">
                  <c:v>9.1176317191281179E-4</c:v>
                </c:pt>
                <c:pt idx="33">
                  <c:v>1.7286611119766561E-3</c:v>
                </c:pt>
                <c:pt idx="34">
                  <c:v>3.1768141587564056E-3</c:v>
                </c:pt>
                <c:pt idx="35">
                  <c:v>5.66664085021488E-3</c:v>
                </c:pt>
                <c:pt idx="36">
                  <c:v>9.8231900010290855E-3</c:v>
                </c:pt>
                <c:pt idx="37">
                  <c:v>1.656770122932448E-2</c:v>
                </c:pt>
                <c:pt idx="38">
                  <c:v>2.72143735447418E-2</c:v>
                </c:pt>
                <c:pt idx="39">
                  <c:v>4.3577483493071827E-2</c:v>
                </c:pt>
                <c:pt idx="40">
                  <c:v>6.8079512639981937E-2</c:v>
                </c:pt>
                <c:pt idx="41">
                  <c:v>0.10384570489481797</c:v>
                </c:pt>
                <c:pt idx="42">
                  <c:v>0.15476510237965777</c:v>
                </c:pt>
                <c:pt idx="43">
                  <c:v>0.22549355982353894</c:v>
                </c:pt>
                <c:pt idx="44">
                  <c:v>0.32137174136109115</c:v>
                </c:pt>
                <c:pt idx="45">
                  <c:v>0.44823201968956605</c:v>
                </c:pt>
                <c:pt idx="46">
                  <c:v>0.61207378199573281</c:v>
                </c:pt>
                <c:pt idx="47">
                  <c:v>0.81859774942084029</c:v>
                </c:pt>
                <c:pt idx="48">
                  <c:v>1.0726066503582579</c:v>
                </c:pt>
                <c:pt idx="49">
                  <c:v>1.3773010399226842</c:v>
                </c:pt>
                <c:pt idx="50">
                  <c:v>1.7335231198281538</c:v>
                </c:pt>
                <c:pt idx="51">
                  <c:v>2.1390248077351548</c:v>
                </c:pt>
                <c:pt idx="52">
                  <c:v>2.5878548704430524</c:v>
                </c:pt>
                <c:pt idx="53">
                  <c:v>3.0699691766307979</c:v>
                </c:pt>
                <c:pt idx="54">
                  <c:v>3.571163997685276</c:v>
                </c:pt>
                <c:pt idx="55">
                  <c:v>4.0734120990793441</c:v>
                </c:pt>
                <c:pt idx="56">
                  <c:v>4.5556446460493705</c:v>
                </c:pt>
                <c:pt idx="57">
                  <c:v>4.9949710630521409</c:v>
                </c:pt>
                <c:pt idx="58">
                  <c:v>5.3682693373948327</c:v>
                </c:pt>
                <c:pt idx="59">
                  <c:v>5.6540188977152201</c:v>
                </c:pt>
                <c:pt idx="60">
                  <c:v>5.8341968364620689</c:v>
                </c:pt>
                <c:pt idx="61">
                  <c:v>5.8960257118641932</c:v>
                </c:pt>
                <c:pt idx="62">
                  <c:v>5.8333555624263767</c:v>
                </c:pt>
                <c:pt idx="63">
                  <c:v>5.6474886487277463</c:v>
                </c:pt>
                <c:pt idx="64">
                  <c:v>5.3473124005159303</c:v>
                </c:pt>
                <c:pt idx="65">
                  <c:v>4.9486881195641974</c:v>
                </c:pt>
                <c:pt idx="66">
                  <c:v>4.4731390637522477</c:v>
                </c:pt>
                <c:pt idx="67">
                  <c:v>3.9459769184600861</c:v>
                </c:pt>
                <c:pt idx="68">
                  <c:v>3.3940845303154554</c:v>
                </c:pt>
                <c:pt idx="69">
                  <c:v>2.843621169588499</c:v>
                </c:pt>
                <c:pt idx="70">
                  <c:v>2.3179252635168459</c:v>
                </c:pt>
                <c:pt idx="71">
                  <c:v>1.8358561278760486</c:v>
                </c:pt>
                <c:pt idx="72">
                  <c:v>1.4107460448173192</c:v>
                </c:pt>
                <c:pt idx="73">
                  <c:v>1.0500393674912538</c:v>
                </c:pt>
                <c:pt idx="74">
                  <c:v>0.7555931090003799</c:v>
                </c:pt>
                <c:pt idx="75">
                  <c:v>0.52452188323166349</c:v>
                </c:pt>
                <c:pt idx="76">
                  <c:v>0.35040478110603862</c:v>
                </c:pt>
                <c:pt idx="77">
                  <c:v>0.22464268309552082</c:v>
                </c:pt>
                <c:pt idx="78">
                  <c:v>0.13776379204819486</c:v>
                </c:pt>
                <c:pt idx="79">
                  <c:v>8.0517108997782208E-2</c:v>
                </c:pt>
                <c:pt idx="80">
                  <c:v>4.4656292309045921E-2</c:v>
                </c:pt>
                <c:pt idx="81">
                  <c:v>2.3384908742583293E-2</c:v>
                </c:pt>
                <c:pt idx="82">
                  <c:v>1.1494207379345348E-2</c:v>
                </c:pt>
                <c:pt idx="83">
                  <c:v>5.2658222712052153E-3</c:v>
                </c:pt>
                <c:pt idx="84">
                  <c:v>2.2297146010771297E-3</c:v>
                </c:pt>
                <c:pt idx="85">
                  <c:v>8.6380024926188768E-4</c:v>
                </c:pt>
                <c:pt idx="86">
                  <c:v>3.0237729916947391E-4</c:v>
                </c:pt>
                <c:pt idx="87">
                  <c:v>9.417490052870328E-5</c:v>
                </c:pt>
                <c:pt idx="88">
                  <c:v>2.559056547451528E-5</c:v>
                </c:pt>
                <c:pt idx="89">
                  <c:v>5.9162490973520039E-6</c:v>
                </c:pt>
                <c:pt idx="90">
                  <c:v>1.1256917931975375E-6</c:v>
                </c:pt>
                <c:pt idx="91">
                  <c:v>1.6852372852108678E-7</c:v>
                </c:pt>
                <c:pt idx="92">
                  <c:v>1.8636434361241276E-8</c:v>
                </c:pt>
                <c:pt idx="93">
                  <c:v>1.3879246130257694E-9</c:v>
                </c:pt>
                <c:pt idx="94">
                  <c:v>6.0310163374482467E-11</c:v>
                </c:pt>
                <c:pt idx="95">
                  <c:v>1.2024768332064261E-12</c:v>
                </c:pt>
                <c:pt idx="96">
                  <c:v>7.0106173049339124E-15</c:v>
                </c:pt>
                <c:pt idx="97">
                  <c:v>4.3461721313596957E-18</c:v>
                </c:pt>
                <c:pt idx="98">
                  <c:v>1.1355851146489665E-23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54720"/>
        <c:axId val="251921536"/>
      </c:lineChart>
      <c:catAx>
        <c:axId val="18185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921536"/>
        <c:crosses val="autoZero"/>
        <c:auto val="1"/>
        <c:lblAlgn val="ctr"/>
        <c:lblOffset val="100"/>
        <c:noMultiLvlLbl val="0"/>
      </c:catAx>
      <c:valAx>
        <c:axId val="25192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5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f(theta1|Y) vs f(theta2|Y)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9480351414406533"/>
          <c:w val="0.7057239720034995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f(theta1|Y)</c:v>
                </c:pt>
              </c:strCache>
            </c:strRef>
          </c:tx>
          <c:marker>
            <c:symbol val="none"/>
          </c:marker>
          <c:val>
            <c:numRef>
              <c:f>Sheet1!$F$2:$F$100</c:f>
              <c:numCache>
                <c:formatCode>General</c:formatCode>
                <c:ptCount val="99"/>
                <c:pt idx="0">
                  <c:v>4.7379327656906419E-69</c:v>
                </c:pt>
                <c:pt idx="1">
                  <c:v>4.7064942346298693E-57</c:v>
                </c:pt>
                <c:pt idx="2">
                  <c:v>4.6968260811798964E-50</c:v>
                </c:pt>
                <c:pt idx="3">
                  <c:v>4.2106479426344561E-45</c:v>
                </c:pt>
                <c:pt idx="4">
                  <c:v>2.852812139427105E-41</c:v>
                </c:pt>
                <c:pt idx="5">
                  <c:v>3.7719462798778072E-38</c:v>
                </c:pt>
                <c:pt idx="6">
                  <c:v>1.6143140761362251E-35</c:v>
                </c:pt>
                <c:pt idx="7">
                  <c:v>3.0249256230142603E-33</c:v>
                </c:pt>
                <c:pt idx="8">
                  <c:v>3.0154438663376103E-31</c:v>
                </c:pt>
                <c:pt idx="9">
                  <c:v>1.8266781835803374E-29</c:v>
                </c:pt>
                <c:pt idx="10">
                  <c:v>7.3934036967258312E-28</c:v>
                </c:pt>
                <c:pt idx="11">
                  <c:v>2.1444380815280706E-26</c:v>
                </c:pt>
                <c:pt idx="12">
                  <c:v>4.7007111562879322E-25</c:v>
                </c:pt>
                <c:pt idx="13">
                  <c:v>8.1160158611048047E-24</c:v>
                </c:pt>
                <c:pt idx="14">
                  <c:v>1.1404508333955811E-22</c:v>
                </c:pt>
                <c:pt idx="15">
                  <c:v>1.3391496569445834E-21</c:v>
                </c:pt>
                <c:pt idx="16">
                  <c:v>1.3426868218117841E-20</c:v>
                </c:pt>
                <c:pt idx="17">
                  <c:v>1.1702419854975535E-19</c:v>
                </c:pt>
                <c:pt idx="18">
                  <c:v>8.9997651047981716E-19</c:v>
                </c:pt>
                <c:pt idx="19">
                  <c:v>6.1849564219220246E-18</c:v>
                </c:pt>
                <c:pt idx="20">
                  <c:v>3.8395440085141579E-17</c:v>
                </c:pt>
                <c:pt idx="21">
                  <c:v>2.173152517615472E-16</c:v>
                </c:pt>
                <c:pt idx="22">
                  <c:v>1.1304663513237237E-15</c:v>
                </c:pt>
                <c:pt idx="23">
                  <c:v>5.4428020389665082E-15</c:v>
                </c:pt>
                <c:pt idx="24">
                  <c:v>2.4403376948748524E-14</c:v>
                </c:pt>
                <c:pt idx="25">
                  <c:v>1.0244436237123048E-13</c:v>
                </c:pt>
                <c:pt idx="26">
                  <c:v>4.0459090432766968E-13</c:v>
                </c:pt>
                <c:pt idx="27">
                  <c:v>1.5096739650940938E-12</c:v>
                </c:pt>
                <c:pt idx="28">
                  <c:v>5.3424485778802535E-12</c:v>
                </c:pt>
                <c:pt idx="29">
                  <c:v>1.7991506765278694E-11</c:v>
                </c:pt>
                <c:pt idx="30">
                  <c:v>5.7835648323544833E-11</c:v>
                </c:pt>
                <c:pt idx="31">
                  <c:v>1.7796115158301292E-10</c:v>
                </c:pt>
                <c:pt idx="32">
                  <c:v>5.2546351866023813E-10</c:v>
                </c:pt>
                <c:pt idx="33">
                  <c:v>1.4922204403877024E-9</c:v>
                </c:pt>
                <c:pt idx="34">
                  <c:v>4.0840616379769655E-9</c:v>
                </c:pt>
                <c:pt idx="35">
                  <c:v>1.0792864335046535E-8</c:v>
                </c:pt>
                <c:pt idx="36">
                  <c:v>2.7587440198854552E-8</c:v>
                </c:pt>
                <c:pt idx="37">
                  <c:v>6.8312111151046372E-8</c:v>
                </c:pt>
                <c:pt idx="38">
                  <c:v>1.6410415556170961E-7</c:v>
                </c:pt>
                <c:pt idx="39">
                  <c:v>3.8295619948571337E-7</c:v>
                </c:pt>
                <c:pt idx="40">
                  <c:v>8.6918321856411863E-7</c:v>
                </c:pt>
                <c:pt idx="41">
                  <c:v>1.9208280940148179E-6</c:v>
                </c:pt>
                <c:pt idx="42">
                  <c:v>4.1373639637560127E-6</c:v>
                </c:pt>
                <c:pt idx="43">
                  <c:v>8.6940929110095949E-6</c:v>
                </c:pt>
                <c:pt idx="44">
                  <c:v>1.7838748946250623E-5</c:v>
                </c:pt>
                <c:pt idx="45">
                  <c:v>3.5767436354378003E-5</c:v>
                </c:pt>
                <c:pt idx="46">
                  <c:v>7.013098860144842E-5</c:v>
                </c:pt>
                <c:pt idx="47">
                  <c:v>1.345612085062023E-4</c:v>
                </c:pt>
                <c:pt idx="48">
                  <c:v>2.5280281737557721E-4</c:v>
                </c:pt>
                <c:pt idx="49">
                  <c:v>4.6530440537928503E-4</c:v>
                </c:pt>
                <c:pt idx="50">
                  <c:v>8.394692486589564E-4</c:v>
                </c:pt>
                <c:pt idx="51">
                  <c:v>1.4851935917578663E-3</c:v>
                </c:pt>
                <c:pt idx="52">
                  <c:v>2.5778064791510263E-3</c:v>
                </c:pt>
                <c:pt idx="53">
                  <c:v>4.3910224473954458E-3</c:v>
                </c:pt>
                <c:pt idx="54">
                  <c:v>7.3429346826502278E-3</c:v>
                </c:pt>
                <c:pt idx="55">
                  <c:v>1.2058264130529732E-2</c:v>
                </c:pt>
                <c:pt idx="56">
                  <c:v>1.9449826438605825E-2</c:v>
                </c:pt>
                <c:pt idx="57">
                  <c:v>3.0821203576568541E-2</c:v>
                </c:pt>
                <c:pt idx="58">
                  <c:v>4.7990577977942386E-2</c:v>
                </c:pt>
                <c:pt idx="59">
                  <c:v>7.3432256891184891E-2</c:v>
                </c:pt>
                <c:pt idx="60">
                  <c:v>0.11042729100995287</c:v>
                </c:pt>
                <c:pt idx="61">
                  <c:v>0.16320764328859588</c:v>
                </c:pt>
                <c:pt idx="62">
                  <c:v>0.2370697634446611</c:v>
                </c:pt>
                <c:pt idx="63">
                  <c:v>0.33842381318558734</c:v>
                </c:pt>
                <c:pt idx="64">
                  <c:v>0.47473544309175103</c:v>
                </c:pt>
                <c:pt idx="65">
                  <c:v>0.65430997264503765</c:v>
                </c:pt>
                <c:pt idx="66">
                  <c:v>0.88586685832796352</c:v>
                </c:pt>
                <c:pt idx="67">
                  <c:v>1.1778588217113219</c:v>
                </c:pt>
                <c:pt idx="68">
                  <c:v>1.5375084644269359</c:v>
                </c:pt>
                <c:pt idx="69">
                  <c:v>1.9695685248769763</c:v>
                </c:pt>
                <c:pt idx="70">
                  <c:v>2.4748613612056585</c:v>
                </c:pt>
                <c:pt idx="71">
                  <c:v>3.0487170404654913</c:v>
                </c:pt>
                <c:pt idx="72">
                  <c:v>3.6795015816492169</c:v>
                </c:pt>
                <c:pt idx="73">
                  <c:v>4.3474962541746907</c:v>
                </c:pt>
                <c:pt idx="74">
                  <c:v>5.0244389069102953</c:v>
                </c:pt>
                <c:pt idx="75">
                  <c:v>5.6740486593314206</c:v>
                </c:pt>
                <c:pt idx="76">
                  <c:v>6.253804701030333</c:v>
                </c:pt>
                <c:pt idx="77">
                  <c:v>6.7181216455168453</c:v>
                </c:pt>
                <c:pt idx="78">
                  <c:v>7.0228524904437144</c:v>
                </c:pt>
                <c:pt idx="79">
                  <c:v>7.1307692638900946</c:v>
                </c:pt>
                <c:pt idx="80">
                  <c:v>7.0173592764514732</c:v>
                </c:pt>
                <c:pt idx="81">
                  <c:v>6.6759964015839657</c:v>
                </c:pt>
                <c:pt idx="82">
                  <c:v>6.1213872745588809</c:v>
                </c:pt>
                <c:pt idx="83">
                  <c:v>5.3902414152559528</c:v>
                </c:pt>
                <c:pt idx="84">
                  <c:v>4.5384396697124396</c:v>
                </c:pt>
                <c:pt idx="85">
                  <c:v>3.6345893865755055</c:v>
                </c:pt>
                <c:pt idx="86">
                  <c:v>2.7506832023977221</c:v>
                </c:pt>
                <c:pt idx="87">
                  <c:v>1.9514449033554646</c:v>
                </c:pt>
                <c:pt idx="88">
                  <c:v>1.2845886039626684</c:v>
                </c:pt>
                <c:pt idx="89">
                  <c:v>0.77435003998038088</c:v>
                </c:pt>
                <c:pt idx="90">
                  <c:v>0.42006619679647117</c:v>
                </c:pt>
                <c:pt idx="91">
                  <c:v>0.20028568553725784</c:v>
                </c:pt>
                <c:pt idx="92">
                  <c:v>8.1196122448114735E-2</c:v>
                </c:pt>
                <c:pt idx="93">
                  <c:v>2.6660211803135294E-2</c:v>
                </c:pt>
                <c:pt idx="94">
                  <c:v>6.5747796526982958E-3</c:v>
                </c:pt>
                <c:pt idx="95">
                  <c:v>1.0732136367937115E-3</c:v>
                </c:pt>
                <c:pt idx="96">
                  <c:v>9.147846432770013E-5</c:v>
                </c:pt>
                <c:pt idx="97">
                  <c:v>2.3910019586369944E-6</c:v>
                </c:pt>
                <c:pt idx="98">
                  <c:v>3.5046506358699648E-9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f(theta2|Y)</c:v>
                </c:pt>
              </c:strCache>
            </c:strRef>
          </c:tx>
          <c:marker>
            <c:symbol val="none"/>
          </c:marker>
          <c:val>
            <c:numRef>
              <c:f>Sheet1!$H$2:$H$100</c:f>
              <c:numCache>
                <c:formatCode>General</c:formatCode>
                <c:ptCount val="99"/>
                <c:pt idx="0">
                  <c:v>1.2811422564673761E-47</c:v>
                </c:pt>
                <c:pt idx="1">
                  <c:v>2.26857928620689E-38</c:v>
                </c:pt>
                <c:pt idx="2">
                  <c:v>5.3697059744321645E-33</c:v>
                </c:pt>
                <c:pt idx="3">
                  <c:v>3.2926215592877935E-29</c:v>
                </c:pt>
                <c:pt idx="4">
                  <c:v>2.724879449144437E-26</c:v>
                </c:pt>
                <c:pt idx="5">
                  <c:v>6.3481420886881588E-24</c:v>
                </c:pt>
                <c:pt idx="6">
                  <c:v>6.1623153847709575E-22</c:v>
                </c:pt>
                <c:pt idx="7">
                  <c:v>3.1498289836708E-20</c:v>
                </c:pt>
                <c:pt idx="8">
                  <c:v>9.8590008785838269E-19</c:v>
                </c:pt>
                <c:pt idx="9">
                  <c:v>2.0947699631798447E-17</c:v>
                </c:pt>
                <c:pt idx="10">
                  <c:v>3.2517116334171341E-16</c:v>
                </c:pt>
                <c:pt idx="11">
                  <c:v>3.8933016778223472E-15</c:v>
                </c:pt>
                <c:pt idx="12">
                  <c:v>3.7466090675118125E-14</c:v>
                </c:pt>
                <c:pt idx="13">
                  <c:v>2.9920464968730996E-13</c:v>
                </c:pt>
                <c:pt idx="14">
                  <c:v>2.033842310834645E-12</c:v>
                </c:pt>
                <c:pt idx="15">
                  <c:v>1.2010319372614847E-11</c:v>
                </c:pt>
                <c:pt idx="16">
                  <c:v>6.2651139804481875E-11</c:v>
                </c:pt>
                <c:pt idx="17">
                  <c:v>2.9271131588675709E-10</c:v>
                </c:pt>
                <c:pt idx="18">
                  <c:v>1.239097973850215E-9</c:v>
                </c:pt>
                <c:pt idx="19">
                  <c:v>4.799193680154249E-9</c:v>
                </c:pt>
                <c:pt idx="20">
                  <c:v>1.7149107780944645E-8</c:v>
                </c:pt>
                <c:pt idx="21">
                  <c:v>5.6941540867614194E-8</c:v>
                </c:pt>
                <c:pt idx="22">
                  <c:v>1.7677276435091647E-7</c:v>
                </c:pt>
                <c:pt idx="23">
                  <c:v>5.1586421815919171E-7</c:v>
                </c:pt>
                <c:pt idx="24">
                  <c:v>1.4217817387073635E-6</c:v>
                </c:pt>
                <c:pt idx="25">
                  <c:v>3.7162516974245464E-6</c:v>
                </c:pt>
                <c:pt idx="26">
                  <c:v>9.2456977063232483E-6</c:v>
                </c:pt>
                <c:pt idx="27">
                  <c:v>2.1965700735332099E-5</c:v>
                </c:pt>
                <c:pt idx="28">
                  <c:v>4.9977579552257902E-5</c:v>
                </c:pt>
                <c:pt idx="29">
                  <c:v>1.0918181640491477E-4</c:v>
                </c:pt>
                <c:pt idx="30">
                  <c:v>2.2954819992978466E-4</c:v>
                </c:pt>
                <c:pt idx="31">
                  <c:v>4.654224499535789E-4</c:v>
                </c:pt>
                <c:pt idx="32">
                  <c:v>9.1176317191281179E-4</c:v>
                </c:pt>
                <c:pt idx="33">
                  <c:v>1.7286611119766561E-3</c:v>
                </c:pt>
                <c:pt idx="34">
                  <c:v>3.1768141587564056E-3</c:v>
                </c:pt>
                <c:pt idx="35">
                  <c:v>5.66664085021488E-3</c:v>
                </c:pt>
                <c:pt idx="36">
                  <c:v>9.8231900010290855E-3</c:v>
                </c:pt>
                <c:pt idx="37">
                  <c:v>1.656770122932448E-2</c:v>
                </c:pt>
                <c:pt idx="38">
                  <c:v>2.72143735447418E-2</c:v>
                </c:pt>
                <c:pt idx="39">
                  <c:v>4.3577483493071827E-2</c:v>
                </c:pt>
                <c:pt idx="40">
                  <c:v>6.8079512639981937E-2</c:v>
                </c:pt>
                <c:pt idx="41">
                  <c:v>0.10384570489481797</c:v>
                </c:pt>
                <c:pt idx="42">
                  <c:v>0.15476510237965777</c:v>
                </c:pt>
                <c:pt idx="43">
                  <c:v>0.22549355982353894</c:v>
                </c:pt>
                <c:pt idx="44">
                  <c:v>0.32137174136109115</c:v>
                </c:pt>
                <c:pt idx="45">
                  <c:v>0.44823201968956605</c:v>
                </c:pt>
                <c:pt idx="46">
                  <c:v>0.61207378199573281</c:v>
                </c:pt>
                <c:pt idx="47">
                  <c:v>0.81859774942084029</c:v>
                </c:pt>
                <c:pt idx="48">
                  <c:v>1.0726066503582579</c:v>
                </c:pt>
                <c:pt idx="49">
                  <c:v>1.3773010399226842</c:v>
                </c:pt>
                <c:pt idx="50">
                  <c:v>1.7335231198281538</c:v>
                </c:pt>
                <c:pt idx="51">
                  <c:v>2.1390248077351548</c:v>
                </c:pt>
                <c:pt idx="52">
                  <c:v>2.5878548704430524</c:v>
                </c:pt>
                <c:pt idx="53">
                  <c:v>3.0699691766307979</c:v>
                </c:pt>
                <c:pt idx="54">
                  <c:v>3.571163997685276</c:v>
                </c:pt>
                <c:pt idx="55">
                  <c:v>4.0734120990793441</c:v>
                </c:pt>
                <c:pt idx="56">
                  <c:v>4.5556446460493705</c:v>
                </c:pt>
                <c:pt idx="57">
                  <c:v>4.9949710630521409</c:v>
                </c:pt>
                <c:pt idx="58">
                  <c:v>5.3682693373948327</c:v>
                </c:pt>
                <c:pt idx="59">
                  <c:v>5.6540188977152201</c:v>
                </c:pt>
                <c:pt idx="60">
                  <c:v>5.8341968364620689</c:v>
                </c:pt>
                <c:pt idx="61">
                  <c:v>5.8960257118641932</c:v>
                </c:pt>
                <c:pt idx="62">
                  <c:v>5.8333555624263767</c:v>
                </c:pt>
                <c:pt idx="63">
                  <c:v>5.6474886487277463</c:v>
                </c:pt>
                <c:pt idx="64">
                  <c:v>5.3473124005159303</c:v>
                </c:pt>
                <c:pt idx="65">
                  <c:v>4.9486881195641974</c:v>
                </c:pt>
                <c:pt idx="66">
                  <c:v>4.4731390637522477</c:v>
                </c:pt>
                <c:pt idx="67">
                  <c:v>3.9459769184600861</c:v>
                </c:pt>
                <c:pt idx="68">
                  <c:v>3.3940845303154554</c:v>
                </c:pt>
                <c:pt idx="69">
                  <c:v>2.843621169588499</c:v>
                </c:pt>
                <c:pt idx="70">
                  <c:v>2.3179252635168459</c:v>
                </c:pt>
                <c:pt idx="71">
                  <c:v>1.8358561278760486</c:v>
                </c:pt>
                <c:pt idx="72">
                  <c:v>1.4107460448173192</c:v>
                </c:pt>
                <c:pt idx="73">
                  <c:v>1.0500393674912538</c:v>
                </c:pt>
                <c:pt idx="74">
                  <c:v>0.7555931090003799</c:v>
                </c:pt>
                <c:pt idx="75">
                  <c:v>0.52452188323166349</c:v>
                </c:pt>
                <c:pt idx="76">
                  <c:v>0.35040478110603862</c:v>
                </c:pt>
                <c:pt idx="77">
                  <c:v>0.22464268309552082</c:v>
                </c:pt>
                <c:pt idx="78">
                  <c:v>0.13776379204819486</c:v>
                </c:pt>
                <c:pt idx="79">
                  <c:v>8.0517108997782208E-2</c:v>
                </c:pt>
                <c:pt idx="80">
                  <c:v>4.4656292309045921E-2</c:v>
                </c:pt>
                <c:pt idx="81">
                  <c:v>2.3384908742583293E-2</c:v>
                </c:pt>
                <c:pt idx="82">
                  <c:v>1.1494207379345348E-2</c:v>
                </c:pt>
                <c:pt idx="83">
                  <c:v>5.2658222712052153E-3</c:v>
                </c:pt>
                <c:pt idx="84">
                  <c:v>2.2297146010771297E-3</c:v>
                </c:pt>
                <c:pt idx="85">
                  <c:v>8.6380024926188768E-4</c:v>
                </c:pt>
                <c:pt idx="86">
                  <c:v>3.0237729916947391E-4</c:v>
                </c:pt>
                <c:pt idx="87">
                  <c:v>9.417490052870328E-5</c:v>
                </c:pt>
                <c:pt idx="88">
                  <c:v>2.559056547451528E-5</c:v>
                </c:pt>
                <c:pt idx="89">
                  <c:v>5.9162490973520039E-6</c:v>
                </c:pt>
                <c:pt idx="90">
                  <c:v>1.1256917931975375E-6</c:v>
                </c:pt>
                <c:pt idx="91">
                  <c:v>1.6852372852108678E-7</c:v>
                </c:pt>
                <c:pt idx="92">
                  <c:v>1.8636434361241276E-8</c:v>
                </c:pt>
                <c:pt idx="93">
                  <c:v>1.3879246130257694E-9</c:v>
                </c:pt>
                <c:pt idx="94">
                  <c:v>6.0310163374482467E-11</c:v>
                </c:pt>
                <c:pt idx="95">
                  <c:v>1.2024768332064261E-12</c:v>
                </c:pt>
                <c:pt idx="96">
                  <c:v>7.0106173049339124E-15</c:v>
                </c:pt>
                <c:pt idx="97">
                  <c:v>4.3461721313596957E-18</c:v>
                </c:pt>
                <c:pt idx="98">
                  <c:v>1.1355851146489665E-23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58752"/>
        <c:axId val="363775104"/>
      </c:lineChart>
      <c:catAx>
        <c:axId val="182858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363775104"/>
        <c:crosses val="autoZero"/>
        <c:auto val="1"/>
        <c:lblAlgn val="ctr"/>
        <c:lblOffset val="100"/>
        <c:noMultiLvlLbl val="0"/>
      </c:catAx>
      <c:valAx>
        <c:axId val="363775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85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L(theta1</a:t>
            </a:r>
            <a:r>
              <a:rPr lang="en-US" sz="1800" b="1" i="0" baseline="0">
                <a:effectLst/>
              </a:rPr>
              <a:t>) vs </a:t>
            </a:r>
            <a:r>
              <a:rPr lang="en-US" sz="1800" b="1" i="0" u="none" strike="noStrike" baseline="0">
                <a:effectLst/>
              </a:rPr>
              <a:t>L(theta2</a:t>
            </a:r>
            <a:r>
              <a:rPr lang="en-US" sz="1800" b="1" i="0" baseline="0">
                <a:effectLst/>
              </a:rPr>
              <a:t>)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9480351414406533"/>
          <c:w val="0.70572397200349957"/>
          <c:h val="0.68921660834062404"/>
        </c:manualLayout>
      </c:layout>
      <c:lineChart>
        <c:grouping val="standar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L(theta1)</c:v>
                </c:pt>
              </c:strCache>
            </c:strRef>
          </c:tx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1.7377016237624726E-59</c:v>
                </c:pt>
                <c:pt idx="1">
                  <c:v>1.390276658830009E-49</c:v>
                </c:pt>
                <c:pt idx="2">
                  <c:v>8.3739890828162746E-44</c:v>
                </c:pt>
                <c:pt idx="3">
                  <c:v>1.0337301658668554E-39</c:v>
                </c:pt>
                <c:pt idx="4">
                  <c:v>1.5156685002103345E-36</c:v>
                </c:pt>
                <c:pt idx="5">
                  <c:v>5.77317978973027E-34</c:v>
                </c:pt>
                <c:pt idx="6">
                  <c:v>8.6725099164252524E-32</c:v>
                </c:pt>
                <c:pt idx="7">
                  <c:v>6.5919394104302894E-30</c:v>
                </c:pt>
                <c:pt idx="8">
                  <c:v>2.9772918082293099E-28</c:v>
                </c:pt>
                <c:pt idx="9">
                  <c:v>8.9171569529640253E-27</c:v>
                </c:pt>
                <c:pt idx="10">
                  <c:v>1.9152148545165545E-25</c:v>
                </c:pt>
                <c:pt idx="11">
                  <c:v>3.1252781048958931E-24</c:v>
                </c:pt>
                <c:pt idx="12">
                  <c:v>4.048500891150356E-23</c:v>
                </c:pt>
                <c:pt idx="13">
                  <c:v>4.3076774903775259E-22</c:v>
                </c:pt>
                <c:pt idx="14">
                  <c:v>3.8678789477125212E-21</c:v>
                </c:pt>
                <c:pt idx="15">
                  <c:v>2.9953203345249898E-20</c:v>
                </c:pt>
                <c:pt idx="16">
                  <c:v>2.0365257085282632E-19</c:v>
                </c:pt>
                <c:pt idx="17">
                  <c:v>1.2337253254161054E-18</c:v>
                </c:pt>
                <c:pt idx="18">
                  <c:v>6.7420630303584261E-18</c:v>
                </c:pt>
                <c:pt idx="19">
                  <c:v>3.3585251947543845E-17</c:v>
                </c:pt>
                <c:pt idx="20">
                  <c:v>1.5387044507769E-16</c:v>
                </c:pt>
                <c:pt idx="21">
                  <c:v>6.5334042502732733E-16</c:v>
                </c:pt>
                <c:pt idx="22">
                  <c:v>2.5881086814510655E-15</c:v>
                </c:pt>
                <c:pt idx="23">
                  <c:v>9.6204407052420064E-15</c:v>
                </c:pt>
                <c:pt idx="24">
                  <c:v>3.3727020350179463E-14</c:v>
                </c:pt>
                <c:pt idx="25">
                  <c:v>1.1201375750701758E-13</c:v>
                </c:pt>
                <c:pt idx="26">
                  <c:v>3.5382872121803466E-13</c:v>
                </c:pt>
                <c:pt idx="27">
                  <c:v>1.0667713760957648E-12</c:v>
                </c:pt>
                <c:pt idx="28">
                  <c:v>3.0794362402692532E-12</c:v>
                </c:pt>
                <c:pt idx="29">
                  <c:v>8.5352555883756793E-12</c:v>
                </c:pt>
                <c:pt idx="30">
                  <c:v>2.2772377599716722E-11</c:v>
                </c:pt>
                <c:pt idx="31">
                  <c:v>5.8619285183656786E-11</c:v>
                </c:pt>
                <c:pt idx="32">
                  <c:v>1.4588561804989294E-10</c:v>
                </c:pt>
                <c:pt idx="33">
                  <c:v>3.5167431964665227E-10</c:v>
                </c:pt>
                <c:pt idx="34">
                  <c:v>8.225604134420172E-10</c:v>
                </c:pt>
                <c:pt idx="35">
                  <c:v>1.8696968138721047E-9</c:v>
                </c:pt>
                <c:pt idx="36">
                  <c:v>4.1358957671948346E-9</c:v>
                </c:pt>
                <c:pt idx="37">
                  <c:v>8.9151644699346022E-9</c:v>
                </c:pt>
                <c:pt idx="38">
                  <c:v>1.8748637910882623E-8</c:v>
                </c:pt>
                <c:pt idx="39">
                  <c:v>3.8509449581312596E-8</c:v>
                </c:pt>
                <c:pt idx="40">
                  <c:v>7.7332170180478622E-8</c:v>
                </c:pt>
                <c:pt idx="41">
                  <c:v>1.5196773228468418E-7</c:v>
                </c:pt>
                <c:pt idx="42">
                  <c:v>2.9249056983230124E-7</c:v>
                </c:pt>
                <c:pt idx="43">
                  <c:v>5.5180211130048175E-7</c:v>
                </c:pt>
                <c:pt idx="44">
                  <c:v>1.0211290364324318E-6</c:v>
                </c:pt>
                <c:pt idx="45">
                  <c:v>1.8547851451628425E-6</c:v>
                </c:pt>
                <c:pt idx="46">
                  <c:v>3.3089426783863548E-6</c:v>
                </c:pt>
                <c:pt idx="47">
                  <c:v>5.8011364880995124E-6</c:v>
                </c:pt>
                <c:pt idx="48">
                  <c:v>9.9997862850637008E-6</c:v>
                </c:pt>
                <c:pt idx="49">
                  <c:v>1.6956219042185755E-5</c:v>
                </c:pt>
                <c:pt idx="50">
                  <c:v>2.8295489808620891E-5</c:v>
                </c:pt>
                <c:pt idx="51">
                  <c:v>4.6486606743935356E-5</c:v>
                </c:pt>
                <c:pt idx="52">
                  <c:v>7.5217266607468573E-5</c:v>
                </c:pt>
                <c:pt idx="53">
                  <c:v>1.1990236260030082E-4</c:v>
                </c:pt>
                <c:pt idx="54">
                  <c:v>1.8835848752038646E-4</c:v>
                </c:pt>
                <c:pt idx="55">
                  <c:v>2.9167719268348875E-4</c:v>
                </c:pt>
                <c:pt idx="56">
                  <c:v>4.453262247646134E-4</c:v>
                </c:pt>
                <c:pt idx="57">
                  <c:v>6.7049827537213368E-4</c:v>
                </c:pt>
                <c:pt idx="58">
                  <c:v>9.9570852619164829E-4</c:v>
                </c:pt>
                <c:pt idx="59">
                  <c:v>1.4586128884329912E-3</c:v>
                </c:pt>
                <c:pt idx="60">
                  <c:v>2.1079759384063728E-3</c:v>
                </c:pt>
                <c:pt idx="61">
                  <c:v>3.0056594659756391E-3</c:v>
                </c:pt>
                <c:pt idx="62">
                  <c:v>4.2284290242039233E-3</c:v>
                </c:pt>
                <c:pt idx="63">
                  <c:v>5.8692889617803067E-3</c:v>
                </c:pt>
                <c:pt idx="64">
                  <c:v>8.0379615505107218E-3</c:v>
                </c:pt>
                <c:pt idx="65">
                  <c:v>1.0860032799946413E-2</c:v>
                </c:pt>
                <c:pt idx="66">
                  <c:v>1.4474211456440674E-2</c:v>
                </c:pt>
                <c:pt idx="67">
                  <c:v>1.9027109270858138E-2</c:v>
                </c:pt>
                <c:pt idx="68">
                  <c:v>2.4664975926696142E-2</c:v>
                </c:pt>
                <c:pt idx="69">
                  <c:v>3.1521940741202646E-2</c:v>
                </c:pt>
                <c:pt idx="70">
                  <c:v>3.9704555445078997E-2</c:v>
                </c:pt>
                <c:pt idx="71">
                  <c:v>4.9272823141973787E-2</c:v>
                </c:pt>
                <c:pt idx="72">
                  <c:v>6.0218450706421324E-2</c:v>
                </c:pt>
                <c:pt idx="73">
                  <c:v>7.2441766430494076E-2</c:v>
                </c:pt>
                <c:pt idx="74">
                  <c:v>8.5729560519478012E-2</c:v>
                </c:pt>
                <c:pt idx="75">
                  <c:v>9.9736949731687091E-2</c:v>
                </c:pt>
                <c:pt idx="76">
                  <c:v>0.1139771065219492</c:v>
                </c:pt>
                <c:pt idx="77">
                  <c:v>0.12782314512796197</c:v>
                </c:pt>
                <c:pt idx="78">
                  <c:v>0.14052639993901223</c:v>
                </c:pt>
                <c:pt idx="79">
                  <c:v>0.15125452815610246</c:v>
                </c:pt>
                <c:pt idx="80">
                  <c:v>0.1591511109021353</c:v>
                </c:pt>
                <c:pt idx="81">
                  <c:v>0.16341559860400709</c:v>
                </c:pt>
                <c:pt idx="82">
                  <c:v>0.16339860437784873</c:v>
                </c:pt>
                <c:pt idx="83">
                  <c:v>0.15870300986043814</c:v>
                </c:pt>
                <c:pt idx="84">
                  <c:v>0.14927676220652389</c:v>
                </c:pt>
                <c:pt idx="85">
                  <c:v>0.13547962489595144</c:v>
                </c:pt>
                <c:pt idx="86">
                  <c:v>0.11810482686897929</c:v>
                </c:pt>
                <c:pt idx="87">
                  <c:v>9.8338991025168895E-2</c:v>
                </c:pt>
                <c:pt idx="88">
                  <c:v>7.7651144315008275E-2</c:v>
                </c:pt>
                <c:pt idx="89">
                  <c:v>5.7614481292187346E-2</c:v>
                </c:pt>
                <c:pt idx="90">
                  <c:v>3.9681890779661659E-2</c:v>
                </c:pt>
                <c:pt idx="91">
                  <c:v>2.4954970229315501E-2</c:v>
                </c:pt>
                <c:pt idx="92">
                  <c:v>1.4000786309657235E-2</c:v>
                </c:pt>
                <c:pt idx="93">
                  <c:v>6.7734006676001858E-3</c:v>
                </c:pt>
                <c:pt idx="94">
                  <c:v>2.6803891398684341E-3</c:v>
                </c:pt>
                <c:pt idx="95">
                  <c:v>7.9414439375578773E-4</c:v>
                </c:pt>
                <c:pt idx="96">
                  <c:v>1.4922612393481561E-4</c:v>
                </c:pt>
                <c:pt idx="97">
                  <c:v>1.2251783455520767E-5</c:v>
                </c:pt>
                <c:pt idx="98">
                  <c:v>1.3381052248327951E-7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L(theta2)</c:v>
                </c:pt>
              </c:strCache>
            </c:strRef>
          </c:tx>
          <c:marker>
            <c:symbol val="none"/>
          </c:marker>
          <c:val>
            <c:numRef>
              <c:f>Sheet1!$G$2:$G$100</c:f>
              <c:numCache>
                <c:formatCode>General</c:formatCode>
                <c:ptCount val="99"/>
                <c:pt idx="0">
                  <c:v>5.3515910379537983E-38</c:v>
                </c:pt>
                <c:pt idx="1">
                  <c:v>7.6323259840147085E-31</c:v>
                </c:pt>
                <c:pt idx="2">
                  <c:v>1.0903794696781174E-26</c:v>
                </c:pt>
                <c:pt idx="3">
                  <c:v>9.2066010597109753E-24</c:v>
                </c:pt>
                <c:pt idx="4">
                  <c:v>1.6488365004644627E-21</c:v>
                </c:pt>
                <c:pt idx="5">
                  <c:v>1.1066122437547485E-19</c:v>
                </c:pt>
                <c:pt idx="6">
                  <c:v>3.7705086497353468E-18</c:v>
                </c:pt>
                <c:pt idx="7">
                  <c:v>7.8178031270188213E-17</c:v>
                </c:pt>
                <c:pt idx="8">
                  <c:v>1.1086700305745033E-15</c:v>
                </c:pt>
                <c:pt idx="9">
                  <c:v>1.1646621326921775E-14</c:v>
                </c:pt>
                <c:pt idx="10">
                  <c:v>9.5936606926291391E-14</c:v>
                </c:pt>
                <c:pt idx="11">
                  <c:v>6.4623795833696175E-13</c:v>
                </c:pt>
                <c:pt idx="12">
                  <c:v>3.6750927282359602E-12</c:v>
                </c:pt>
                <c:pt idx="13">
                  <c:v>1.8087055881975469E-11</c:v>
                </c:pt>
                <c:pt idx="14">
                  <c:v>7.8562054623924417E-11</c:v>
                </c:pt>
                <c:pt idx="15">
                  <c:v>3.0596233379939057E-10</c:v>
                </c:pt>
                <c:pt idx="16">
                  <c:v>1.0822893759387875E-9</c:v>
                </c:pt>
                <c:pt idx="17">
                  <c:v>3.5146458058854045E-9</c:v>
                </c:pt>
                <c:pt idx="18">
                  <c:v>1.0572228209641371E-8</c:v>
                </c:pt>
                <c:pt idx="19">
                  <c:v>2.9681065820987604E-8</c:v>
                </c:pt>
                <c:pt idx="20">
                  <c:v>7.8273785620479683E-8</c:v>
                </c:pt>
                <c:pt idx="21">
                  <c:v>1.9497448729512518E-7</c:v>
                </c:pt>
                <c:pt idx="22">
                  <c:v>4.609347717086216E-7</c:v>
                </c:pt>
                <c:pt idx="23">
                  <c:v>1.0385013891016297E-6</c:v>
                </c:pt>
                <c:pt idx="24">
                  <c:v>2.23800074420915E-6</c:v>
                </c:pt>
                <c:pt idx="25">
                  <c:v>4.6279394821495098E-6</c:v>
                </c:pt>
                <c:pt idx="26">
                  <c:v>9.2090727950747822E-6</c:v>
                </c:pt>
                <c:pt idx="27">
                  <c:v>1.7677974346200809E-5</c:v>
                </c:pt>
                <c:pt idx="28">
                  <c:v>3.280993222669836E-5</c:v>
                </c:pt>
                <c:pt idx="29">
                  <c:v>5.8992738595949951E-5</c:v>
                </c:pt>
                <c:pt idx="30">
                  <c:v>1.029404134058193E-4</c:v>
                </c:pt>
                <c:pt idx="31">
                  <c:v>1.746070951217785E-4</c:v>
                </c:pt>
                <c:pt idx="32">
                  <c:v>2.8830435619160922E-4</c:v>
                </c:pt>
                <c:pt idx="33">
                  <c:v>4.6399871935687341E-4</c:v>
                </c:pt>
                <c:pt idx="34">
                  <c:v>7.2872987615009064E-4</c:v>
                </c:pt>
                <c:pt idx="35">
                  <c:v>1.1180453156847093E-3</c:v>
                </c:pt>
                <c:pt idx="36">
                  <c:v>1.6772970111047574E-3</c:v>
                </c:pt>
                <c:pt idx="37">
                  <c:v>2.4625959165224692E-3</c:v>
                </c:pt>
                <c:pt idx="38">
                  <c:v>3.5411778008272482E-3</c:v>
                </c:pt>
                <c:pt idx="39">
                  <c:v>4.9909084350730068E-3</c:v>
                </c:pt>
                <c:pt idx="40">
                  <c:v>6.898656989238779E-3</c:v>
                </c:pt>
                <c:pt idx="41">
                  <c:v>9.3573025286088039E-3</c:v>
                </c:pt>
                <c:pt idx="42">
                  <c:v>1.2461216138672765E-2</c:v>
                </c:pt>
                <c:pt idx="43">
                  <c:v>1.6300182691600218E-2</c:v>
                </c:pt>
                <c:pt idx="44">
                  <c:v>2.0951888138087793E-2</c:v>
                </c:pt>
                <c:pt idx="45">
                  <c:v>2.6473290281230716E-2</c:v>
                </c:pt>
                <c:pt idx="46">
                  <c:v>3.2891396134394471E-2</c:v>
                </c:pt>
                <c:pt idx="47">
                  <c:v>4.0194163925973088E-2</c:v>
                </c:pt>
                <c:pt idx="48">
                  <c:v>4.8322405170490461E-2</c:v>
                </c:pt>
                <c:pt idx="49">
                  <c:v>5.7163653445968521E-2</c:v>
                </c:pt>
                <c:pt idx="50">
                  <c:v>6.6548965843370014E-2</c:v>
                </c:pt>
                <c:pt idx="51">
                  <c:v>7.6253511775827398E-2</c:v>
                </c:pt>
                <c:pt idx="52">
                  <c:v>8.6001574363197067E-2</c:v>
                </c:pt>
                <c:pt idx="53">
                  <c:v>9.5476248656891888E-2</c:v>
                </c:pt>
                <c:pt idx="54">
                  <c:v>0.10433369120304592</c:v>
                </c:pt>
                <c:pt idx="55">
                  <c:v>0.11222129503029206</c:v>
                </c:pt>
                <c:pt idx="56">
                  <c:v>0.11879868396708992</c:v>
                </c:pt>
                <c:pt idx="57">
                  <c:v>0.12375999868889055</c:v>
                </c:pt>
                <c:pt idx="58">
                  <c:v>0.12685564304570776</c:v>
                </c:pt>
                <c:pt idx="59">
                  <c:v>0.1279115243848202</c:v>
                </c:pt>
                <c:pt idx="60">
                  <c:v>0.12684389133160823</c:v>
                </c:pt>
                <c:pt idx="61">
                  <c:v>0.12366815967711972</c:v>
                </c:pt>
                <c:pt idx="62">
                  <c:v>0.11850060733207728</c:v>
                </c:pt>
                <c:pt idx="63">
                  <c:v>0.11155247031038266</c:v>
                </c:pt>
                <c:pt idx="64">
                  <c:v>0.1031167159605602</c:v>
                </c:pt>
                <c:pt idx="65">
                  <c:v>9.3548521902553861E-2</c:v>
                </c:pt>
                <c:pt idx="66">
                  <c:v>8.3241156822979653E-2</c:v>
                </c:pt>
                <c:pt idx="67">
                  <c:v>7.2599455299803037E-2</c:v>
                </c:pt>
                <c:pt idx="68">
                  <c:v>6.2013334352315666E-2</c:v>
                </c:pt>
                <c:pt idx="69">
                  <c:v>5.1833775102982829E-2</c:v>
                </c:pt>
                <c:pt idx="70">
                  <c:v>4.2353386343974397E-2</c:v>
                </c:pt>
                <c:pt idx="71">
                  <c:v>3.3793114516645475E-2</c:v>
                </c:pt>
                <c:pt idx="72">
                  <c:v>2.6295938396212595E-2</c:v>
                </c:pt>
                <c:pt idx="73">
                  <c:v>1.9927583854034925E-2</c:v>
                </c:pt>
                <c:pt idx="74">
                  <c:v>1.4683522882756176E-2</c:v>
                </c:pt>
                <c:pt idx="75">
                  <c:v>1.0500884612895799E-2</c:v>
                </c:pt>
                <c:pt idx="76">
                  <c:v>7.2734856213689187E-3</c:v>
                </c:pt>
                <c:pt idx="77">
                  <c:v>4.8680290580591489E-3</c:v>
                </c:pt>
                <c:pt idx="78">
                  <c:v>3.139631740058553E-3</c:v>
                </c:pt>
                <c:pt idx="79">
                  <c:v>1.9451783296442393E-3</c:v>
                </c:pt>
                <c:pt idx="80">
                  <c:v>1.1535007269276084E-3</c:v>
                </c:pt>
                <c:pt idx="81">
                  <c:v>6.5194707784685542E-4</c:v>
                </c:pt>
                <c:pt idx="82">
                  <c:v>3.4944333643632174E-4</c:v>
                </c:pt>
                <c:pt idx="83">
                  <c:v>1.7658035768215472E-4</c:v>
                </c:pt>
                <c:pt idx="84">
                  <c:v>8.352840071987352E-5</c:v>
                </c:pt>
                <c:pt idx="85">
                  <c:v>3.6671713660313715E-5</c:v>
                </c:pt>
                <c:pt idx="86">
                  <c:v>1.4786844437264531E-5</c:v>
                </c:pt>
                <c:pt idx="87">
                  <c:v>5.4051017338609662E-6</c:v>
                </c:pt>
                <c:pt idx="88">
                  <c:v>1.7618256408190453E-6</c:v>
                </c:pt>
                <c:pt idx="89">
                  <c:v>5.0134885885265043E-7</c:v>
                </c:pt>
                <c:pt idx="90">
                  <c:v>1.2111372760978172E-7</c:v>
                </c:pt>
                <c:pt idx="91">
                  <c:v>2.3914838500379592E-8</c:v>
                </c:pt>
                <c:pt idx="92">
                  <c:v>3.6599841929956609E-9</c:v>
                </c:pt>
                <c:pt idx="93">
                  <c:v>4.0161349427616561E-10</c:v>
                </c:pt>
                <c:pt idx="94">
                  <c:v>2.8003118649940781E-11</c:v>
                </c:pt>
                <c:pt idx="95">
                  <c:v>1.0134195041407919E-12</c:v>
                </c:pt>
                <c:pt idx="96">
                  <c:v>1.3025113071596315E-14</c:v>
                </c:pt>
                <c:pt idx="97">
                  <c:v>2.5364455951132484E-17</c:v>
                </c:pt>
                <c:pt idx="98">
                  <c:v>4.9381522370199034E-22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Sheet1!$F$1</c:f>
              <c:strCache>
                <c:ptCount val="1"/>
                <c:pt idx="0">
                  <c:v>f(theta1|Y)</c:v>
                </c:pt>
              </c:strCache>
            </c:strRef>
          </c:tx>
          <c:marker>
            <c:symbol val="none"/>
          </c:marker>
          <c:val>
            <c:numRef>
              <c:f>Sheet1!$F$2:$F$100</c:f>
              <c:numCache>
                <c:formatCode>General</c:formatCode>
                <c:ptCount val="99"/>
                <c:pt idx="0">
                  <c:v>4.7379327656906419E-69</c:v>
                </c:pt>
                <c:pt idx="1">
                  <c:v>4.7064942346298693E-57</c:v>
                </c:pt>
                <c:pt idx="2">
                  <c:v>4.6968260811798964E-50</c:v>
                </c:pt>
                <c:pt idx="3">
                  <c:v>4.2106479426344561E-45</c:v>
                </c:pt>
                <c:pt idx="4">
                  <c:v>2.852812139427105E-41</c:v>
                </c:pt>
                <c:pt idx="5">
                  <c:v>3.7719462798778072E-38</c:v>
                </c:pt>
                <c:pt idx="6">
                  <c:v>1.6143140761362251E-35</c:v>
                </c:pt>
                <c:pt idx="7">
                  <c:v>3.0249256230142603E-33</c:v>
                </c:pt>
                <c:pt idx="8">
                  <c:v>3.0154438663376103E-31</c:v>
                </c:pt>
                <c:pt idx="9">
                  <c:v>1.8266781835803374E-29</c:v>
                </c:pt>
                <c:pt idx="10">
                  <c:v>7.3934036967258312E-28</c:v>
                </c:pt>
                <c:pt idx="11">
                  <c:v>2.1444380815280706E-26</c:v>
                </c:pt>
                <c:pt idx="12">
                  <c:v>4.7007111562879322E-25</c:v>
                </c:pt>
                <c:pt idx="13">
                  <c:v>8.1160158611048047E-24</c:v>
                </c:pt>
                <c:pt idx="14">
                  <c:v>1.1404508333955811E-22</c:v>
                </c:pt>
                <c:pt idx="15">
                  <c:v>1.3391496569445834E-21</c:v>
                </c:pt>
                <c:pt idx="16">
                  <c:v>1.3426868218117841E-20</c:v>
                </c:pt>
                <c:pt idx="17">
                  <c:v>1.1702419854975535E-19</c:v>
                </c:pt>
                <c:pt idx="18">
                  <c:v>8.9997651047981716E-19</c:v>
                </c:pt>
                <c:pt idx="19">
                  <c:v>6.1849564219220246E-18</c:v>
                </c:pt>
                <c:pt idx="20">
                  <c:v>3.8395440085141579E-17</c:v>
                </c:pt>
                <c:pt idx="21">
                  <c:v>2.173152517615472E-16</c:v>
                </c:pt>
                <c:pt idx="22">
                  <c:v>1.1304663513237237E-15</c:v>
                </c:pt>
                <c:pt idx="23">
                  <c:v>5.4428020389665082E-15</c:v>
                </c:pt>
                <c:pt idx="24">
                  <c:v>2.4403376948748524E-14</c:v>
                </c:pt>
                <c:pt idx="25">
                  <c:v>1.0244436237123048E-13</c:v>
                </c:pt>
                <c:pt idx="26">
                  <c:v>4.0459090432766968E-13</c:v>
                </c:pt>
                <c:pt idx="27">
                  <c:v>1.5096739650940938E-12</c:v>
                </c:pt>
                <c:pt idx="28">
                  <c:v>5.3424485778802535E-12</c:v>
                </c:pt>
                <c:pt idx="29">
                  <c:v>1.7991506765278694E-11</c:v>
                </c:pt>
                <c:pt idx="30">
                  <c:v>5.7835648323544833E-11</c:v>
                </c:pt>
                <c:pt idx="31">
                  <c:v>1.7796115158301292E-10</c:v>
                </c:pt>
                <c:pt idx="32">
                  <c:v>5.2546351866023813E-10</c:v>
                </c:pt>
                <c:pt idx="33">
                  <c:v>1.4922204403877024E-9</c:v>
                </c:pt>
                <c:pt idx="34">
                  <c:v>4.0840616379769655E-9</c:v>
                </c:pt>
                <c:pt idx="35">
                  <c:v>1.0792864335046535E-8</c:v>
                </c:pt>
                <c:pt idx="36">
                  <c:v>2.7587440198854552E-8</c:v>
                </c:pt>
                <c:pt idx="37">
                  <c:v>6.8312111151046372E-8</c:v>
                </c:pt>
                <c:pt idx="38">
                  <c:v>1.6410415556170961E-7</c:v>
                </c:pt>
                <c:pt idx="39">
                  <c:v>3.8295619948571337E-7</c:v>
                </c:pt>
                <c:pt idx="40">
                  <c:v>8.6918321856411863E-7</c:v>
                </c:pt>
                <c:pt idx="41">
                  <c:v>1.9208280940148179E-6</c:v>
                </c:pt>
                <c:pt idx="42">
                  <c:v>4.1373639637560127E-6</c:v>
                </c:pt>
                <c:pt idx="43">
                  <c:v>8.6940929110095949E-6</c:v>
                </c:pt>
                <c:pt idx="44">
                  <c:v>1.7838748946250623E-5</c:v>
                </c:pt>
                <c:pt idx="45">
                  <c:v>3.5767436354378003E-5</c:v>
                </c:pt>
                <c:pt idx="46">
                  <c:v>7.013098860144842E-5</c:v>
                </c:pt>
                <c:pt idx="47">
                  <c:v>1.345612085062023E-4</c:v>
                </c:pt>
                <c:pt idx="48">
                  <c:v>2.5280281737557721E-4</c:v>
                </c:pt>
                <c:pt idx="49">
                  <c:v>4.6530440537928503E-4</c:v>
                </c:pt>
                <c:pt idx="50">
                  <c:v>8.394692486589564E-4</c:v>
                </c:pt>
                <c:pt idx="51">
                  <c:v>1.4851935917578663E-3</c:v>
                </c:pt>
                <c:pt idx="52">
                  <c:v>2.5778064791510263E-3</c:v>
                </c:pt>
                <c:pt idx="53">
                  <c:v>4.3910224473954458E-3</c:v>
                </c:pt>
                <c:pt idx="54">
                  <c:v>7.3429346826502278E-3</c:v>
                </c:pt>
                <c:pt idx="55">
                  <c:v>1.2058264130529732E-2</c:v>
                </c:pt>
                <c:pt idx="56">
                  <c:v>1.9449826438605825E-2</c:v>
                </c:pt>
                <c:pt idx="57">
                  <c:v>3.0821203576568541E-2</c:v>
                </c:pt>
                <c:pt idx="58">
                  <c:v>4.7990577977942386E-2</c:v>
                </c:pt>
                <c:pt idx="59">
                  <c:v>7.3432256891184891E-2</c:v>
                </c:pt>
                <c:pt idx="60">
                  <c:v>0.11042729100995287</c:v>
                </c:pt>
                <c:pt idx="61">
                  <c:v>0.16320764328859588</c:v>
                </c:pt>
                <c:pt idx="62">
                  <c:v>0.2370697634446611</c:v>
                </c:pt>
                <c:pt idx="63">
                  <c:v>0.33842381318558734</c:v>
                </c:pt>
                <c:pt idx="64">
                  <c:v>0.47473544309175103</c:v>
                </c:pt>
                <c:pt idx="65">
                  <c:v>0.65430997264503765</c:v>
                </c:pt>
                <c:pt idx="66">
                  <c:v>0.88586685832796352</c:v>
                </c:pt>
                <c:pt idx="67">
                  <c:v>1.1778588217113219</c:v>
                </c:pt>
                <c:pt idx="68">
                  <c:v>1.5375084644269359</c:v>
                </c:pt>
                <c:pt idx="69">
                  <c:v>1.9695685248769763</c:v>
                </c:pt>
                <c:pt idx="70">
                  <c:v>2.4748613612056585</c:v>
                </c:pt>
                <c:pt idx="71">
                  <c:v>3.0487170404654913</c:v>
                </c:pt>
                <c:pt idx="72">
                  <c:v>3.6795015816492169</c:v>
                </c:pt>
                <c:pt idx="73">
                  <c:v>4.3474962541746907</c:v>
                </c:pt>
                <c:pt idx="74">
                  <c:v>5.0244389069102953</c:v>
                </c:pt>
                <c:pt idx="75">
                  <c:v>5.6740486593314206</c:v>
                </c:pt>
                <c:pt idx="76">
                  <c:v>6.253804701030333</c:v>
                </c:pt>
                <c:pt idx="77">
                  <c:v>6.7181216455168453</c:v>
                </c:pt>
                <c:pt idx="78">
                  <c:v>7.0228524904437144</c:v>
                </c:pt>
                <c:pt idx="79">
                  <c:v>7.1307692638900946</c:v>
                </c:pt>
                <c:pt idx="80">
                  <c:v>7.0173592764514732</c:v>
                </c:pt>
                <c:pt idx="81">
                  <c:v>6.6759964015839657</c:v>
                </c:pt>
                <c:pt idx="82">
                  <c:v>6.1213872745588809</c:v>
                </c:pt>
                <c:pt idx="83">
                  <c:v>5.3902414152559528</c:v>
                </c:pt>
                <c:pt idx="84">
                  <c:v>4.5384396697124396</c:v>
                </c:pt>
                <c:pt idx="85">
                  <c:v>3.6345893865755055</c:v>
                </c:pt>
                <c:pt idx="86">
                  <c:v>2.7506832023977221</c:v>
                </c:pt>
                <c:pt idx="87">
                  <c:v>1.9514449033554646</c:v>
                </c:pt>
                <c:pt idx="88">
                  <c:v>1.2845886039626684</c:v>
                </c:pt>
                <c:pt idx="89">
                  <c:v>0.77435003998038088</c:v>
                </c:pt>
                <c:pt idx="90">
                  <c:v>0.42006619679647117</c:v>
                </c:pt>
                <c:pt idx="91">
                  <c:v>0.20028568553725784</c:v>
                </c:pt>
                <c:pt idx="92">
                  <c:v>8.1196122448114735E-2</c:v>
                </c:pt>
                <c:pt idx="93">
                  <c:v>2.6660211803135294E-2</c:v>
                </c:pt>
                <c:pt idx="94">
                  <c:v>6.5747796526982958E-3</c:v>
                </c:pt>
                <c:pt idx="95">
                  <c:v>1.0732136367937115E-3</c:v>
                </c:pt>
                <c:pt idx="96">
                  <c:v>9.147846432770013E-5</c:v>
                </c:pt>
                <c:pt idx="97">
                  <c:v>2.3910019586369944E-6</c:v>
                </c:pt>
                <c:pt idx="98">
                  <c:v>3.5046506358699648E-9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f(theta2|Y)</c:v>
                </c:pt>
              </c:strCache>
            </c:strRef>
          </c:tx>
          <c:marker>
            <c:symbol val="none"/>
          </c:marker>
          <c:val>
            <c:numRef>
              <c:f>Sheet1!$H$2:$H$100</c:f>
              <c:numCache>
                <c:formatCode>General</c:formatCode>
                <c:ptCount val="99"/>
                <c:pt idx="0">
                  <c:v>1.2811422564673761E-47</c:v>
                </c:pt>
                <c:pt idx="1">
                  <c:v>2.26857928620689E-38</c:v>
                </c:pt>
                <c:pt idx="2">
                  <c:v>5.3697059744321645E-33</c:v>
                </c:pt>
                <c:pt idx="3">
                  <c:v>3.2926215592877935E-29</c:v>
                </c:pt>
                <c:pt idx="4">
                  <c:v>2.724879449144437E-26</c:v>
                </c:pt>
                <c:pt idx="5">
                  <c:v>6.3481420886881588E-24</c:v>
                </c:pt>
                <c:pt idx="6">
                  <c:v>6.1623153847709575E-22</c:v>
                </c:pt>
                <c:pt idx="7">
                  <c:v>3.1498289836708E-20</c:v>
                </c:pt>
                <c:pt idx="8">
                  <c:v>9.8590008785838269E-19</c:v>
                </c:pt>
                <c:pt idx="9">
                  <c:v>2.0947699631798447E-17</c:v>
                </c:pt>
                <c:pt idx="10">
                  <c:v>3.2517116334171341E-16</c:v>
                </c:pt>
                <c:pt idx="11">
                  <c:v>3.8933016778223472E-15</c:v>
                </c:pt>
                <c:pt idx="12">
                  <c:v>3.7466090675118125E-14</c:v>
                </c:pt>
                <c:pt idx="13">
                  <c:v>2.9920464968730996E-13</c:v>
                </c:pt>
                <c:pt idx="14">
                  <c:v>2.033842310834645E-12</c:v>
                </c:pt>
                <c:pt idx="15">
                  <c:v>1.2010319372614847E-11</c:v>
                </c:pt>
                <c:pt idx="16">
                  <c:v>6.2651139804481875E-11</c:v>
                </c:pt>
                <c:pt idx="17">
                  <c:v>2.9271131588675709E-10</c:v>
                </c:pt>
                <c:pt idx="18">
                  <c:v>1.239097973850215E-9</c:v>
                </c:pt>
                <c:pt idx="19">
                  <c:v>4.799193680154249E-9</c:v>
                </c:pt>
                <c:pt idx="20">
                  <c:v>1.7149107780944645E-8</c:v>
                </c:pt>
                <c:pt idx="21">
                  <c:v>5.6941540867614194E-8</c:v>
                </c:pt>
                <c:pt idx="22">
                  <c:v>1.7677276435091647E-7</c:v>
                </c:pt>
                <c:pt idx="23">
                  <c:v>5.1586421815919171E-7</c:v>
                </c:pt>
                <c:pt idx="24">
                  <c:v>1.4217817387073635E-6</c:v>
                </c:pt>
                <c:pt idx="25">
                  <c:v>3.7162516974245464E-6</c:v>
                </c:pt>
                <c:pt idx="26">
                  <c:v>9.2456977063232483E-6</c:v>
                </c:pt>
                <c:pt idx="27">
                  <c:v>2.1965700735332099E-5</c:v>
                </c:pt>
                <c:pt idx="28">
                  <c:v>4.9977579552257902E-5</c:v>
                </c:pt>
                <c:pt idx="29">
                  <c:v>1.0918181640491477E-4</c:v>
                </c:pt>
                <c:pt idx="30">
                  <c:v>2.2954819992978466E-4</c:v>
                </c:pt>
                <c:pt idx="31">
                  <c:v>4.654224499535789E-4</c:v>
                </c:pt>
                <c:pt idx="32">
                  <c:v>9.1176317191281179E-4</c:v>
                </c:pt>
                <c:pt idx="33">
                  <c:v>1.7286611119766561E-3</c:v>
                </c:pt>
                <c:pt idx="34">
                  <c:v>3.1768141587564056E-3</c:v>
                </c:pt>
                <c:pt idx="35">
                  <c:v>5.66664085021488E-3</c:v>
                </c:pt>
                <c:pt idx="36">
                  <c:v>9.8231900010290855E-3</c:v>
                </c:pt>
                <c:pt idx="37">
                  <c:v>1.656770122932448E-2</c:v>
                </c:pt>
                <c:pt idx="38">
                  <c:v>2.72143735447418E-2</c:v>
                </c:pt>
                <c:pt idx="39">
                  <c:v>4.3577483493071827E-2</c:v>
                </c:pt>
                <c:pt idx="40">
                  <c:v>6.8079512639981937E-2</c:v>
                </c:pt>
                <c:pt idx="41">
                  <c:v>0.10384570489481797</c:v>
                </c:pt>
                <c:pt idx="42">
                  <c:v>0.15476510237965777</c:v>
                </c:pt>
                <c:pt idx="43">
                  <c:v>0.22549355982353894</c:v>
                </c:pt>
                <c:pt idx="44">
                  <c:v>0.32137174136109115</c:v>
                </c:pt>
                <c:pt idx="45">
                  <c:v>0.44823201968956605</c:v>
                </c:pt>
                <c:pt idx="46">
                  <c:v>0.61207378199573281</c:v>
                </c:pt>
                <c:pt idx="47">
                  <c:v>0.81859774942084029</c:v>
                </c:pt>
                <c:pt idx="48">
                  <c:v>1.0726066503582579</c:v>
                </c:pt>
                <c:pt idx="49">
                  <c:v>1.3773010399226842</c:v>
                </c:pt>
                <c:pt idx="50">
                  <c:v>1.7335231198281538</c:v>
                </c:pt>
                <c:pt idx="51">
                  <c:v>2.1390248077351548</c:v>
                </c:pt>
                <c:pt idx="52">
                  <c:v>2.5878548704430524</c:v>
                </c:pt>
                <c:pt idx="53">
                  <c:v>3.0699691766307979</c:v>
                </c:pt>
                <c:pt idx="54">
                  <c:v>3.571163997685276</c:v>
                </c:pt>
                <c:pt idx="55">
                  <c:v>4.0734120990793441</c:v>
                </c:pt>
                <c:pt idx="56">
                  <c:v>4.5556446460493705</c:v>
                </c:pt>
                <c:pt idx="57">
                  <c:v>4.9949710630521409</c:v>
                </c:pt>
                <c:pt idx="58">
                  <c:v>5.3682693373948327</c:v>
                </c:pt>
                <c:pt idx="59">
                  <c:v>5.6540188977152201</c:v>
                </c:pt>
                <c:pt idx="60">
                  <c:v>5.8341968364620689</c:v>
                </c:pt>
                <c:pt idx="61">
                  <c:v>5.8960257118641932</c:v>
                </c:pt>
                <c:pt idx="62">
                  <c:v>5.8333555624263767</c:v>
                </c:pt>
                <c:pt idx="63">
                  <c:v>5.6474886487277463</c:v>
                </c:pt>
                <c:pt idx="64">
                  <c:v>5.3473124005159303</c:v>
                </c:pt>
                <c:pt idx="65">
                  <c:v>4.9486881195641974</c:v>
                </c:pt>
                <c:pt idx="66">
                  <c:v>4.4731390637522477</c:v>
                </c:pt>
                <c:pt idx="67">
                  <c:v>3.9459769184600861</c:v>
                </c:pt>
                <c:pt idx="68">
                  <c:v>3.3940845303154554</c:v>
                </c:pt>
                <c:pt idx="69">
                  <c:v>2.843621169588499</c:v>
                </c:pt>
                <c:pt idx="70">
                  <c:v>2.3179252635168459</c:v>
                </c:pt>
                <c:pt idx="71">
                  <c:v>1.8358561278760486</c:v>
                </c:pt>
                <c:pt idx="72">
                  <c:v>1.4107460448173192</c:v>
                </c:pt>
                <c:pt idx="73">
                  <c:v>1.0500393674912538</c:v>
                </c:pt>
                <c:pt idx="74">
                  <c:v>0.7555931090003799</c:v>
                </c:pt>
                <c:pt idx="75">
                  <c:v>0.52452188323166349</c:v>
                </c:pt>
                <c:pt idx="76">
                  <c:v>0.35040478110603862</c:v>
                </c:pt>
                <c:pt idx="77">
                  <c:v>0.22464268309552082</c:v>
                </c:pt>
                <c:pt idx="78">
                  <c:v>0.13776379204819486</c:v>
                </c:pt>
                <c:pt idx="79">
                  <c:v>8.0517108997782208E-2</c:v>
                </c:pt>
                <c:pt idx="80">
                  <c:v>4.4656292309045921E-2</c:v>
                </c:pt>
                <c:pt idx="81">
                  <c:v>2.3384908742583293E-2</c:v>
                </c:pt>
                <c:pt idx="82">
                  <c:v>1.1494207379345348E-2</c:v>
                </c:pt>
                <c:pt idx="83">
                  <c:v>5.2658222712052153E-3</c:v>
                </c:pt>
                <c:pt idx="84">
                  <c:v>2.2297146010771297E-3</c:v>
                </c:pt>
                <c:pt idx="85">
                  <c:v>8.6380024926188768E-4</c:v>
                </c:pt>
                <c:pt idx="86">
                  <c:v>3.0237729916947391E-4</c:v>
                </c:pt>
                <c:pt idx="87">
                  <c:v>9.417490052870328E-5</c:v>
                </c:pt>
                <c:pt idx="88">
                  <c:v>2.559056547451528E-5</c:v>
                </c:pt>
                <c:pt idx="89">
                  <c:v>5.9162490973520039E-6</c:v>
                </c:pt>
                <c:pt idx="90">
                  <c:v>1.1256917931975375E-6</c:v>
                </c:pt>
                <c:pt idx="91">
                  <c:v>1.6852372852108678E-7</c:v>
                </c:pt>
                <c:pt idx="92">
                  <c:v>1.8636434361241276E-8</c:v>
                </c:pt>
                <c:pt idx="93">
                  <c:v>1.3879246130257694E-9</c:v>
                </c:pt>
                <c:pt idx="94">
                  <c:v>6.0310163374482467E-11</c:v>
                </c:pt>
                <c:pt idx="95">
                  <c:v>1.2024768332064261E-12</c:v>
                </c:pt>
                <c:pt idx="96">
                  <c:v>7.0106173049339124E-15</c:v>
                </c:pt>
                <c:pt idx="97">
                  <c:v>4.3461721313596957E-18</c:v>
                </c:pt>
                <c:pt idx="98">
                  <c:v>1.1355851146489665E-23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211584"/>
        <c:axId val="323785216"/>
      </c:lineChart>
      <c:catAx>
        <c:axId val="390211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323785216"/>
        <c:crosses val="autoZero"/>
        <c:auto val="1"/>
        <c:lblAlgn val="ctr"/>
        <c:lblOffset val="100"/>
        <c:noMultiLvlLbl val="0"/>
      </c:catAx>
      <c:valAx>
        <c:axId val="323785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9021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581024</xdr:colOff>
      <xdr:row>0</xdr:row>
      <xdr:rowOff>28575</xdr:rowOff>
    </xdr:from>
    <xdr:to>
      <xdr:col>21</xdr:col>
      <xdr:colOff>266699</xdr:colOff>
      <xdr:row>12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25</xdr:row>
      <xdr:rowOff>185737</xdr:rowOff>
    </xdr:from>
    <xdr:to>
      <xdr:col>21</xdr:col>
      <xdr:colOff>276225</xdr:colOff>
      <xdr:row>38</xdr:row>
      <xdr:rowOff>204787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12</xdr:row>
      <xdr:rowOff>157162</xdr:rowOff>
    </xdr:from>
    <xdr:to>
      <xdr:col>21</xdr:col>
      <xdr:colOff>276225</xdr:colOff>
      <xdr:row>25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39</xdr:row>
      <xdr:rowOff>14287</xdr:rowOff>
    </xdr:from>
    <xdr:to>
      <xdr:col>21</xdr:col>
      <xdr:colOff>276225</xdr:colOff>
      <xdr:row>52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352425</xdr:colOff>
      <xdr:row>25</xdr:row>
      <xdr:rowOff>204787</xdr:rowOff>
    </xdr:from>
    <xdr:to>
      <xdr:col>29</xdr:col>
      <xdr:colOff>28575</xdr:colOff>
      <xdr:row>38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381000</xdr:colOff>
      <xdr:row>12</xdr:row>
      <xdr:rowOff>176212</xdr:rowOff>
    </xdr:from>
    <xdr:to>
      <xdr:col>29</xdr:col>
      <xdr:colOff>76200</xdr:colOff>
      <xdr:row>25</xdr:row>
      <xdr:rowOff>195262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123825</xdr:colOff>
      <xdr:row>12</xdr:row>
      <xdr:rowOff>157162</xdr:rowOff>
    </xdr:from>
    <xdr:to>
      <xdr:col>36</xdr:col>
      <xdr:colOff>428625</xdr:colOff>
      <xdr:row>25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114300</xdr:colOff>
      <xdr:row>25</xdr:row>
      <xdr:rowOff>204787</xdr:rowOff>
    </xdr:from>
    <xdr:to>
      <xdr:col>36</xdr:col>
      <xdr:colOff>419100</xdr:colOff>
      <xdr:row>39</xdr:row>
      <xdr:rowOff>14287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abSelected="1" workbookViewId="0">
      <selection activeCell="N10" sqref="N10"/>
    </sheetView>
  </sheetViews>
  <sheetFormatPr defaultRowHeight="16.5" x14ac:dyDescent="0.3"/>
  <cols>
    <col min="1" max="1" width="15" style="1" bestFit="1" customWidth="1"/>
    <col min="2" max="2" width="11.42578125" style="4" bestFit="1" customWidth="1"/>
    <col min="3" max="3" width="9.140625" style="1"/>
    <col min="4" max="8" width="12.140625" style="1" bestFit="1" customWidth="1"/>
    <col min="9" max="10" width="15.28515625" style="1" bestFit="1" customWidth="1"/>
    <col min="11" max="16384" width="9.140625" style="1"/>
  </cols>
  <sheetData>
    <row r="1" spans="1:11" x14ac:dyDescent="0.3">
      <c r="A1" s="2" t="s">
        <v>16</v>
      </c>
      <c r="B1" s="2"/>
      <c r="C1" s="1" t="s">
        <v>0</v>
      </c>
      <c r="D1" s="1" t="s">
        <v>5</v>
      </c>
      <c r="E1" s="1" t="s">
        <v>2</v>
      </c>
      <c r="F1" s="1" t="s">
        <v>1</v>
      </c>
      <c r="G1" s="1" t="s">
        <v>3</v>
      </c>
      <c r="H1" s="1" t="s">
        <v>4</v>
      </c>
      <c r="I1" s="1" t="s">
        <v>28</v>
      </c>
      <c r="J1" s="1" t="s">
        <v>29</v>
      </c>
      <c r="K1" s="1" t="s">
        <v>30</v>
      </c>
    </row>
    <row r="2" spans="1:11" x14ac:dyDescent="0.3">
      <c r="A2" s="1" t="s">
        <v>6</v>
      </c>
      <c r="B2" s="4">
        <v>8</v>
      </c>
      <c r="C2" s="1">
        <v>0.01</v>
      </c>
      <c r="D2" s="1">
        <f>(FACT($B$2+$B$3-1)/FACT($B$2-1)/FACT($B$3-1))*C2^($B$2-1)*(1-C2)^($B$3-1)</f>
        <v>1.2807946800000001E-11</v>
      </c>
      <c r="E2" s="1">
        <f>_xlfn.BINOM.DIST($B$6,$B$5,C2,FALSE)</f>
        <v>1.7377016237624726E-59</v>
      </c>
      <c r="F2" s="1">
        <f>(FACT($B$15+$B$16-1)/FACT($B$15-1)/FACT($B$16-1))*C2^($B$15-1)*(1-C2)^($B$16-1)</f>
        <v>4.7379327656906419E-69</v>
      </c>
      <c r="G2" s="1">
        <f>_xlfn.BINOM.DIST($B$30,$B$5,C2,FALSE)</f>
        <v>5.3515910379537983E-38</v>
      </c>
      <c r="H2" s="1">
        <f>(FACT($B$39+$B$40-1)/FACT($B$39-1)/FACT($B$40-1))*C2^($B$39-1)*(1-C2)^($B$40-1)</f>
        <v>1.2811422564673761E-47</v>
      </c>
      <c r="I2" s="1">
        <f ca="1">BETAINV(RAND(),$B$15,$B$16)</f>
        <v>0.76359685886294415</v>
      </c>
      <c r="J2" s="1">
        <f ca="1">BETAINV(RAND(),$B$39,$B$40)</f>
        <v>0.70086919640750478</v>
      </c>
      <c r="K2" s="1">
        <f ca="1">IF(I2&gt;J2,1,0)</f>
        <v>1</v>
      </c>
    </row>
    <row r="3" spans="1:11" x14ac:dyDescent="0.3">
      <c r="A3" s="1" t="s">
        <v>7</v>
      </c>
      <c r="B3" s="4">
        <v>4</v>
      </c>
      <c r="C3" s="1">
        <v>0.02</v>
      </c>
      <c r="D3" s="1">
        <f>(FACT($B$2+$B$3-1)/FACT($B$2-1)/FACT($B$3-1))*C3^($B$2-1)*(1-C3)^($B$3-1)</f>
        <v>1.5902380032000002E-9</v>
      </c>
      <c r="E3" s="1">
        <f t="shared" ref="E3:E66" si="0">_xlfn.BINOM.DIST($B$6,$B$5,C3,FALSE)</f>
        <v>1.390276658830009E-49</v>
      </c>
      <c r="F3" s="1">
        <f t="shared" ref="F3:F66" si="1">(FACT($B$15+$B$16-1)/FACT($B$15-1)/FACT($B$16-1))*C3^($B$15-1)*(1-C3)^($B$16-1)</f>
        <v>4.7064942346298693E-57</v>
      </c>
      <c r="G3" s="1">
        <f t="shared" ref="G3:G66" si="2">_xlfn.BINOM.DIST($B$30,$B$5,C3,FALSE)</f>
        <v>7.6323259840147085E-31</v>
      </c>
      <c r="H3" s="1">
        <f t="shared" ref="H3:H66" si="3">(FACT($B$39+$B$40-1)/FACT($B$39-1)/FACT($B$40-1))*C3^($B$39-1)*(1-C3)^($B$40-1)</f>
        <v>2.26857928620689E-38</v>
      </c>
      <c r="I3" s="1">
        <f t="shared" ref="I3:I66" ca="1" si="4">BETAINV(RAND(),$B$15,$B$16)</f>
        <v>0.76916107666677425</v>
      </c>
      <c r="J3" s="1">
        <f t="shared" ref="J3:J66" ca="1" si="5">BETAINV(RAND(),$B$39,$B$40)</f>
        <v>0.65723662545036887</v>
      </c>
      <c r="K3" s="1">
        <f t="shared" ref="K3:K66" ca="1" si="6">IF(I3&gt;J3,1,0)</f>
        <v>1</v>
      </c>
    </row>
    <row r="4" spans="1:11" x14ac:dyDescent="0.3">
      <c r="C4" s="1">
        <v>0.03</v>
      </c>
      <c r="D4" s="1">
        <f>(FACT($B$2+$B$3-1)/FACT($B$2-1)/FACT($B$3-1))*C4^($B$2-1)*(1-C4)^($B$3-1)</f>
        <v>2.6347409233199995E-8</v>
      </c>
      <c r="E4" s="1">
        <f t="shared" si="0"/>
        <v>8.3739890828162746E-44</v>
      </c>
      <c r="F4" s="1">
        <f t="shared" si="1"/>
        <v>4.6968260811798964E-50</v>
      </c>
      <c r="G4" s="1">
        <f t="shared" si="2"/>
        <v>1.0903794696781174E-26</v>
      </c>
      <c r="H4" s="1">
        <f t="shared" si="3"/>
        <v>5.3697059744321645E-33</v>
      </c>
      <c r="I4" s="1">
        <f t="shared" ca="1" si="4"/>
        <v>0.85564674047859568</v>
      </c>
      <c r="J4" s="1">
        <f t="shared" ca="1" si="5"/>
        <v>0.58917641453501013</v>
      </c>
      <c r="K4" s="1">
        <f t="shared" ca="1" si="6"/>
        <v>1</v>
      </c>
    </row>
    <row r="5" spans="1:11" x14ac:dyDescent="0.3">
      <c r="A5" s="1" t="s">
        <v>20</v>
      </c>
      <c r="B5" s="4">
        <v>40</v>
      </c>
      <c r="C5" s="1">
        <v>0.04</v>
      </c>
      <c r="D5" s="1">
        <f>(FACT($B$2+$B$3-1)/FACT($B$2-1)/FACT($B$3-1))*C5^($B$2-1)*(1-C5)^($B$3-1)</f>
        <v>1.9134079303680002E-7</v>
      </c>
      <c r="E5" s="1">
        <f t="shared" si="0"/>
        <v>1.0337301658668554E-39</v>
      </c>
      <c r="F5" s="1">
        <f t="shared" si="1"/>
        <v>4.2106479426344561E-45</v>
      </c>
      <c r="G5" s="1">
        <f t="shared" si="2"/>
        <v>9.2066010597109753E-24</v>
      </c>
      <c r="H5" s="1">
        <f t="shared" si="3"/>
        <v>3.2926215592877935E-29</v>
      </c>
      <c r="I5" s="1">
        <f t="shared" ca="1" si="4"/>
        <v>0.79330905833319454</v>
      </c>
      <c r="J5" s="1">
        <f t="shared" ca="1" si="5"/>
        <v>0.67894544755594755</v>
      </c>
      <c r="K5" s="1">
        <f t="shared" ca="1" si="6"/>
        <v>1</v>
      </c>
    </row>
    <row r="6" spans="1:11" x14ac:dyDescent="0.3">
      <c r="A6" s="1" t="s">
        <v>19</v>
      </c>
      <c r="B6" s="4">
        <v>33</v>
      </c>
      <c r="C6" s="1">
        <v>0.05</v>
      </c>
      <c r="D6" s="1">
        <f>(FACT($B$2+$B$3-1)/FACT($B$2-1)/FACT($B$3-1))*C6^($B$2-1)*(1-C6)^($B$3-1)</f>
        <v>8.8416796875000045E-7</v>
      </c>
      <c r="E6" s="1">
        <f t="shared" si="0"/>
        <v>1.5156685002103345E-36</v>
      </c>
      <c r="F6" s="1">
        <f t="shared" si="1"/>
        <v>2.852812139427105E-41</v>
      </c>
      <c r="G6" s="1">
        <f t="shared" si="2"/>
        <v>1.6488365004644627E-21</v>
      </c>
      <c r="H6" s="1">
        <f t="shared" si="3"/>
        <v>2.724879449144437E-26</v>
      </c>
      <c r="I6" s="1">
        <f t="shared" ca="1" si="4"/>
        <v>0.78437933180738595</v>
      </c>
      <c r="J6" s="1">
        <f t="shared" ca="1" si="5"/>
        <v>0.63354851436091841</v>
      </c>
      <c r="K6" s="1">
        <f t="shared" ca="1" si="6"/>
        <v>1</v>
      </c>
    </row>
    <row r="7" spans="1:11" x14ac:dyDescent="0.3">
      <c r="C7" s="1">
        <v>0.06</v>
      </c>
      <c r="D7" s="1">
        <f>(FACT($B$2+$B$3-1)/FACT($B$2-1)/FACT($B$3-1))*C7^($B$2-1)*(1-C7)^($B$3-1)</f>
        <v>3.0691367866367992E-6</v>
      </c>
      <c r="E7" s="1">
        <f t="shared" si="0"/>
        <v>5.77317978973027E-34</v>
      </c>
      <c r="F7" s="1">
        <f t="shared" si="1"/>
        <v>3.7719462798778072E-38</v>
      </c>
      <c r="G7" s="1">
        <f t="shared" si="2"/>
        <v>1.1066122437547485E-19</v>
      </c>
      <c r="H7" s="1">
        <f t="shared" si="3"/>
        <v>6.3481420886881588E-24</v>
      </c>
      <c r="I7" s="1">
        <f t="shared" ca="1" si="4"/>
        <v>0.80901289890498829</v>
      </c>
      <c r="J7" s="1">
        <f t="shared" ca="1" si="5"/>
        <v>0.70636369564678825</v>
      </c>
      <c r="K7" s="1">
        <f t="shared" ca="1" si="6"/>
        <v>1</v>
      </c>
    </row>
    <row r="8" spans="1:11" x14ac:dyDescent="0.3">
      <c r="A8" s="1" t="s">
        <v>8</v>
      </c>
      <c r="B8" s="6">
        <f>1-(BETADIST(0.25,8,4))</f>
        <v>0.99881172180175781</v>
      </c>
      <c r="C8" s="1">
        <v>7.0000000000000007E-2</v>
      </c>
      <c r="D8" s="1">
        <f>(FACT($B$2+$B$3-1)/FACT($B$2-1)/FACT($B$3-1))*C8^($B$2-1)*(1-C8)^($B$3-1)</f>
        <v>8.7439780144332037E-6</v>
      </c>
      <c r="E8" s="1">
        <f t="shared" si="0"/>
        <v>8.6725099164252524E-32</v>
      </c>
      <c r="F8" s="1">
        <f t="shared" si="1"/>
        <v>1.6143140761362251E-35</v>
      </c>
      <c r="G8" s="1">
        <f t="shared" si="2"/>
        <v>3.7705086497353468E-18</v>
      </c>
      <c r="H8" s="1">
        <f t="shared" si="3"/>
        <v>6.1623153847709575E-22</v>
      </c>
      <c r="I8" s="1">
        <f t="shared" ca="1" si="4"/>
        <v>0.73791962655597843</v>
      </c>
      <c r="J8" s="1">
        <f t="shared" ca="1" si="5"/>
        <v>0.62478133946886483</v>
      </c>
      <c r="K8" s="1">
        <f t="shared" ca="1" si="6"/>
        <v>1</v>
      </c>
    </row>
    <row r="9" spans="1:11" x14ac:dyDescent="0.3">
      <c r="A9" s="1" t="s">
        <v>9</v>
      </c>
      <c r="B9" s="6">
        <f>1-(BETADIST(0.5,8,4))</f>
        <v>0.88671875</v>
      </c>
      <c r="C9" s="1">
        <v>0.08</v>
      </c>
      <c r="D9" s="1">
        <f>(FACT($B$2+$B$3-1)/FACT($B$2-1)/FACT($B$3-1))*C9^($B$2-1)*(1-C9)^($B$3-1)</f>
        <v>2.1555957674803204E-5</v>
      </c>
      <c r="E9" s="1">
        <f t="shared" si="0"/>
        <v>6.5919394104302894E-30</v>
      </c>
      <c r="F9" s="1">
        <f t="shared" si="1"/>
        <v>3.0249256230142603E-33</v>
      </c>
      <c r="G9" s="1">
        <f t="shared" si="2"/>
        <v>7.8178031270188213E-17</v>
      </c>
      <c r="H9" s="1">
        <f t="shared" si="3"/>
        <v>3.1498289836708E-20</v>
      </c>
      <c r="I9" s="1">
        <f t="shared" ca="1" si="4"/>
        <v>0.76930311009849284</v>
      </c>
      <c r="J9" s="1">
        <f t="shared" ca="1" si="5"/>
        <v>0.69579972285834413</v>
      </c>
      <c r="K9" s="1">
        <f t="shared" ca="1" si="6"/>
        <v>1</v>
      </c>
    </row>
    <row r="10" spans="1:11" x14ac:dyDescent="0.3">
      <c r="A10" s="1" t="s">
        <v>10</v>
      </c>
      <c r="B10" s="6">
        <f>1-(BETADIST(0.8,8,4))</f>
        <v>0.16113919999999993</v>
      </c>
      <c r="C10" s="1">
        <v>0.09</v>
      </c>
      <c r="D10" s="1">
        <f>(FACT($B$2+$B$3-1)/FACT($B$2-1)/FACT($B$3-1))*C10^($B$2-1)*(1-C10)^($B$3-1)</f>
        <v>4.7576848866346796E-5</v>
      </c>
      <c r="E10" s="1">
        <f t="shared" si="0"/>
        <v>2.9772918082293099E-28</v>
      </c>
      <c r="F10" s="1">
        <f t="shared" si="1"/>
        <v>3.0154438663376103E-31</v>
      </c>
      <c r="G10" s="1">
        <f t="shared" si="2"/>
        <v>1.1086700305745033E-15</v>
      </c>
      <c r="H10" s="1">
        <f t="shared" si="3"/>
        <v>9.8590008785838269E-19</v>
      </c>
      <c r="I10" s="1">
        <f t="shared" ca="1" si="4"/>
        <v>0.60356724794879502</v>
      </c>
      <c r="J10" s="1">
        <f t="shared" ca="1" si="5"/>
        <v>0.58817443392886071</v>
      </c>
      <c r="K10" s="1">
        <f t="shared" ca="1" si="6"/>
        <v>1</v>
      </c>
    </row>
    <row r="11" spans="1:11" x14ac:dyDescent="0.3">
      <c r="C11" s="1">
        <v>0.1</v>
      </c>
      <c r="D11" s="1">
        <f>(FACT($B$2+$B$3-1)/FACT($B$2-1)/FACT($B$3-1))*C11^($B$2-1)*(1-C11)^($B$3-1)</f>
        <v>9.6228000000000082E-5</v>
      </c>
      <c r="E11" s="1">
        <f t="shared" si="0"/>
        <v>8.9171569529640253E-27</v>
      </c>
      <c r="F11" s="1">
        <f t="shared" si="1"/>
        <v>1.8266781835803374E-29</v>
      </c>
      <c r="G11" s="1">
        <f t="shared" si="2"/>
        <v>1.1646621326921775E-14</v>
      </c>
      <c r="H11" s="1">
        <f t="shared" si="3"/>
        <v>2.0947699631798447E-17</v>
      </c>
      <c r="I11" s="1">
        <f t="shared" ca="1" si="4"/>
        <v>0.84816430233944284</v>
      </c>
      <c r="J11" s="1">
        <f t="shared" ca="1" si="5"/>
        <v>0.6486726514083514</v>
      </c>
      <c r="K11" s="1">
        <f t="shared" ca="1" si="6"/>
        <v>1</v>
      </c>
    </row>
    <row r="12" spans="1:11" x14ac:dyDescent="0.3">
      <c r="A12" s="1" t="s">
        <v>11</v>
      </c>
      <c r="B12" s="6">
        <f>$B$15/($B$15+$B$16)</f>
        <v>0.78846153846153844</v>
      </c>
      <c r="C12" s="1">
        <v>0.11</v>
      </c>
      <c r="D12" s="1">
        <f>(FACT($B$2+$B$3-1)/FACT($B$2-1)/FACT($B$3-1))*C12^($B$2-1)*(1-C12)^($B$3-1)</f>
        <v>1.8133963917562682E-4</v>
      </c>
      <c r="E12" s="1">
        <f t="shared" si="0"/>
        <v>1.9152148545165545E-25</v>
      </c>
      <c r="F12" s="1">
        <f t="shared" si="1"/>
        <v>7.3934036967258312E-28</v>
      </c>
      <c r="G12" s="1">
        <f t="shared" si="2"/>
        <v>9.5936606926291391E-14</v>
      </c>
      <c r="H12" s="1">
        <f t="shared" si="3"/>
        <v>3.2517116334171341E-16</v>
      </c>
      <c r="I12" s="1">
        <f t="shared" ca="1" si="4"/>
        <v>0.87621856742857307</v>
      </c>
      <c r="J12" s="1">
        <f t="shared" ca="1" si="5"/>
        <v>0.60014270281475202</v>
      </c>
      <c r="K12" s="1">
        <f t="shared" ca="1" si="6"/>
        <v>1</v>
      </c>
    </row>
    <row r="13" spans="1:11" x14ac:dyDescent="0.3">
      <c r="A13" s="1" t="s">
        <v>12</v>
      </c>
      <c r="B13" s="6">
        <f>33/48</f>
        <v>0.6875</v>
      </c>
      <c r="C13" s="1">
        <v>0.12</v>
      </c>
      <c r="D13" s="1">
        <f>(FACT($B$2+$B$3-1)/FACT($B$2-1)/FACT($B$3-1))*C13^($B$2-1)*(1-C13)^($B$3-1)</f>
        <v>3.2232253497016316E-4</v>
      </c>
      <c r="E13" s="1">
        <f t="shared" si="0"/>
        <v>3.1252781048958931E-24</v>
      </c>
      <c r="F13" s="1">
        <f t="shared" si="1"/>
        <v>2.1444380815280706E-26</v>
      </c>
      <c r="G13" s="1">
        <f t="shared" si="2"/>
        <v>6.4623795833696175E-13</v>
      </c>
      <c r="H13" s="1">
        <f t="shared" si="3"/>
        <v>3.8933016778223472E-15</v>
      </c>
      <c r="I13" s="1">
        <f t="shared" ca="1" si="4"/>
        <v>0.76837371846515901</v>
      </c>
      <c r="J13" s="1">
        <f t="shared" ca="1" si="5"/>
        <v>0.51981441845253507</v>
      </c>
      <c r="K13" s="1">
        <f t="shared" ca="1" si="6"/>
        <v>1</v>
      </c>
    </row>
    <row r="14" spans="1:11" x14ac:dyDescent="0.3">
      <c r="C14" s="1">
        <v>0.13</v>
      </c>
      <c r="D14" s="1">
        <f>(FACT($B$2+$B$3-1)/FACT($B$2-1)/FACT($B$3-1))*C14^($B$2-1)*(1-C14)^($B$3-1)</f>
        <v>5.454251443086734E-4</v>
      </c>
      <c r="E14" s="1">
        <f t="shared" si="0"/>
        <v>4.048500891150356E-23</v>
      </c>
      <c r="F14" s="1">
        <f t="shared" si="1"/>
        <v>4.7007111562879322E-25</v>
      </c>
      <c r="G14" s="1">
        <f t="shared" si="2"/>
        <v>3.6750927282359602E-12</v>
      </c>
      <c r="H14" s="1">
        <f t="shared" si="3"/>
        <v>3.7466090675118125E-14</v>
      </c>
      <c r="I14" s="1">
        <f t="shared" ca="1" si="4"/>
        <v>0.79919565562184214</v>
      </c>
      <c r="J14" s="1">
        <f t="shared" ca="1" si="5"/>
        <v>0.60945721148877874</v>
      </c>
      <c r="K14" s="1">
        <f t="shared" ca="1" si="6"/>
        <v>1</v>
      </c>
    </row>
    <row r="15" spans="1:11" x14ac:dyDescent="0.3">
      <c r="A15" s="1" t="s">
        <v>14</v>
      </c>
      <c r="B15" s="4">
        <v>41</v>
      </c>
      <c r="C15" s="1">
        <v>0.14000000000000001</v>
      </c>
      <c r="D15" s="1">
        <f>(FACT($B$2+$B$3-1)/FACT($B$2-1)/FACT($B$3-1))*C15^($B$2-1)*(1-C15)^($B$3-1)</f>
        <v>8.8504537044295723E-4</v>
      </c>
      <c r="E15" s="1">
        <f t="shared" si="0"/>
        <v>4.3076774903775259E-22</v>
      </c>
      <c r="F15" s="1">
        <f t="shared" si="1"/>
        <v>8.1160158611048047E-24</v>
      </c>
      <c r="G15" s="1">
        <f t="shared" si="2"/>
        <v>1.8087055881975469E-11</v>
      </c>
      <c r="H15" s="1">
        <f t="shared" si="3"/>
        <v>2.9920464968730996E-13</v>
      </c>
      <c r="I15" s="1">
        <f t="shared" ca="1" si="4"/>
        <v>0.7171122614881047</v>
      </c>
      <c r="J15" s="1">
        <f t="shared" ca="1" si="5"/>
        <v>0.65656551075570069</v>
      </c>
      <c r="K15" s="1">
        <f t="shared" ca="1" si="6"/>
        <v>1</v>
      </c>
    </row>
    <row r="16" spans="1:11" x14ac:dyDescent="0.3">
      <c r="A16" s="1" t="s">
        <v>13</v>
      </c>
      <c r="B16" s="4">
        <v>11</v>
      </c>
      <c r="C16" s="1">
        <v>0.15</v>
      </c>
      <c r="D16" s="1">
        <f>(FACT($B$2+$B$3-1)/FACT($B$2-1)/FACT($B$3-1))*C16^($B$2-1)*(1-C16)^($B$3-1)</f>
        <v>1.3850629804687499E-3</v>
      </c>
      <c r="E16" s="1">
        <f t="shared" si="0"/>
        <v>3.8678789477125212E-21</v>
      </c>
      <c r="F16" s="1">
        <f t="shared" si="1"/>
        <v>1.1404508333955811E-22</v>
      </c>
      <c r="G16" s="1">
        <f t="shared" si="2"/>
        <v>7.8562054623924417E-11</v>
      </c>
      <c r="H16" s="1">
        <f t="shared" si="3"/>
        <v>2.033842310834645E-12</v>
      </c>
      <c r="I16" s="1">
        <f t="shared" ca="1" si="4"/>
        <v>0.78478924358154001</v>
      </c>
      <c r="J16" s="1">
        <f t="shared" ca="1" si="5"/>
        <v>0.67247835805805489</v>
      </c>
      <c r="K16" s="1">
        <f t="shared" ca="1" si="6"/>
        <v>1</v>
      </c>
    </row>
    <row r="17" spans="1:11" x14ac:dyDescent="0.3">
      <c r="C17" s="1">
        <v>0.16</v>
      </c>
      <c r="D17" s="1">
        <f>(FACT($B$2+$B$3-1)/FACT($B$2-1)/FACT($B$3-1))*C17^($B$2-1)*(1-C17)^($B$3-1)</f>
        <v>2.1001565443719166E-3</v>
      </c>
      <c r="E17" s="1">
        <f t="shared" si="0"/>
        <v>2.9953203345249898E-20</v>
      </c>
      <c r="F17" s="1">
        <f t="shared" si="1"/>
        <v>1.3391496569445834E-21</v>
      </c>
      <c r="G17" s="1">
        <f t="shared" si="2"/>
        <v>3.0596233379939057E-10</v>
      </c>
      <c r="H17" s="1">
        <f t="shared" si="3"/>
        <v>1.2010319372614847E-11</v>
      </c>
      <c r="I17" s="1">
        <f t="shared" ca="1" si="4"/>
        <v>0.80098605080148999</v>
      </c>
      <c r="J17" s="1">
        <f t="shared" ca="1" si="5"/>
        <v>0.64914469451884682</v>
      </c>
      <c r="K17" s="1">
        <f t="shared" ca="1" si="6"/>
        <v>1</v>
      </c>
    </row>
    <row r="18" spans="1:11" x14ac:dyDescent="0.3">
      <c r="A18" s="1" t="s">
        <v>8</v>
      </c>
      <c r="B18" s="6">
        <f>1-(BETADIST(0.25,B15,B16))</f>
        <v>0.99999999999999989</v>
      </c>
      <c r="C18" s="1">
        <v>0.17</v>
      </c>
      <c r="D18" s="1">
        <f>(FACT($B$2+$B$3-1)/FACT($B$2-1)/FACT($B$3-1))*C18^($B$2-1)*(1-C18)^($B$3-1)</f>
        <v>3.0970674084061949E-3</v>
      </c>
      <c r="E18" s="1">
        <f t="shared" si="0"/>
        <v>2.0365257085282632E-19</v>
      </c>
      <c r="F18" s="1">
        <f t="shared" si="1"/>
        <v>1.3426868218117841E-20</v>
      </c>
      <c r="G18" s="1">
        <f t="shared" si="2"/>
        <v>1.0822893759387875E-9</v>
      </c>
      <c r="H18" s="1">
        <f t="shared" si="3"/>
        <v>6.2651139804481875E-11</v>
      </c>
      <c r="I18" s="1">
        <f t="shared" ca="1" si="4"/>
        <v>0.83378980819956272</v>
      </c>
      <c r="J18" s="1">
        <f t="shared" ca="1" si="5"/>
        <v>0.73200988233842479</v>
      </c>
      <c r="K18" s="1">
        <f t="shared" ca="1" si="6"/>
        <v>1</v>
      </c>
    </row>
    <row r="19" spans="1:11" x14ac:dyDescent="0.3">
      <c r="A19" s="1" t="s">
        <v>9</v>
      </c>
      <c r="B19" s="6">
        <f>1-(BETADIST(0.5,B15,B16))</f>
        <v>0.9999926311420575</v>
      </c>
      <c r="C19" s="1">
        <v>0.18</v>
      </c>
      <c r="D19" s="1">
        <f>(FACT($B$2+$B$3-1)/FACT($B$2-1)/FACT($B$3-1))*C19^($B$2-1)*(1-C19)^($B$3-1)</f>
        <v>4.4557726567698427E-3</v>
      </c>
      <c r="E19" s="1">
        <f t="shared" si="0"/>
        <v>1.2337253254161054E-18</v>
      </c>
      <c r="F19" s="1">
        <f t="shared" si="1"/>
        <v>1.1702419854975535E-19</v>
      </c>
      <c r="G19" s="1">
        <f t="shared" si="2"/>
        <v>3.5146458058854045E-9</v>
      </c>
      <c r="H19" s="1">
        <f t="shared" si="3"/>
        <v>2.9271131588675709E-10</v>
      </c>
      <c r="I19" s="1">
        <f t="shared" ca="1" si="4"/>
        <v>0.73311804236802425</v>
      </c>
      <c r="J19" s="1">
        <f t="shared" ca="1" si="5"/>
        <v>0.74133136804909716</v>
      </c>
      <c r="K19" s="1">
        <f t="shared" ca="1" si="6"/>
        <v>0</v>
      </c>
    </row>
    <row r="20" spans="1:11" x14ac:dyDescent="0.3">
      <c r="A20" s="1" t="s">
        <v>10</v>
      </c>
      <c r="B20" s="6">
        <f>1-(BETADIST(0.8,B15,B16))</f>
        <v>0.44440438256879677</v>
      </c>
      <c r="C20" s="1">
        <v>0.19</v>
      </c>
      <c r="D20" s="1">
        <f>(FACT($B$2+$B$3-1)/FACT($B$2-1)/FACT($B$3-1))*C20^($B$2-1)*(1-C20)^($B$3-1)</f>
        <v>6.2705291991658691E-3</v>
      </c>
      <c r="E20" s="1">
        <f t="shared" si="0"/>
        <v>6.7420630303584261E-18</v>
      </c>
      <c r="F20" s="1">
        <f t="shared" si="1"/>
        <v>8.9997651047981716E-19</v>
      </c>
      <c r="G20" s="1">
        <f t="shared" si="2"/>
        <v>1.0572228209641371E-8</v>
      </c>
      <c r="H20" s="1">
        <f t="shared" si="3"/>
        <v>1.239097973850215E-9</v>
      </c>
      <c r="I20" s="1">
        <f t="shared" ca="1" si="4"/>
        <v>0.72651877985845681</v>
      </c>
      <c r="J20" s="1">
        <f t="shared" ca="1" si="5"/>
        <v>0.64686210939928801</v>
      </c>
      <c r="K20" s="1">
        <f t="shared" ca="1" si="6"/>
        <v>1</v>
      </c>
    </row>
    <row r="21" spans="1:11" x14ac:dyDescent="0.3">
      <c r="C21" s="1">
        <v>0.2</v>
      </c>
      <c r="D21" s="1">
        <f>(FACT($B$2+$B$3-1)/FACT($B$2-1)/FACT($B$3-1))*C21^($B$2-1)*(1-C21)^($B$3-1)</f>
        <v>8.6507520000000081E-3</v>
      </c>
      <c r="E21" s="1">
        <f t="shared" si="0"/>
        <v>3.3585251947543845E-17</v>
      </c>
      <c r="F21" s="1">
        <f t="shared" si="1"/>
        <v>6.1849564219220246E-18</v>
      </c>
      <c r="G21" s="1">
        <f t="shared" si="2"/>
        <v>2.9681065820987604E-8</v>
      </c>
      <c r="H21" s="1">
        <f t="shared" si="3"/>
        <v>4.799193680154249E-9</v>
      </c>
      <c r="I21" s="1">
        <f t="shared" ca="1" si="4"/>
        <v>0.79892232178760691</v>
      </c>
      <c r="J21" s="1">
        <f t="shared" ca="1" si="5"/>
        <v>0.61879647821495642</v>
      </c>
      <c r="K21" s="1">
        <f t="shared" ca="1" si="6"/>
        <v>1</v>
      </c>
    </row>
    <row r="22" spans="1:11" x14ac:dyDescent="0.3">
      <c r="A22" s="1" t="s">
        <v>15</v>
      </c>
      <c r="C22" s="1">
        <v>0.21</v>
      </c>
      <c r="D22" s="1">
        <f>(FACT($B$2+$B$3-1)/FACT($B$2-1)/FACT($B$3-1))*C22^($B$2-1)*(1-C22)^($B$3-1)</f>
        <v>1.1721690989792505E-2</v>
      </c>
      <c r="E22" s="1">
        <f t="shared" si="0"/>
        <v>1.5387044507769E-16</v>
      </c>
      <c r="F22" s="1">
        <f t="shared" si="1"/>
        <v>3.8395440085141579E-17</v>
      </c>
      <c r="G22" s="1">
        <f t="shared" si="2"/>
        <v>7.8273785620479683E-8</v>
      </c>
      <c r="H22" s="1">
        <f t="shared" si="3"/>
        <v>1.7149107780944645E-8</v>
      </c>
      <c r="I22" s="1">
        <f t="shared" ca="1" si="4"/>
        <v>0.73325228250551977</v>
      </c>
      <c r="J22" s="1">
        <f t="shared" ca="1" si="5"/>
        <v>0.66843293652026126</v>
      </c>
      <c r="K22" s="1">
        <f t="shared" ca="1" si="6"/>
        <v>1</v>
      </c>
    </row>
    <row r="23" spans="1:11" x14ac:dyDescent="0.3">
      <c r="A23" s="1">
        <v>2.5000000000000001E-2</v>
      </c>
      <c r="B23" s="5">
        <f>_xlfn.BETA.INV(A23,$B$15,$B$16)</f>
        <v>0.66884264874707122</v>
      </c>
      <c r="C23" s="1">
        <v>0.22</v>
      </c>
      <c r="D23" s="1">
        <f>(FACT($B$2+$B$3-1)/FACT($B$2-1)/FACT($B$3-1))*C23^($B$2-1)*(1-C23)^($B$3-1)</f>
        <v>1.5624873322953524E-2</v>
      </c>
      <c r="E23" s="1">
        <f t="shared" si="0"/>
        <v>6.5334042502732733E-16</v>
      </c>
      <c r="F23" s="1">
        <f t="shared" si="1"/>
        <v>2.173152517615472E-16</v>
      </c>
      <c r="G23" s="1">
        <f t="shared" si="2"/>
        <v>1.9497448729512518E-7</v>
      </c>
      <c r="H23" s="1">
        <f t="shared" si="3"/>
        <v>5.6941540867614194E-8</v>
      </c>
      <c r="I23" s="1">
        <f t="shared" ca="1" si="4"/>
        <v>0.81683170295815488</v>
      </c>
      <c r="J23" s="1">
        <f t="shared" ca="1" si="5"/>
        <v>0.62021836845460987</v>
      </c>
      <c r="K23" s="1">
        <f t="shared" ca="1" si="6"/>
        <v>1</v>
      </c>
    </row>
    <row r="24" spans="1:11" x14ac:dyDescent="0.3">
      <c r="A24" s="1">
        <v>0.97499999999999998</v>
      </c>
      <c r="B24" s="5">
        <f>_xlfn.BETA.INV(A24,$B$15,$B$16)</f>
        <v>0.88710940025025664</v>
      </c>
      <c r="C24" s="1">
        <v>0.23</v>
      </c>
      <c r="D24" s="1">
        <f>(FACT($B$2+$B$3-1)/FACT($B$2-1)/FACT($B$3-1))*C24^($B$2-1)*(1-C24)^($B$3-1)</f>
        <v>2.051828032049732E-2</v>
      </c>
      <c r="E24" s="1">
        <f t="shared" si="0"/>
        <v>2.5881086814510655E-15</v>
      </c>
      <c r="F24" s="1">
        <f t="shared" si="1"/>
        <v>1.1304663513237237E-15</v>
      </c>
      <c r="G24" s="1">
        <f t="shared" si="2"/>
        <v>4.609347717086216E-7</v>
      </c>
      <c r="H24" s="1">
        <f t="shared" si="3"/>
        <v>1.7677276435091647E-7</v>
      </c>
      <c r="I24" s="1">
        <f t="shared" ca="1" si="4"/>
        <v>0.81249343758920411</v>
      </c>
      <c r="J24" s="1">
        <f t="shared" ca="1" si="5"/>
        <v>0.67409464744713365</v>
      </c>
      <c r="K24" s="1">
        <f t="shared" ca="1" si="6"/>
        <v>1</v>
      </c>
    </row>
    <row r="25" spans="1:11" x14ac:dyDescent="0.3">
      <c r="C25" s="1">
        <v>0.24</v>
      </c>
      <c r="D25" s="1">
        <f>(FACT($B$2+$B$3-1)/FACT($B$2-1)/FACT($B$3-1))*C25^($B$2-1)*(1-C25)^($B$3-1)</f>
        <v>2.6576231613648076E-2</v>
      </c>
      <c r="E25" s="1">
        <f t="shared" si="0"/>
        <v>9.6204407052420064E-15</v>
      </c>
      <c r="F25" s="1">
        <f t="shared" si="1"/>
        <v>5.4428020389665082E-15</v>
      </c>
      <c r="G25" s="1">
        <f t="shared" si="2"/>
        <v>1.0385013891016297E-6</v>
      </c>
      <c r="H25" s="1">
        <f t="shared" si="3"/>
        <v>5.1586421815919171E-7</v>
      </c>
      <c r="I25" s="1">
        <f t="shared" ca="1" si="4"/>
        <v>0.85091466451801823</v>
      </c>
      <c r="J25" s="1">
        <f t="shared" ca="1" si="5"/>
        <v>0.60310113483991667</v>
      </c>
      <c r="K25" s="1">
        <f t="shared" ca="1" si="6"/>
        <v>1</v>
      </c>
    </row>
    <row r="26" spans="1:11" x14ac:dyDescent="0.3">
      <c r="A26" s="2" t="s">
        <v>17</v>
      </c>
      <c r="B26" s="2"/>
      <c r="C26" s="1">
        <v>0.25</v>
      </c>
      <c r="D26" s="1">
        <f>(FACT($B$2+$B$3-1)/FACT($B$2-1)/FACT($B$3-1))*C26^($B$2-1)*(1-C26)^($B$3-1)</f>
        <v>3.398895263671875E-2</v>
      </c>
      <c r="E26" s="1">
        <f t="shared" si="0"/>
        <v>3.3727020350179463E-14</v>
      </c>
      <c r="F26" s="1">
        <f t="shared" si="1"/>
        <v>2.4403376948748524E-14</v>
      </c>
      <c r="G26" s="1">
        <f t="shared" si="2"/>
        <v>2.23800074420915E-6</v>
      </c>
      <c r="H26" s="1">
        <f t="shared" si="3"/>
        <v>1.4217817387073635E-6</v>
      </c>
      <c r="I26" s="1">
        <f t="shared" ca="1" si="4"/>
        <v>0.85154589208493681</v>
      </c>
      <c r="J26" s="1">
        <f t="shared" ca="1" si="5"/>
        <v>0.45062448769523933</v>
      </c>
      <c r="K26" s="1">
        <f t="shared" ca="1" si="6"/>
        <v>1</v>
      </c>
    </row>
    <row r="27" spans="1:11" x14ac:dyDescent="0.3">
      <c r="A27" s="1" t="s">
        <v>21</v>
      </c>
      <c r="B27" s="4">
        <v>8</v>
      </c>
      <c r="C27" s="1">
        <v>0.26</v>
      </c>
      <c r="D27" s="1">
        <f>(FACT($B$2+$B$3-1)/FACT($B$2-1)/FACT($B$3-1))*C27^($B$2-1)*(1-C27)^($B$3-1)</f>
        <v>4.2961805657224406E-2</v>
      </c>
      <c r="E27" s="1">
        <f t="shared" si="0"/>
        <v>1.1201375750701758E-13</v>
      </c>
      <c r="F27" s="1">
        <f t="shared" si="1"/>
        <v>1.0244436237123048E-13</v>
      </c>
      <c r="G27" s="1">
        <f t="shared" si="2"/>
        <v>4.6279394821495098E-6</v>
      </c>
      <c r="H27" s="1">
        <f t="shared" si="3"/>
        <v>3.7162516974245464E-6</v>
      </c>
      <c r="I27" s="1">
        <f t="shared" ca="1" si="4"/>
        <v>0.8041237333560296</v>
      </c>
      <c r="J27" s="1">
        <f t="shared" ca="1" si="5"/>
        <v>0.67503429838368967</v>
      </c>
      <c r="K27" s="1">
        <f t="shared" ca="1" si="6"/>
        <v>1</v>
      </c>
    </row>
    <row r="28" spans="1:11" x14ac:dyDescent="0.3">
      <c r="A28" s="1" t="s">
        <v>22</v>
      </c>
      <c r="B28" s="4">
        <v>4</v>
      </c>
      <c r="C28" s="1">
        <v>0.27</v>
      </c>
      <c r="D28" s="1">
        <f>(FACT($B$2+$B$3-1)/FACT($B$2-1)/FACT($B$3-1))*C28^($B$2-1)*(1-C28)^($B$3-1)</f>
        <v>5.3714168930023169E-2</v>
      </c>
      <c r="E28" s="1">
        <f t="shared" si="0"/>
        <v>3.5382872121803466E-13</v>
      </c>
      <c r="F28" s="1">
        <f t="shared" si="1"/>
        <v>4.0459090432766968E-13</v>
      </c>
      <c r="G28" s="1">
        <f t="shared" si="2"/>
        <v>9.2090727950747822E-6</v>
      </c>
      <c r="H28" s="1">
        <f t="shared" si="3"/>
        <v>9.2456977063232483E-6</v>
      </c>
      <c r="I28" s="1">
        <f t="shared" ca="1" si="4"/>
        <v>0.75208863652806068</v>
      </c>
      <c r="J28" s="1">
        <f t="shared" ca="1" si="5"/>
        <v>0.64537326082605828</v>
      </c>
      <c r="K28" s="1">
        <f t="shared" ca="1" si="6"/>
        <v>1</v>
      </c>
    </row>
    <row r="29" spans="1:11" x14ac:dyDescent="0.3">
      <c r="C29" s="1">
        <v>0.28000000000000003</v>
      </c>
      <c r="D29" s="1">
        <f>(FACT($B$2+$B$3-1)/FACT($B$2-1)/FACT($B$3-1))*C29^($B$2-1)*(1-C29)^($B$3-1)</f>
        <v>6.6477953272460116E-2</v>
      </c>
      <c r="E29" s="1">
        <f t="shared" si="0"/>
        <v>1.0667713760957648E-12</v>
      </c>
      <c r="F29" s="1">
        <f t="shared" si="1"/>
        <v>1.5096739650940938E-12</v>
      </c>
      <c r="G29" s="1">
        <f t="shared" si="2"/>
        <v>1.7677974346200809E-5</v>
      </c>
      <c r="H29" s="1">
        <f t="shared" si="3"/>
        <v>2.1965700735332099E-5</v>
      </c>
      <c r="I29" s="1">
        <f t="shared" ca="1" si="4"/>
        <v>0.77760380551186015</v>
      </c>
      <c r="J29" s="1">
        <f t="shared" ca="1" si="5"/>
        <v>0.42479971449161075</v>
      </c>
      <c r="K29" s="1">
        <f t="shared" ca="1" si="6"/>
        <v>1</v>
      </c>
    </row>
    <row r="30" spans="1:11" x14ac:dyDescent="0.3">
      <c r="A30" s="1" t="s">
        <v>19</v>
      </c>
      <c r="B30" s="4">
        <v>24</v>
      </c>
      <c r="C30" s="1">
        <v>0.28999999999999998</v>
      </c>
      <c r="D30" s="1">
        <f>(FACT($B$2+$B$3-1)/FACT($B$2-1)/FACT($B$3-1))*C30^($B$2-1)*(1-C30)^($B$3-1)</f>
        <v>8.1495750331122566E-2</v>
      </c>
      <c r="E30" s="1">
        <f t="shared" si="0"/>
        <v>3.0794362402692532E-12</v>
      </c>
      <c r="F30" s="1">
        <f t="shared" si="1"/>
        <v>5.3424485778802535E-12</v>
      </c>
      <c r="G30" s="1">
        <f t="shared" si="2"/>
        <v>3.280993222669836E-5</v>
      </c>
      <c r="H30" s="1">
        <f t="shared" si="3"/>
        <v>4.9977579552257902E-5</v>
      </c>
      <c r="I30" s="1">
        <f t="shared" ca="1" si="4"/>
        <v>0.79899279940911105</v>
      </c>
      <c r="J30" s="1">
        <f t="shared" ca="1" si="5"/>
        <v>0.67412200142710144</v>
      </c>
      <c r="K30" s="1">
        <f t="shared" ca="1" si="6"/>
        <v>1</v>
      </c>
    </row>
    <row r="31" spans="1:11" x14ac:dyDescent="0.3">
      <c r="C31" s="1">
        <v>0.3</v>
      </c>
      <c r="D31" s="1">
        <f>(FACT($B$2+$B$3-1)/FACT($B$2-1)/FACT($B$3-1))*C31^($B$2-1)*(1-C31)^($B$3-1)</f>
        <v>9.9018611999999978E-2</v>
      </c>
      <c r="E31" s="1">
        <f t="shared" si="0"/>
        <v>8.5352555883756793E-12</v>
      </c>
      <c r="F31" s="1">
        <f t="shared" si="1"/>
        <v>1.7991506765278694E-11</v>
      </c>
      <c r="G31" s="1">
        <f t="shared" si="2"/>
        <v>5.8992738595949951E-5</v>
      </c>
      <c r="H31" s="1">
        <f t="shared" si="3"/>
        <v>1.0918181640491477E-4</v>
      </c>
      <c r="I31" s="1">
        <f t="shared" ca="1" si="4"/>
        <v>0.86199466076344755</v>
      </c>
      <c r="J31" s="1">
        <f t="shared" ca="1" si="5"/>
        <v>0.6211047336942761</v>
      </c>
      <c r="K31" s="1">
        <f t="shared" ca="1" si="6"/>
        <v>1</v>
      </c>
    </row>
    <row r="32" spans="1:11" x14ac:dyDescent="0.3">
      <c r="A32" s="1" t="s">
        <v>8</v>
      </c>
      <c r="B32" s="6">
        <f>1-(BETADIST(0.25,8,4))</f>
        <v>0.99881172180175781</v>
      </c>
      <c r="C32" s="1">
        <v>0.31</v>
      </c>
      <c r="D32" s="1">
        <f>(FACT($B$2+$B$3-1)/FACT($B$2-1)/FACT($B$3-1))*C32^($B$2-1)*(1-C32)^($B$3-1)</f>
        <v>0.11930346580667457</v>
      </c>
      <c r="E32" s="1">
        <f t="shared" si="0"/>
        <v>2.2772377599716722E-11</v>
      </c>
      <c r="F32" s="1">
        <f t="shared" si="1"/>
        <v>5.7835648323544833E-11</v>
      </c>
      <c r="G32" s="1">
        <f t="shared" si="2"/>
        <v>1.029404134058193E-4</v>
      </c>
      <c r="H32" s="1">
        <f t="shared" si="3"/>
        <v>2.2954819992978466E-4</v>
      </c>
      <c r="I32" s="1">
        <f t="shared" ca="1" si="4"/>
        <v>0.77990199443331465</v>
      </c>
      <c r="J32" s="1">
        <f t="shared" ca="1" si="5"/>
        <v>0.63676130625680583</v>
      </c>
      <c r="K32" s="1">
        <f t="shared" ca="1" si="6"/>
        <v>1</v>
      </c>
    </row>
    <row r="33" spans="1:11" x14ac:dyDescent="0.3">
      <c r="A33" s="1" t="s">
        <v>9</v>
      </c>
      <c r="B33" s="6">
        <f>1-(BETADIST(0.5,8,4))</f>
        <v>0.88671875</v>
      </c>
      <c r="C33" s="1">
        <v>0.32</v>
      </c>
      <c r="D33" s="1">
        <f>(FACT($B$2+$B$3-1)/FACT($B$2-1)/FACT($B$3-1))*C33^($B$2-1)*(1-C33)^($B$3-1)</f>
        <v>0.14261017655975608</v>
      </c>
      <c r="E33" s="1">
        <f t="shared" si="0"/>
        <v>5.8619285183656786E-11</v>
      </c>
      <c r="F33" s="1">
        <f t="shared" si="1"/>
        <v>1.7796115158301292E-10</v>
      </c>
      <c r="G33" s="1">
        <f t="shared" si="2"/>
        <v>1.746070951217785E-4</v>
      </c>
      <c r="H33" s="1">
        <f t="shared" si="3"/>
        <v>4.654224499535789E-4</v>
      </c>
      <c r="I33" s="1">
        <f t="shared" ca="1" si="4"/>
        <v>0.77759148096835318</v>
      </c>
      <c r="J33" s="1">
        <f t="shared" ca="1" si="5"/>
        <v>0.59738324656179964</v>
      </c>
      <c r="K33" s="1">
        <f t="shared" ca="1" si="6"/>
        <v>1</v>
      </c>
    </row>
    <row r="34" spans="1:11" x14ac:dyDescent="0.3">
      <c r="A34" s="1" t="s">
        <v>10</v>
      </c>
      <c r="B34" s="6">
        <f>1-(BETADIST(0.8,8,4))</f>
        <v>0.16113919999999993</v>
      </c>
      <c r="C34" s="1">
        <v>0.33</v>
      </c>
      <c r="D34" s="1">
        <f>(FACT($B$2+$B$3-1)/FACT($B$2-1)/FACT($B$3-1))*C34^($B$2-1)*(1-C34)^($B$3-1)</f>
        <v>0.16919827009920715</v>
      </c>
      <c r="E34" s="1">
        <f t="shared" si="0"/>
        <v>1.4588561804989294E-10</v>
      </c>
      <c r="F34" s="1">
        <f t="shared" si="1"/>
        <v>5.2546351866023813E-10</v>
      </c>
      <c r="G34" s="1">
        <f t="shared" si="2"/>
        <v>2.8830435619160922E-4</v>
      </c>
      <c r="H34" s="1">
        <f t="shared" si="3"/>
        <v>9.1176317191281179E-4</v>
      </c>
      <c r="I34" s="1">
        <f t="shared" ca="1" si="4"/>
        <v>0.78146913748890912</v>
      </c>
      <c r="J34" s="1">
        <f t="shared" ca="1" si="5"/>
        <v>0.57397532899708548</v>
      </c>
      <c r="K34" s="1">
        <f t="shared" ca="1" si="6"/>
        <v>1</v>
      </c>
    </row>
    <row r="35" spans="1:11" x14ac:dyDescent="0.3">
      <c r="C35" s="1">
        <v>0.34</v>
      </c>
      <c r="D35" s="1">
        <f>(FACT($B$2+$B$3-1)/FACT($B$2-1)/FACT($B$3-1))*C35^($B$2-1)*(1-C35)^($B$3-1)</f>
        <v>0.19932334056359244</v>
      </c>
      <c r="E35" s="1">
        <f t="shared" si="0"/>
        <v>3.5167431964665227E-10</v>
      </c>
      <c r="F35" s="1">
        <f t="shared" si="1"/>
        <v>1.4922204403877024E-9</v>
      </c>
      <c r="G35" s="1">
        <f t="shared" si="2"/>
        <v>4.6399871935687341E-4</v>
      </c>
      <c r="H35" s="1">
        <f t="shared" si="3"/>
        <v>1.7286611119766561E-3</v>
      </c>
      <c r="I35" s="1">
        <f t="shared" ca="1" si="4"/>
        <v>0.82569159370552148</v>
      </c>
      <c r="J35" s="1">
        <f t="shared" ca="1" si="5"/>
        <v>0.54977336569346358</v>
      </c>
      <c r="K35" s="1">
        <f t="shared" ca="1" si="6"/>
        <v>1</v>
      </c>
    </row>
    <row r="36" spans="1:11" x14ac:dyDescent="0.3">
      <c r="A36" s="1" t="s">
        <v>18</v>
      </c>
      <c r="B36" s="5">
        <f>32/(32+20)</f>
        <v>0.61538461538461542</v>
      </c>
      <c r="C36" s="1">
        <v>0.35</v>
      </c>
      <c r="D36" s="1">
        <f>(FACT($B$2+$B$3-1)/FACT($B$2-1)/FACT($B$3-1))*C36^($B$2-1)*(1-C36)^($B$3-1)</f>
        <v>0.23323316813671865</v>
      </c>
      <c r="E36" s="1">
        <f t="shared" si="0"/>
        <v>8.225604134420172E-10</v>
      </c>
      <c r="F36" s="1">
        <f t="shared" si="1"/>
        <v>4.0840616379769655E-9</v>
      </c>
      <c r="G36" s="1">
        <f t="shared" si="2"/>
        <v>7.2872987615009064E-4</v>
      </c>
      <c r="H36" s="1">
        <f t="shared" si="3"/>
        <v>3.1768141587564056E-3</v>
      </c>
      <c r="I36" s="1">
        <f t="shared" ca="1" si="4"/>
        <v>0.79303583661219712</v>
      </c>
      <c r="J36" s="1">
        <f t="shared" ca="1" si="5"/>
        <v>0.67953580501103272</v>
      </c>
      <c r="K36" s="1">
        <f t="shared" ca="1" si="6"/>
        <v>1</v>
      </c>
    </row>
    <row r="37" spans="1:11" x14ac:dyDescent="0.3">
      <c r="A37" s="1" t="s">
        <v>12</v>
      </c>
      <c r="B37" s="5">
        <f>24/48</f>
        <v>0.5</v>
      </c>
      <c r="C37" s="1">
        <v>0.36</v>
      </c>
      <c r="D37" s="1">
        <f>(FACT($B$2+$B$3-1)/FACT($B$2-1)/FACT($B$3-1))*C37^($B$2-1)*(1-C37)^($B$3-1)</f>
        <v>0.27116357971272004</v>
      </c>
      <c r="E37" s="1">
        <f t="shared" si="0"/>
        <v>1.8696968138721047E-9</v>
      </c>
      <c r="F37" s="1">
        <f t="shared" si="1"/>
        <v>1.0792864335046535E-8</v>
      </c>
      <c r="G37" s="1">
        <f t="shared" si="2"/>
        <v>1.1180453156847093E-3</v>
      </c>
      <c r="H37" s="1">
        <f t="shared" si="3"/>
        <v>5.66664085021488E-3</v>
      </c>
      <c r="I37" s="1">
        <f t="shared" ca="1" si="4"/>
        <v>0.84380312374862632</v>
      </c>
      <c r="J37" s="1">
        <f t="shared" ca="1" si="5"/>
        <v>0.60875025035792973</v>
      </c>
      <c r="K37" s="1">
        <f t="shared" ca="1" si="6"/>
        <v>1</v>
      </c>
    </row>
    <row r="38" spans="1:11" x14ac:dyDescent="0.3">
      <c r="C38" s="1">
        <v>0.37</v>
      </c>
      <c r="D38" s="1">
        <f>(FACT($B$2+$B$3-1)/FACT($B$2-1)/FACT($B$3-1))*C38^($B$2-1)*(1-C38)^($B$3-1)</f>
        <v>0.31333409027547332</v>
      </c>
      <c r="E38" s="1">
        <f t="shared" si="0"/>
        <v>4.1358957671948346E-9</v>
      </c>
      <c r="F38" s="1">
        <f t="shared" si="1"/>
        <v>2.7587440198854552E-8</v>
      </c>
      <c r="G38" s="1">
        <f t="shared" si="2"/>
        <v>1.6772970111047574E-3</v>
      </c>
      <c r="H38" s="1">
        <f t="shared" si="3"/>
        <v>9.8231900010290855E-3</v>
      </c>
      <c r="I38" s="1">
        <f t="shared" ca="1" si="4"/>
        <v>0.8445054591862009</v>
      </c>
      <c r="J38" s="1">
        <f t="shared" ca="1" si="5"/>
        <v>0.61290329795316723</v>
      </c>
      <c r="K38" s="1">
        <f t="shared" ca="1" si="6"/>
        <v>1</v>
      </c>
    </row>
    <row r="39" spans="1:11" x14ac:dyDescent="0.3">
      <c r="A39" s="1" t="s">
        <v>23</v>
      </c>
      <c r="B39" s="4">
        <v>32</v>
      </c>
      <c r="C39" s="1">
        <v>0.38</v>
      </c>
      <c r="D39" s="1">
        <f>(FACT($B$2+$B$3-1)/FACT($B$2-1)/FACT($B$3-1))*C39^($B$2-1)*(1-C39)^($B$3-1)</f>
        <v>0.35994336797741761</v>
      </c>
      <c r="E39" s="1">
        <f t="shared" si="0"/>
        <v>8.9151644699346022E-9</v>
      </c>
      <c r="F39" s="1">
        <f t="shared" si="1"/>
        <v>6.8312111151046372E-8</v>
      </c>
      <c r="G39" s="1">
        <f t="shared" si="2"/>
        <v>2.4625959165224692E-3</v>
      </c>
      <c r="H39" s="1">
        <f t="shared" si="3"/>
        <v>1.656770122932448E-2</v>
      </c>
      <c r="I39" s="1">
        <f t="shared" ca="1" si="4"/>
        <v>0.78438355085029332</v>
      </c>
      <c r="J39" s="1">
        <f t="shared" ca="1" si="5"/>
        <v>0.6629097353088671</v>
      </c>
      <c r="K39" s="1">
        <f t="shared" ca="1" si="6"/>
        <v>1</v>
      </c>
    </row>
    <row r="40" spans="1:11" x14ac:dyDescent="0.3">
      <c r="A40" s="1" t="s">
        <v>24</v>
      </c>
      <c r="B40" s="4">
        <v>20</v>
      </c>
      <c r="C40" s="1">
        <v>0.39</v>
      </c>
      <c r="D40" s="1">
        <f>(FACT($B$2+$B$3-1)/FACT($B$2-1)/FACT($B$3-1))*C40^($B$2-1)*(1-C40)^($B$3-1)</f>
        <v>0.41116457087648062</v>
      </c>
      <c r="E40" s="1">
        <f t="shared" si="0"/>
        <v>1.8748637910882623E-8</v>
      </c>
      <c r="F40" s="1">
        <f t="shared" si="1"/>
        <v>1.6410415556170961E-7</v>
      </c>
      <c r="G40" s="1">
        <f t="shared" si="2"/>
        <v>3.5411778008272482E-3</v>
      </c>
      <c r="H40" s="1">
        <f t="shared" si="3"/>
        <v>2.72143735447418E-2</v>
      </c>
      <c r="I40" s="1">
        <f t="shared" ca="1" si="4"/>
        <v>0.68682329743817105</v>
      </c>
      <c r="J40" s="1">
        <f t="shared" ca="1" si="5"/>
        <v>0.60755880010701269</v>
      </c>
      <c r="K40" s="1">
        <f t="shared" ca="1" si="6"/>
        <v>1</v>
      </c>
    </row>
    <row r="41" spans="1:11" x14ac:dyDescent="0.3">
      <c r="C41" s="1">
        <v>0.4</v>
      </c>
      <c r="D41" s="1">
        <f>(FACT($B$2+$B$3-1)/FACT($B$2-1)/FACT($B$3-1))*C41^($B$2-1)*(1-C41)^($B$3-1)</f>
        <v>0.46714060800000035</v>
      </c>
      <c r="E41" s="1">
        <f t="shared" si="0"/>
        <v>3.8509449581312596E-8</v>
      </c>
      <c r="F41" s="1">
        <f t="shared" si="1"/>
        <v>3.8295619948571337E-7</v>
      </c>
      <c r="G41" s="1">
        <f t="shared" si="2"/>
        <v>4.9909084350730068E-3</v>
      </c>
      <c r="H41" s="1">
        <f t="shared" si="3"/>
        <v>4.3577483493071827E-2</v>
      </c>
      <c r="I41" s="1">
        <f t="shared" ca="1" si="4"/>
        <v>0.80024828730449027</v>
      </c>
      <c r="J41" s="1">
        <f t="shared" ca="1" si="5"/>
        <v>0.56540683193592578</v>
      </c>
      <c r="K41" s="1">
        <f t="shared" ca="1" si="6"/>
        <v>1</v>
      </c>
    </row>
    <row r="42" spans="1:11" x14ac:dyDescent="0.3">
      <c r="A42" s="1" t="s">
        <v>25</v>
      </c>
      <c r="B42" s="6">
        <f>1-(BETADIST(0.25,B39,B40))</f>
        <v>0.99999998631304077</v>
      </c>
      <c r="C42" s="1">
        <v>0.41</v>
      </c>
      <c r="D42" s="1">
        <f>(FACT($B$2+$B$3-1)/FACT($B$2-1)/FACT($B$3-1))*C42^($B$2-1)*(1-C42)^($B$3-1)</f>
        <v>0.52797938180335768</v>
      </c>
      <c r="E42" s="1">
        <f t="shared" si="0"/>
        <v>7.7332170180478622E-8</v>
      </c>
      <c r="F42" s="1">
        <f t="shared" si="1"/>
        <v>8.6918321856411863E-7</v>
      </c>
      <c r="G42" s="1">
        <f t="shared" si="2"/>
        <v>6.898656989238779E-3</v>
      </c>
      <c r="H42" s="1">
        <f t="shared" si="3"/>
        <v>6.8079512639981937E-2</v>
      </c>
      <c r="I42" s="1">
        <f t="shared" ca="1" si="4"/>
        <v>0.73569254791465544</v>
      </c>
      <c r="J42" s="1">
        <f t="shared" ca="1" si="5"/>
        <v>0.63383864976124915</v>
      </c>
      <c r="K42" s="1">
        <f t="shared" ca="1" si="6"/>
        <v>1</v>
      </c>
    </row>
    <row r="43" spans="1:11" x14ac:dyDescent="0.3">
      <c r="A43" s="1" t="s">
        <v>26</v>
      </c>
      <c r="B43" s="6">
        <f>1-(BETADIST(0.5,B39,B40))</f>
        <v>0.95404272509207289</v>
      </c>
      <c r="C43" s="1">
        <v>0.42</v>
      </c>
      <c r="D43" s="1">
        <f>(FACT($B$2+$B$3-1)/FACT($B$2-1)/FACT($B$3-1))*C43^($B$2-1)*(1-C43)^($B$3-1)</f>
        <v>0.59374907313062586</v>
      </c>
      <c r="E43" s="1">
        <f t="shared" si="0"/>
        <v>1.5196773228468418E-7</v>
      </c>
      <c r="F43" s="1">
        <f t="shared" si="1"/>
        <v>1.9208280940148179E-6</v>
      </c>
      <c r="G43" s="1">
        <f t="shared" si="2"/>
        <v>9.3573025286088039E-3</v>
      </c>
      <c r="H43" s="1">
        <f t="shared" si="3"/>
        <v>0.10384570489481797</v>
      </c>
      <c r="I43" s="1">
        <f t="shared" ca="1" si="4"/>
        <v>0.79740099848857171</v>
      </c>
      <c r="J43" s="1">
        <f t="shared" ca="1" si="5"/>
        <v>0.63319396399004313</v>
      </c>
      <c r="K43" s="1">
        <f t="shared" ca="1" si="6"/>
        <v>1</v>
      </c>
    </row>
    <row r="44" spans="1:11" x14ac:dyDescent="0.3">
      <c r="A44" s="1" t="s">
        <v>27</v>
      </c>
      <c r="B44" s="6">
        <f>1-(BETADIST(0.8,B39,B40))</f>
        <v>1.248189858039872E-3</v>
      </c>
      <c r="C44" s="1">
        <v>0.43</v>
      </c>
      <c r="D44" s="1">
        <f>(FACT($B$2+$B$3-1)/FACT($B$2-1)/FACT($B$3-1))*C44^($B$2-1)*(1-C44)^($B$3-1)</f>
        <v>0.66447353341695015</v>
      </c>
      <c r="E44" s="1">
        <f t="shared" si="0"/>
        <v>2.9249056983230124E-7</v>
      </c>
      <c r="F44" s="1">
        <f t="shared" si="1"/>
        <v>4.1373639637560127E-6</v>
      </c>
      <c r="G44" s="1">
        <f t="shared" si="2"/>
        <v>1.2461216138672765E-2</v>
      </c>
      <c r="H44" s="1">
        <f t="shared" si="3"/>
        <v>0.15476510237965777</v>
      </c>
      <c r="I44" s="1">
        <f t="shared" ca="1" si="4"/>
        <v>0.67291433451881666</v>
      </c>
      <c r="J44" s="1">
        <f t="shared" ca="1" si="5"/>
        <v>0.50418485784993572</v>
      </c>
      <c r="K44" s="1">
        <f t="shared" ca="1" si="6"/>
        <v>1</v>
      </c>
    </row>
    <row r="45" spans="1:11" x14ac:dyDescent="0.3">
      <c r="C45" s="1">
        <v>0.44</v>
      </c>
      <c r="D45" s="1">
        <f>(FACT($B$2+$B$3-1)/FACT($B$2-1)/FACT($B$3-1))*C45^($B$2-1)*(1-C45)^($B$3-1)</f>
        <v>0.74012785204978004</v>
      </c>
      <c r="E45" s="1">
        <f t="shared" si="0"/>
        <v>5.5180211130048175E-7</v>
      </c>
      <c r="F45" s="1">
        <f t="shared" si="1"/>
        <v>8.6940929110095949E-6</v>
      </c>
      <c r="G45" s="1">
        <f t="shared" si="2"/>
        <v>1.6300182691600218E-2</v>
      </c>
      <c r="H45" s="1">
        <f t="shared" si="3"/>
        <v>0.22549355982353894</v>
      </c>
      <c r="I45" s="1">
        <f t="shared" ca="1" si="4"/>
        <v>0.75385266179484756</v>
      </c>
      <c r="J45" s="1">
        <f t="shared" ca="1" si="5"/>
        <v>0.6108294001472746</v>
      </c>
      <c r="K45" s="1">
        <f t="shared" ca="1" si="6"/>
        <v>1</v>
      </c>
    </row>
    <row r="46" spans="1:11" x14ac:dyDescent="0.3">
      <c r="A46" s="1" t="s">
        <v>15</v>
      </c>
      <c r="C46" s="1">
        <v>0.45</v>
      </c>
      <c r="D46" s="1">
        <f>(FACT($B$2+$B$3-1)/FACT($B$2-1)/FACT($B$3-1))*C46^($B$2-1)*(1-C46)^($B$3-1)</f>
        <v>0.8206341694804693</v>
      </c>
      <c r="E46" s="1">
        <f t="shared" si="0"/>
        <v>1.0211290364324318E-6</v>
      </c>
      <c r="F46" s="1">
        <f t="shared" si="1"/>
        <v>1.7838748946250623E-5</v>
      </c>
      <c r="G46" s="1">
        <f t="shared" si="2"/>
        <v>2.0951888138087793E-2</v>
      </c>
      <c r="H46" s="1">
        <f t="shared" si="3"/>
        <v>0.32137174136109115</v>
      </c>
      <c r="I46" s="1">
        <f t="shared" ca="1" si="4"/>
        <v>0.85450293804687183</v>
      </c>
      <c r="J46" s="1">
        <f t="shared" ca="1" si="5"/>
        <v>0.53882416390420707</v>
      </c>
      <c r="K46" s="1">
        <f t="shared" ca="1" si="6"/>
        <v>1</v>
      </c>
    </row>
    <row r="47" spans="1:11" x14ac:dyDescent="0.3">
      <c r="A47" s="1">
        <v>2.5000000000000001E-2</v>
      </c>
      <c r="B47" s="5">
        <f>_xlfn.BETA.INV(A47,$B$39,$B$40)</f>
        <v>0.48080215824196332</v>
      </c>
      <c r="C47" s="1">
        <v>0.46</v>
      </c>
      <c r="D47" s="1">
        <f>(FACT($B$2+$B$3-1)/FACT($B$2-1)/FACT($B$3-1))*C47^($B$2-1)*(1-C47)^($B$3-1)</f>
        <v>0.90585780880135525</v>
      </c>
      <c r="E47" s="1">
        <f t="shared" si="0"/>
        <v>1.8547851451628425E-6</v>
      </c>
      <c r="F47" s="1">
        <f t="shared" si="1"/>
        <v>3.5767436354378003E-5</v>
      </c>
      <c r="G47" s="1">
        <f t="shared" si="2"/>
        <v>2.6473290281230716E-2</v>
      </c>
      <c r="H47" s="1">
        <f t="shared" si="3"/>
        <v>0.44823201968956605</v>
      </c>
      <c r="I47" s="1">
        <f t="shared" ca="1" si="4"/>
        <v>0.67323335457094668</v>
      </c>
      <c r="J47" s="1">
        <f t="shared" ca="1" si="5"/>
        <v>0.51444978033204847</v>
      </c>
      <c r="K47" s="1">
        <f t="shared" ca="1" si="6"/>
        <v>1</v>
      </c>
    </row>
    <row r="48" spans="1:11" x14ac:dyDescent="0.3">
      <c r="A48" s="1">
        <v>0.97499999999999998</v>
      </c>
      <c r="B48" s="5">
        <f>_xlfn.BETA.INV(A48,$B$15,$B$16)</f>
        <v>0.88710940025025664</v>
      </c>
      <c r="C48" s="1">
        <v>0.47</v>
      </c>
      <c r="D48" s="1">
        <f>(FACT($B$2+$B$3-1)/FACT($B$2-1)/FACT($B$3-1))*C48^($B$2-1)*(1-C48)^($B$3-1)</f>
        <v>0.99560380002824467</v>
      </c>
      <c r="E48" s="1">
        <f t="shared" si="0"/>
        <v>3.3089426783863548E-6</v>
      </c>
      <c r="F48" s="1">
        <f t="shared" si="1"/>
        <v>7.013098860144842E-5</v>
      </c>
      <c r="G48" s="1">
        <f t="shared" si="2"/>
        <v>3.2891396134394471E-2</v>
      </c>
      <c r="H48" s="1">
        <f t="shared" si="3"/>
        <v>0.61207378199573281</v>
      </c>
      <c r="I48" s="1">
        <f t="shared" ca="1" si="4"/>
        <v>0.6520572735365231</v>
      </c>
      <c r="J48" s="1">
        <f t="shared" ca="1" si="5"/>
        <v>0.54159644654274319</v>
      </c>
      <c r="K48" s="1">
        <f t="shared" ca="1" si="6"/>
        <v>1</v>
      </c>
    </row>
    <row r="49" spans="1:19" x14ac:dyDescent="0.3">
      <c r="C49" s="1">
        <v>0.48</v>
      </c>
      <c r="D49" s="1">
        <f>(FACT($B$2+$B$3-1)/FACT($B$2-1)/FACT($B$3-1))*C49^($B$2-1)*(1-C49)^($B$3-1)</f>
        <v>1.0896138722063942</v>
      </c>
      <c r="E49" s="1">
        <f t="shared" si="0"/>
        <v>5.8011364880995124E-6</v>
      </c>
      <c r="F49" s="1">
        <f t="shared" si="1"/>
        <v>1.345612085062023E-4</v>
      </c>
      <c r="G49" s="1">
        <f t="shared" si="2"/>
        <v>4.0194163925973088E-2</v>
      </c>
      <c r="H49" s="1">
        <f t="shared" si="3"/>
        <v>0.81859774942084029</v>
      </c>
      <c r="I49" s="1">
        <f t="shared" ca="1" si="4"/>
        <v>0.76540100596482896</v>
      </c>
      <c r="J49" s="1">
        <f t="shared" ca="1" si="5"/>
        <v>0.59400425305703408</v>
      </c>
      <c r="K49" s="1">
        <f t="shared" ca="1" si="6"/>
        <v>1</v>
      </c>
    </row>
    <row r="50" spans="1:19" x14ac:dyDescent="0.3">
      <c r="A50" s="3" t="s">
        <v>31</v>
      </c>
      <c r="B50" s="8">
        <f ca="1">SUM(K2:K501)/500</f>
        <v>0.96799999999999997</v>
      </c>
      <c r="C50" s="1">
        <v>0.49</v>
      </c>
      <c r="D50" s="1">
        <f>(FACT($B$2+$B$3-1)/FACT($B$2-1)/FACT($B$3-1))*C50^($B$2-1)*(1-C50)^($B$3-1)</f>
        <v>1.1875639886417033</v>
      </c>
      <c r="E50" s="1">
        <f t="shared" si="0"/>
        <v>9.9997862850637008E-6</v>
      </c>
      <c r="F50" s="1">
        <f t="shared" si="1"/>
        <v>2.5280281737557721E-4</v>
      </c>
      <c r="G50" s="1">
        <f t="shared" si="2"/>
        <v>4.8322405170490461E-2</v>
      </c>
      <c r="H50" s="1">
        <f t="shared" si="3"/>
        <v>1.0726066503582579</v>
      </c>
      <c r="I50" s="1">
        <f t="shared" ca="1" si="4"/>
        <v>0.79979634495508534</v>
      </c>
      <c r="J50" s="1">
        <f t="shared" ca="1" si="5"/>
        <v>0.6584425298796821</v>
      </c>
      <c r="K50" s="1">
        <f t="shared" ca="1" si="6"/>
        <v>1</v>
      </c>
    </row>
    <row r="51" spans="1:19" x14ac:dyDescent="0.3">
      <c r="C51" s="1">
        <v>0.5</v>
      </c>
      <c r="D51" s="1">
        <f>(FACT($B$2+$B$3-1)/FACT($B$2-1)/FACT($B$3-1))*C51^($B$2-1)*(1-C51)^($B$3-1)</f>
        <v>1.2890625</v>
      </c>
      <c r="E51" s="1">
        <f t="shared" si="0"/>
        <v>1.6956219042185755E-5</v>
      </c>
      <c r="F51" s="1">
        <f t="shared" si="1"/>
        <v>4.6530440537928503E-4</v>
      </c>
      <c r="G51" s="1">
        <f t="shared" si="2"/>
        <v>5.7163653445968521E-2</v>
      </c>
      <c r="H51" s="1">
        <f t="shared" si="3"/>
        <v>1.3773010399226842</v>
      </c>
      <c r="I51" s="1">
        <f t="shared" ca="1" si="4"/>
        <v>0.7784795237540777</v>
      </c>
      <c r="J51" s="1">
        <f t="shared" ca="1" si="5"/>
        <v>0.65555895116993423</v>
      </c>
      <c r="K51" s="1">
        <f t="shared" ca="1" si="6"/>
        <v>1</v>
      </c>
    </row>
    <row r="52" spans="1:19" x14ac:dyDescent="0.3">
      <c r="C52" s="1">
        <v>0.51</v>
      </c>
      <c r="D52" s="1">
        <f>(FACT($B$2+$B$3-1)/FACT($B$2-1)/FACT($B$3-1))*C52^($B$2-1)*(1-C52)^($B$3-1)</f>
        <v>1.3936489886680981</v>
      </c>
      <c r="E52" s="1">
        <f t="shared" si="0"/>
        <v>2.8295489808620891E-5</v>
      </c>
      <c r="F52" s="1">
        <f t="shared" si="1"/>
        <v>8.394692486589564E-4</v>
      </c>
      <c r="G52" s="1">
        <f t="shared" si="2"/>
        <v>6.6548965843370014E-2</v>
      </c>
      <c r="H52" s="1">
        <f t="shared" si="3"/>
        <v>1.7335231198281538</v>
      </c>
      <c r="I52" s="1">
        <f t="shared" ca="1" si="4"/>
        <v>0.72421669642080511</v>
      </c>
      <c r="J52" s="1">
        <f t="shared" ca="1" si="5"/>
        <v>0.67771810051364745</v>
      </c>
      <c r="K52" s="1">
        <f t="shared" ca="1" si="6"/>
        <v>1</v>
      </c>
    </row>
    <row r="53" spans="1:19" x14ac:dyDescent="0.3">
      <c r="C53" s="1">
        <v>0.52</v>
      </c>
      <c r="D53" s="1">
        <f>(FACT($B$2+$B$3-1)/FACT($B$2-1)/FACT($B$3-1))*C53^($B$2-1)*(1-C53)^($B$3-1)</f>
        <v>1.5007938755828911</v>
      </c>
      <c r="E53" s="1">
        <f t="shared" si="0"/>
        <v>4.6486606743935356E-5</v>
      </c>
      <c r="F53" s="1">
        <f t="shared" si="1"/>
        <v>1.4851935917578663E-3</v>
      </c>
      <c r="G53" s="1">
        <f t="shared" si="2"/>
        <v>7.6253511775827398E-2</v>
      </c>
      <c r="H53" s="1">
        <f t="shared" si="3"/>
        <v>2.1390248077351548</v>
      </c>
      <c r="I53" s="1">
        <f t="shared" ca="1" si="4"/>
        <v>0.758060693990662</v>
      </c>
      <c r="J53" s="1">
        <f t="shared" ca="1" si="5"/>
        <v>0.54057706377484449</v>
      </c>
      <c r="K53" s="1">
        <f t="shared" ca="1" si="6"/>
        <v>1</v>
      </c>
    </row>
    <row r="54" spans="1:19" x14ac:dyDescent="0.3">
      <c r="C54" s="1">
        <v>0.53</v>
      </c>
      <c r="D54" s="1">
        <f>(FACT($B$2+$B$3-1)/FACT($B$2-1)/FACT($B$3-1))*C54^($B$2-1)*(1-C54)^($B$3-1)</f>
        <v>1.6098988576611191</v>
      </c>
      <c r="E54" s="1">
        <f t="shared" si="0"/>
        <v>7.5217266607468573E-5</v>
      </c>
      <c r="F54" s="1">
        <f t="shared" si="1"/>
        <v>2.5778064791510263E-3</v>
      </c>
      <c r="G54" s="1">
        <f t="shared" si="2"/>
        <v>8.6001574363197067E-2</v>
      </c>
      <c r="H54" s="1">
        <f t="shared" si="3"/>
        <v>2.5878548704430524</v>
      </c>
      <c r="I54" s="1">
        <f t="shared" ca="1" si="4"/>
        <v>0.76133824182279553</v>
      </c>
      <c r="J54" s="1">
        <f t="shared" ca="1" si="5"/>
        <v>0.59879236147079684</v>
      </c>
      <c r="K54" s="1">
        <f t="shared" ca="1" si="6"/>
        <v>1</v>
      </c>
    </row>
    <row r="55" spans="1:19" ht="17.25" thickBot="1" x14ac:dyDescent="0.35">
      <c r="C55" s="1">
        <v>0.54</v>
      </c>
      <c r="D55" s="1">
        <f>(FACT($B$2+$B$3-1)/FACT($B$2-1)/FACT($B$3-1))*C55^($B$2-1)*(1-C55)^($B$3-1)</f>
        <v>1.720298239954835</v>
      </c>
      <c r="E55" s="1">
        <f t="shared" si="0"/>
        <v>1.1990236260030082E-4</v>
      </c>
      <c r="F55" s="1">
        <f t="shared" si="1"/>
        <v>4.3910224473954458E-3</v>
      </c>
      <c r="G55" s="1">
        <f t="shared" si="2"/>
        <v>9.5476248656891888E-2</v>
      </c>
      <c r="H55" s="1">
        <f t="shared" si="3"/>
        <v>3.0699691766307979</v>
      </c>
      <c r="I55" s="1">
        <f t="shared" ca="1" si="4"/>
        <v>0.7102725154736762</v>
      </c>
      <c r="J55" s="1">
        <f t="shared" ca="1" si="5"/>
        <v>0.5105476293306912</v>
      </c>
      <c r="K55" s="1">
        <f t="shared" ca="1" si="6"/>
        <v>1</v>
      </c>
    </row>
    <row r="56" spans="1:19" x14ac:dyDescent="0.3">
      <c r="C56" s="1">
        <v>0.55000000000000004</v>
      </c>
      <c r="D56" s="1">
        <f>(FACT($B$2+$B$3-1)/FACT($B$2-1)/FACT($B$3-1))*C56^($B$2-1)*(1-C56)^($B$3-1)</f>
        <v>1.8312612216679693</v>
      </c>
      <c r="E56" s="1">
        <f t="shared" si="0"/>
        <v>1.8835848752038646E-4</v>
      </c>
      <c r="F56" s="1">
        <f t="shared" si="1"/>
        <v>7.3429346826502278E-3</v>
      </c>
      <c r="G56" s="1">
        <f t="shared" si="2"/>
        <v>0.10433369120304592</v>
      </c>
      <c r="H56" s="1">
        <f t="shared" si="3"/>
        <v>3.571163997685276</v>
      </c>
      <c r="I56" s="1">
        <f t="shared" ca="1" si="4"/>
        <v>0.77635665767859396</v>
      </c>
      <c r="J56" s="1">
        <f t="shared" ca="1" si="5"/>
        <v>0.49994297341825095</v>
      </c>
      <c r="K56" s="1">
        <f t="shared" ca="1" si="6"/>
        <v>1</v>
      </c>
      <c r="O56" s="9" t="s">
        <v>32</v>
      </c>
      <c r="P56" s="10"/>
      <c r="Q56" s="10"/>
      <c r="R56" s="10"/>
      <c r="S56" s="11"/>
    </row>
    <row r="57" spans="1:19" x14ac:dyDescent="0.3">
      <c r="C57" s="1">
        <v>0.56000000000000005</v>
      </c>
      <c r="D57" s="1">
        <f>(FACT($B$2+$B$3-1)/FACT($B$2-1)/FACT($B$3-1))*C57^($B$2-1)*(1-C57)^($B$3-1)</f>
        <v>1.9419951891499452</v>
      </c>
      <c r="E57" s="1">
        <f t="shared" si="0"/>
        <v>2.9167719268348875E-4</v>
      </c>
      <c r="F57" s="1">
        <f t="shared" si="1"/>
        <v>1.2058264130529732E-2</v>
      </c>
      <c r="G57" s="1">
        <f t="shared" si="2"/>
        <v>0.11222129503029206</v>
      </c>
      <c r="H57" s="1">
        <f t="shared" si="3"/>
        <v>4.0734120990793441</v>
      </c>
      <c r="I57" s="1">
        <f t="shared" ca="1" si="4"/>
        <v>0.83145772241529281</v>
      </c>
      <c r="J57" s="1">
        <f t="shared" ca="1" si="5"/>
        <v>0.66262164843903382</v>
      </c>
      <c r="K57" s="1">
        <f t="shared" ca="1" si="6"/>
        <v>1</v>
      </c>
      <c r="O57" s="12"/>
      <c r="P57" s="13"/>
      <c r="Q57" s="13"/>
      <c r="R57" s="13"/>
      <c r="S57" s="14"/>
    </row>
    <row r="58" spans="1:19" x14ac:dyDescent="0.3">
      <c r="C58" s="1">
        <v>0.56999999999999995</v>
      </c>
      <c r="D58" s="1">
        <f>(FACT($B$2+$B$3-1)/FACT($B$2-1)/FACT($B$3-1))*C58^($B$2-1)*(1-C58)^($B$3-1)</f>
        <v>2.051650061885105</v>
      </c>
      <c r="E58" s="1">
        <f t="shared" si="0"/>
        <v>4.453262247646134E-4</v>
      </c>
      <c r="F58" s="1">
        <f t="shared" si="1"/>
        <v>1.9449826438605825E-2</v>
      </c>
      <c r="G58" s="1">
        <f t="shared" si="2"/>
        <v>0.11879868396708992</v>
      </c>
      <c r="H58" s="1">
        <f t="shared" si="3"/>
        <v>4.5556446460493705</v>
      </c>
      <c r="I58" s="1">
        <f t="shared" ca="1" si="4"/>
        <v>0.82655182949185368</v>
      </c>
      <c r="J58" s="1">
        <f t="shared" ca="1" si="5"/>
        <v>0.68807714482592552</v>
      </c>
      <c r="K58" s="1">
        <f t="shared" ca="1" si="6"/>
        <v>1</v>
      </c>
      <c r="O58" s="12"/>
      <c r="P58" s="13"/>
      <c r="Q58" s="13"/>
      <c r="R58" s="13"/>
      <c r="S58" s="14"/>
    </row>
    <row r="59" spans="1:19" x14ac:dyDescent="0.3">
      <c r="C59" s="1">
        <v>0.57999999999999996</v>
      </c>
      <c r="D59" s="1">
        <f>(FACT($B$2+$B$3-1)/FACT($B$2-1)/FACT($B$3-1))*C59^($B$2-1)*(1-C59)^($B$3-1)</f>
        <v>2.1593237292738219</v>
      </c>
      <c r="E59" s="1">
        <f t="shared" si="0"/>
        <v>6.7049827537213368E-4</v>
      </c>
      <c r="F59" s="1">
        <f t="shared" si="1"/>
        <v>3.0821203576568541E-2</v>
      </c>
      <c r="G59" s="1">
        <f t="shared" si="2"/>
        <v>0.12375999868889055</v>
      </c>
      <c r="H59" s="1">
        <f t="shared" si="3"/>
        <v>4.9949710630521409</v>
      </c>
      <c r="I59" s="1">
        <f t="shared" ca="1" si="4"/>
        <v>0.82862516764234362</v>
      </c>
      <c r="J59" s="1">
        <f t="shared" ca="1" si="5"/>
        <v>0.59774941005570736</v>
      </c>
      <c r="K59" s="1">
        <f t="shared" ca="1" si="6"/>
        <v>1</v>
      </c>
      <c r="O59" s="12"/>
      <c r="P59" s="13"/>
      <c r="Q59" s="13"/>
      <c r="R59" s="13"/>
      <c r="S59" s="14"/>
    </row>
    <row r="60" spans="1:19" ht="17.25" thickBot="1" x14ac:dyDescent="0.35">
      <c r="C60" s="1">
        <v>0.59</v>
      </c>
      <c r="D60" s="1">
        <f>(FACT($B$2+$B$3-1)/FACT($B$2-1)/FACT($B$3-1))*C60^($B$2-1)*(1-C60)^($B$3-1)</f>
        <v>2.2640686066047757</v>
      </c>
      <c r="E60" s="1">
        <f t="shared" si="0"/>
        <v>9.9570852619164829E-4</v>
      </c>
      <c r="F60" s="1">
        <f t="shared" si="1"/>
        <v>4.7990577977942386E-2</v>
      </c>
      <c r="G60" s="1">
        <f t="shared" si="2"/>
        <v>0.12685564304570776</v>
      </c>
      <c r="H60" s="1">
        <f t="shared" si="3"/>
        <v>5.3682693373948327</v>
      </c>
      <c r="I60" s="1">
        <f t="shared" ca="1" si="4"/>
        <v>0.77797335410608337</v>
      </c>
      <c r="J60" s="1">
        <f t="shared" ca="1" si="5"/>
        <v>0.63011397535149172</v>
      </c>
      <c r="K60" s="1">
        <f t="shared" ca="1" si="6"/>
        <v>1</v>
      </c>
      <c r="O60" s="15"/>
      <c r="P60" s="16"/>
      <c r="Q60" s="16"/>
      <c r="R60" s="16"/>
      <c r="S60" s="17"/>
    </row>
    <row r="61" spans="1:19" x14ac:dyDescent="0.3">
      <c r="C61" s="1">
        <v>0.6</v>
      </c>
      <c r="D61" s="1">
        <f>(FACT($B$2+$B$3-1)/FACT($B$2-1)/FACT($B$3-1))*C61^($B$2-1)*(1-C61)^($B$3-1)</f>
        <v>2.3648993280000004</v>
      </c>
      <c r="E61" s="1">
        <f t="shared" si="0"/>
        <v>1.4586128884329912E-3</v>
      </c>
      <c r="F61" s="1">
        <f t="shared" si="1"/>
        <v>7.3432256891184891E-2</v>
      </c>
      <c r="G61" s="1">
        <f t="shared" si="2"/>
        <v>0.1279115243848202</v>
      </c>
      <c r="H61" s="1">
        <f t="shared" si="3"/>
        <v>5.6540188977152201</v>
      </c>
      <c r="I61" s="1">
        <f t="shared" ca="1" si="4"/>
        <v>0.76219959237842561</v>
      </c>
      <c r="J61" s="1">
        <f t="shared" ca="1" si="5"/>
        <v>0.57682697247737891</v>
      </c>
      <c r="K61" s="1">
        <f t="shared" ca="1" si="6"/>
        <v>1</v>
      </c>
    </row>
    <row r="62" spans="1:19" x14ac:dyDescent="0.3">
      <c r="C62" s="1">
        <v>0.61</v>
      </c>
      <c r="D62" s="1">
        <f>(FACT($B$2+$B$3-1)/FACT($B$2-1)/FACT($B$3-1))*C62^($B$2-1)*(1-C62)^($B$3-1)</f>
        <v>2.4608015822270719</v>
      </c>
      <c r="E62" s="1">
        <f t="shared" si="0"/>
        <v>2.1079759384063728E-3</v>
      </c>
      <c r="F62" s="1">
        <f t="shared" si="1"/>
        <v>0.11042729100995287</v>
      </c>
      <c r="G62" s="1">
        <f t="shared" si="2"/>
        <v>0.12684389133160823</v>
      </c>
      <c r="H62" s="1">
        <f t="shared" si="3"/>
        <v>5.8341968364620689</v>
      </c>
      <c r="I62" s="1">
        <f t="shared" ca="1" si="4"/>
        <v>0.76034435510942555</v>
      </c>
      <c r="J62" s="1">
        <f t="shared" ca="1" si="5"/>
        <v>0.7271462302292897</v>
      </c>
      <c r="K62" s="1">
        <f t="shared" ca="1" si="6"/>
        <v>1</v>
      </c>
    </row>
    <row r="63" spans="1:19" x14ac:dyDescent="0.3">
      <c r="C63" s="1">
        <v>0.62</v>
      </c>
      <c r="D63" s="1">
        <f>(FACT($B$2+$B$3-1)/FACT($B$2-1)/FACT($B$3-1))*C63^($B$2-1)*(1-C63)^($B$3-1)</f>
        <v>2.5507420840683594</v>
      </c>
      <c r="E63" s="1">
        <f t="shared" si="0"/>
        <v>3.0056594659756391E-3</v>
      </c>
      <c r="F63" s="1">
        <f t="shared" si="1"/>
        <v>0.16320764328859588</v>
      </c>
      <c r="G63" s="1">
        <f t="shared" si="2"/>
        <v>0.12366815967711972</v>
      </c>
      <c r="H63" s="1">
        <f t="shared" si="3"/>
        <v>5.8960257118641932</v>
      </c>
      <c r="I63" s="1">
        <f t="shared" ca="1" si="4"/>
        <v>0.94220971270578224</v>
      </c>
      <c r="J63" s="1">
        <f t="shared" ca="1" si="5"/>
        <v>0.66154891721495845</v>
      </c>
      <c r="K63" s="1">
        <f t="shared" ca="1" si="6"/>
        <v>1</v>
      </c>
    </row>
    <row r="64" spans="1:19" x14ac:dyDescent="0.3">
      <c r="C64" s="1">
        <v>0.63</v>
      </c>
      <c r="D64" s="1">
        <f>(FACT($B$2+$B$3-1)/FACT($B$2-1)/FACT($B$3-1))*C64^($B$2-1)*(1-C64)^($B$3-1)</f>
        <v>2.6336796593675844</v>
      </c>
      <c r="E64" s="1">
        <f t="shared" si="0"/>
        <v>4.2284290242039233E-3</v>
      </c>
      <c r="F64" s="1">
        <f t="shared" si="1"/>
        <v>0.2370697634446611</v>
      </c>
      <c r="G64" s="1">
        <f t="shared" si="2"/>
        <v>0.11850060733207728</v>
      </c>
      <c r="H64" s="1">
        <f t="shared" si="3"/>
        <v>5.8333555624263767</v>
      </c>
      <c r="I64" s="1">
        <f t="shared" ca="1" si="4"/>
        <v>0.79194487695117655</v>
      </c>
      <c r="J64" s="1">
        <f t="shared" ca="1" si="5"/>
        <v>0.62423709735904098</v>
      </c>
      <c r="K64" s="1">
        <f t="shared" ca="1" si="6"/>
        <v>1</v>
      </c>
    </row>
    <row r="65" spans="3:11" x14ac:dyDescent="0.3">
      <c r="C65" s="1">
        <v>0.64</v>
      </c>
      <c r="D65" s="1">
        <f>(FACT($B$2+$B$3-1)/FACT($B$2-1)/FACT($B$3-1))*C65^($B$2-1)*(1-C65)^($B$3-1)</f>
        <v>2.7085774058913006</v>
      </c>
      <c r="E65" s="1">
        <f t="shared" si="0"/>
        <v>5.8692889617803067E-3</v>
      </c>
      <c r="F65" s="1">
        <f t="shared" si="1"/>
        <v>0.33842381318558734</v>
      </c>
      <c r="G65" s="1">
        <f t="shared" si="2"/>
        <v>0.11155247031038266</v>
      </c>
      <c r="H65" s="1">
        <f t="shared" si="3"/>
        <v>5.6474886487277463</v>
      </c>
      <c r="I65" s="1">
        <f t="shared" ca="1" si="4"/>
        <v>0.7996485244412681</v>
      </c>
      <c r="J65" s="1">
        <f t="shared" ca="1" si="5"/>
        <v>0.55155761549112847</v>
      </c>
      <c r="K65" s="1">
        <f t="shared" ca="1" si="6"/>
        <v>1</v>
      </c>
    </row>
    <row r="66" spans="3:11" x14ac:dyDescent="0.3">
      <c r="C66" s="1">
        <v>0.65</v>
      </c>
      <c r="D66" s="1">
        <f>(FACT($B$2+$B$3-1)/FACT($B$2-1)/FACT($B$3-1))*C66^($B$2-1)*(1-C66)^($B$3-1)</f>
        <v>2.7744158746992196</v>
      </c>
      <c r="E66" s="1">
        <f t="shared" si="0"/>
        <v>8.0379615505107218E-3</v>
      </c>
      <c r="F66" s="1">
        <f t="shared" si="1"/>
        <v>0.47473544309175103</v>
      </c>
      <c r="G66" s="1">
        <f t="shared" si="2"/>
        <v>0.1031167159605602</v>
      </c>
      <c r="H66" s="1">
        <f t="shared" si="3"/>
        <v>5.3473124005159303</v>
      </c>
      <c r="I66" s="1">
        <f t="shared" ca="1" si="4"/>
        <v>0.8360834635295783</v>
      </c>
      <c r="J66" s="1">
        <f t="shared" ca="1" si="5"/>
        <v>0.66437462659229518</v>
      </c>
      <c r="K66" s="1">
        <f t="shared" ca="1" si="6"/>
        <v>1</v>
      </c>
    </row>
    <row r="67" spans="3:11" x14ac:dyDescent="0.3">
      <c r="C67" s="1">
        <v>0.66</v>
      </c>
      <c r="D67" s="1">
        <f>(FACT($B$2+$B$3-1)/FACT($B$2-1)/FACT($B$3-1))*C67^($B$2-1)*(1-C67)^($B$3-1)</f>
        <v>2.8302071977648264</v>
      </c>
      <c r="E67" s="1">
        <f t="shared" ref="E67:E100" si="7">_xlfn.BINOM.DIST($B$6,$B$5,C67,FALSE)</f>
        <v>1.0860032799946413E-2</v>
      </c>
      <c r="F67" s="1">
        <f t="shared" ref="F67:F100" si="8">(FACT($B$15+$B$16-1)/FACT($B$15-1)/FACT($B$16-1))*C67^($B$15-1)*(1-C67)^($B$16-1)</f>
        <v>0.65430997264503765</v>
      </c>
      <c r="G67" s="1">
        <f t="shared" ref="G67:G100" si="9">_xlfn.BINOM.DIST($B$30,$B$5,C67,FALSE)</f>
        <v>9.3548521902553861E-2</v>
      </c>
      <c r="H67" s="1">
        <f t="shared" ref="H67:H100" si="10">(FACT($B$39+$B$40-1)/FACT($B$39-1)/FACT($B$40-1))*C67^($B$39-1)*(1-C67)^($B$40-1)</f>
        <v>4.9486881195641974</v>
      </c>
      <c r="I67" s="1">
        <f t="shared" ref="I67:I130" ca="1" si="11">BETAINV(RAND(),$B$15,$B$16)</f>
        <v>0.82972261129991454</v>
      </c>
      <c r="J67" s="1">
        <f t="shared" ref="J67:J130" ca="1" si="12">BETAINV(RAND(),$B$39,$B$40)</f>
        <v>0.52529014974864607</v>
      </c>
      <c r="K67" s="1">
        <f t="shared" ref="K67:K130" ca="1" si="13">IF(I67&gt;J67,1,0)</f>
        <v>1</v>
      </c>
    </row>
    <row r="68" spans="3:11" x14ac:dyDescent="0.3">
      <c r="C68" s="1">
        <v>0.67</v>
      </c>
      <c r="D68" s="1">
        <f>(FACT($B$2+$B$3-1)/FACT($B$2-1)/FACT($B$3-1))*C68^($B$2-1)*(1-C68)^($B$3-1)</f>
        <v>2.8750100670785033</v>
      </c>
      <c r="E68" s="1">
        <f t="shared" si="7"/>
        <v>1.4474211456440674E-2</v>
      </c>
      <c r="F68" s="1">
        <f t="shared" si="8"/>
        <v>0.88586685832796352</v>
      </c>
      <c r="G68" s="1">
        <f t="shared" si="9"/>
        <v>8.3241156822979653E-2</v>
      </c>
      <c r="H68" s="1">
        <f t="shared" si="10"/>
        <v>4.4731390637522477</v>
      </c>
      <c r="I68" s="1">
        <f t="shared" ca="1" si="11"/>
        <v>0.81262595948161032</v>
      </c>
      <c r="J68" s="1">
        <f t="shared" ca="1" si="12"/>
        <v>0.58960033175904081</v>
      </c>
      <c r="K68" s="1">
        <f t="shared" ca="1" si="13"/>
        <v>1</v>
      </c>
    </row>
    <row r="69" spans="3:11" x14ac:dyDescent="0.3">
      <c r="C69" s="1">
        <v>0.68</v>
      </c>
      <c r="D69" s="1">
        <f>(FACT($B$2+$B$3-1)/FACT($B$2-1)/FACT($B$3-1))*C69^($B$2-1)*(1-C69)^($B$3-1)</f>
        <v>2.9079454483514136</v>
      </c>
      <c r="E69" s="1">
        <f t="shared" si="7"/>
        <v>1.9027109270858138E-2</v>
      </c>
      <c r="F69" s="1">
        <f t="shared" si="8"/>
        <v>1.1778588217113219</v>
      </c>
      <c r="G69" s="1">
        <f t="shared" si="9"/>
        <v>7.2599455299803037E-2</v>
      </c>
      <c r="H69" s="1">
        <f t="shared" si="10"/>
        <v>3.9459769184600861</v>
      </c>
      <c r="I69" s="1">
        <f t="shared" ca="1" si="11"/>
        <v>0.90253960426633273</v>
      </c>
      <c r="J69" s="1">
        <f t="shared" ca="1" si="12"/>
        <v>0.63280344413794176</v>
      </c>
      <c r="K69" s="1">
        <f t="shared" ca="1" si="13"/>
        <v>1</v>
      </c>
    </row>
    <row r="70" spans="3:11" x14ac:dyDescent="0.3">
      <c r="C70" s="1">
        <v>0.69</v>
      </c>
      <c r="D70" s="1">
        <f>(FACT($B$2+$B$3-1)/FACT($B$2-1)/FACT($B$3-1))*C70^($B$2-1)*(1-C70)^($B$3-1)</f>
        <v>2.9282128886720016</v>
      </c>
      <c r="E70" s="1">
        <f t="shared" si="7"/>
        <v>2.4664975926696142E-2</v>
      </c>
      <c r="F70" s="1">
        <f t="shared" si="8"/>
        <v>1.5375084644269359</v>
      </c>
      <c r="G70" s="1">
        <f t="shared" si="9"/>
        <v>6.2013334352315666E-2</v>
      </c>
      <c r="H70" s="1">
        <f t="shared" si="10"/>
        <v>3.3940845303154554</v>
      </c>
      <c r="I70" s="1">
        <f t="shared" ca="1" si="11"/>
        <v>0.86163741950140771</v>
      </c>
      <c r="J70" s="1">
        <f t="shared" ca="1" si="12"/>
        <v>0.60182461134420073</v>
      </c>
      <c r="K70" s="1">
        <f t="shared" ca="1" si="13"/>
        <v>1</v>
      </c>
    </row>
    <row r="71" spans="3:11" x14ac:dyDescent="0.3">
      <c r="C71" s="1">
        <v>0.7</v>
      </c>
      <c r="D71" s="1">
        <f>(FACT($B$2+$B$3-1)/FACT($B$2-1)/FACT($B$3-1))*C71^($B$2-1)*(1-C71)^($B$3-1)</f>
        <v>2.9351072519999994</v>
      </c>
      <c r="E71" s="1">
        <f t="shared" si="7"/>
        <v>3.1521940741202646E-2</v>
      </c>
      <c r="F71" s="1">
        <f t="shared" si="8"/>
        <v>1.9695685248769763</v>
      </c>
      <c r="G71" s="1">
        <f t="shared" si="9"/>
        <v>5.1833775102982829E-2</v>
      </c>
      <c r="H71" s="1">
        <f t="shared" si="10"/>
        <v>2.843621169588499</v>
      </c>
      <c r="I71" s="1">
        <f t="shared" ca="1" si="11"/>
        <v>0.6423096461722958</v>
      </c>
      <c r="J71" s="1">
        <f t="shared" ca="1" si="12"/>
        <v>0.78050823464040564</v>
      </c>
      <c r="K71" s="1">
        <f t="shared" ca="1" si="13"/>
        <v>0</v>
      </c>
    </row>
    <row r="72" spans="3:11" x14ac:dyDescent="0.3">
      <c r="C72" s="1">
        <v>0.71</v>
      </c>
      <c r="D72" s="1">
        <f>(FACT($B$2+$B$3-1)/FACT($B$2-1)/FACT($B$3-1))*C72^($B$2-1)*(1-C72)^($B$3-1)</f>
        <v>2.9280356891675754</v>
      </c>
      <c r="E72" s="1">
        <f t="shared" si="7"/>
        <v>3.9704555445078997E-2</v>
      </c>
      <c r="F72" s="1">
        <f t="shared" si="8"/>
        <v>2.4748613612056585</v>
      </c>
      <c r="G72" s="1">
        <f t="shared" si="9"/>
        <v>4.2353386343974397E-2</v>
      </c>
      <c r="H72" s="1">
        <f t="shared" si="10"/>
        <v>2.3179252635168459</v>
      </c>
      <c r="I72" s="1">
        <f t="shared" ca="1" si="11"/>
        <v>0.80060231580820862</v>
      </c>
      <c r="J72" s="1">
        <f t="shared" ca="1" si="12"/>
        <v>0.68979985896590401</v>
      </c>
      <c r="K72" s="1">
        <f t="shared" ca="1" si="13"/>
        <v>1</v>
      </c>
    </row>
    <row r="73" spans="3:11" x14ac:dyDescent="0.3">
      <c r="C73" s="1">
        <v>0.72</v>
      </c>
      <c r="D73" s="1">
        <f>(FACT($B$2+$B$3-1)/FACT($B$2-1)/FACT($B$3-1))*C73^($B$2-1)*(1-C73)^($B$3-1)</f>
        <v>2.9065346200457185</v>
      </c>
      <c r="E73" s="1">
        <f t="shared" si="7"/>
        <v>4.9272823141973787E-2</v>
      </c>
      <c r="F73" s="1">
        <f t="shared" si="8"/>
        <v>3.0487170404654913</v>
      </c>
      <c r="G73" s="1">
        <f t="shared" si="9"/>
        <v>3.3793114516645475E-2</v>
      </c>
      <c r="H73" s="1">
        <f t="shared" si="10"/>
        <v>1.8358561278760486</v>
      </c>
      <c r="I73" s="1">
        <f t="shared" ca="1" si="11"/>
        <v>0.71275532383045581</v>
      </c>
      <c r="J73" s="1">
        <f t="shared" ca="1" si="12"/>
        <v>0.60740265269183746</v>
      </c>
      <c r="K73" s="1">
        <f t="shared" ca="1" si="13"/>
        <v>1</v>
      </c>
    </row>
    <row r="74" spans="3:11" x14ac:dyDescent="0.3">
      <c r="C74" s="1">
        <v>0.73</v>
      </c>
      <c r="D74" s="1">
        <f>(FACT($B$2+$B$3-1)/FACT($B$2-1)/FACT($B$3-1))*C74^($B$2-1)*(1-C74)^($B$3-1)</f>
        <v>2.8702864746782972</v>
      </c>
      <c r="E74" s="1">
        <f t="shared" si="7"/>
        <v>6.0218450706421324E-2</v>
      </c>
      <c r="F74" s="1">
        <f t="shared" si="8"/>
        <v>3.6795015816492169</v>
      </c>
      <c r="G74" s="1">
        <f t="shared" si="9"/>
        <v>2.6295938396212595E-2</v>
      </c>
      <c r="H74" s="1">
        <f t="shared" si="10"/>
        <v>1.4107460448173192</v>
      </c>
      <c r="I74" s="1">
        <f t="shared" ca="1" si="11"/>
        <v>0.8927760856988034</v>
      </c>
      <c r="J74" s="1">
        <f t="shared" ca="1" si="12"/>
        <v>0.58182719346022715</v>
      </c>
      <c r="K74" s="1">
        <f t="shared" ca="1" si="13"/>
        <v>1</v>
      </c>
    </row>
    <row r="75" spans="3:11" x14ac:dyDescent="0.3">
      <c r="C75" s="1">
        <v>0.74</v>
      </c>
      <c r="D75" s="1">
        <f>(FACT($B$2+$B$3-1)/FACT($B$2-1)/FACT($B$3-1))*C75^($B$2-1)*(1-C75)^($B$3-1)</f>
        <v>2.8191359074384414</v>
      </c>
      <c r="E75" s="1">
        <f t="shared" si="7"/>
        <v>7.2441766430494076E-2</v>
      </c>
      <c r="F75" s="1">
        <f t="shared" si="8"/>
        <v>4.3474962541746907</v>
      </c>
      <c r="G75" s="1">
        <f t="shared" si="9"/>
        <v>1.9927583854034925E-2</v>
      </c>
      <c r="H75" s="1">
        <f t="shared" si="10"/>
        <v>1.0500393674912538</v>
      </c>
      <c r="I75" s="1">
        <f t="shared" ca="1" si="11"/>
        <v>0.90702856013907385</v>
      </c>
      <c r="J75" s="1">
        <f t="shared" ca="1" si="12"/>
        <v>0.66824512181996465</v>
      </c>
      <c r="K75" s="1">
        <f t="shared" ca="1" si="13"/>
        <v>1</v>
      </c>
    </row>
    <row r="76" spans="3:11" x14ac:dyDescent="0.3">
      <c r="C76" s="1">
        <v>0.75</v>
      </c>
      <c r="D76" s="1">
        <f>(FACT($B$2+$B$3-1)/FACT($B$2-1)/FACT($B$3-1))*C76^($B$2-1)*(1-C76)^($B$3-1)</f>
        <v>2.7531051635742187</v>
      </c>
      <c r="E76" s="1">
        <f t="shared" si="7"/>
        <v>8.5729560519478012E-2</v>
      </c>
      <c r="F76" s="1">
        <f t="shared" si="8"/>
        <v>5.0244389069102953</v>
      </c>
      <c r="G76" s="1">
        <f t="shared" si="9"/>
        <v>1.4683522882756176E-2</v>
      </c>
      <c r="H76" s="1">
        <f t="shared" si="10"/>
        <v>0.7555931090003799</v>
      </c>
      <c r="I76" s="1">
        <f t="shared" ca="1" si="11"/>
        <v>0.74851764765643736</v>
      </c>
      <c r="J76" s="1">
        <f t="shared" ca="1" si="12"/>
        <v>0.75493579454078485</v>
      </c>
      <c r="K76" s="1">
        <f t="shared" ca="1" si="13"/>
        <v>0</v>
      </c>
    </row>
    <row r="77" spans="3:11" x14ac:dyDescent="0.3">
      <c r="C77" s="1">
        <v>0.76</v>
      </c>
      <c r="D77" s="1">
        <f>(FACT($B$2+$B$3-1)/FACT($B$2-1)/FACT($B$3-1))*C77^($B$2-1)*(1-C77)^($B$3-1)</f>
        <v>2.6724082408350549</v>
      </c>
      <c r="E77" s="1">
        <f t="shared" si="7"/>
        <v>9.9736949731687091E-2</v>
      </c>
      <c r="F77" s="1">
        <f t="shared" si="8"/>
        <v>5.6740486593314206</v>
      </c>
      <c r="G77" s="1">
        <f t="shared" si="9"/>
        <v>1.0500884612895799E-2</v>
      </c>
      <c r="H77" s="1">
        <f t="shared" si="10"/>
        <v>0.52452188323166349</v>
      </c>
      <c r="I77" s="1">
        <f t="shared" ca="1" si="11"/>
        <v>0.85100981609072468</v>
      </c>
      <c r="J77" s="1">
        <f t="shared" ca="1" si="12"/>
        <v>0.57373916180307671</v>
      </c>
      <c r="K77" s="1">
        <f t="shared" ca="1" si="13"/>
        <v>1</v>
      </c>
    </row>
    <row r="78" spans="3:11" x14ac:dyDescent="0.3">
      <c r="C78" s="1">
        <v>0.77</v>
      </c>
      <c r="D78" s="1">
        <f>(FACT($B$2+$B$3-1)/FACT($B$2-1)/FACT($B$3-1))*C78^($B$2-1)*(1-C78)^($B$3-1)</f>
        <v>2.5774634501589651</v>
      </c>
      <c r="E78" s="1">
        <f t="shared" si="7"/>
        <v>0.1139771065219492</v>
      </c>
      <c r="F78" s="1">
        <f t="shared" si="8"/>
        <v>6.253804701030333</v>
      </c>
      <c r="G78" s="1">
        <f t="shared" si="9"/>
        <v>7.2734856213689187E-3</v>
      </c>
      <c r="H78" s="1">
        <f t="shared" si="10"/>
        <v>0.35040478110603862</v>
      </c>
      <c r="I78" s="1">
        <f t="shared" ca="1" si="11"/>
        <v>0.75959247509329531</v>
      </c>
      <c r="J78" s="1">
        <f t="shared" ca="1" si="12"/>
        <v>0.68727345718744703</v>
      </c>
      <c r="K78" s="1">
        <f t="shared" ca="1" si="13"/>
        <v>1</v>
      </c>
    </row>
    <row r="79" spans="3:11" x14ac:dyDescent="0.3">
      <c r="C79" s="1">
        <v>0.78</v>
      </c>
      <c r="D79" s="1">
        <f>(FACT($B$2+$B$3-1)/FACT($B$2-1)/FACT($B$3-1))*C79^($B$2-1)*(1-C79)^($B$3-1)</f>
        <v>2.468903938605759</v>
      </c>
      <c r="E79" s="1">
        <f t="shared" si="7"/>
        <v>0.12782314512796197</v>
      </c>
      <c r="F79" s="1">
        <f t="shared" si="8"/>
        <v>6.7181216455168453</v>
      </c>
      <c r="G79" s="1">
        <f t="shared" si="9"/>
        <v>4.8680290580591489E-3</v>
      </c>
      <c r="H79" s="1">
        <f t="shared" si="10"/>
        <v>0.22464268309552082</v>
      </c>
      <c r="I79" s="1">
        <f t="shared" ca="1" si="11"/>
        <v>0.74760129952360055</v>
      </c>
      <c r="J79" s="1">
        <f t="shared" ca="1" si="12"/>
        <v>0.61208280451035457</v>
      </c>
      <c r="K79" s="1">
        <f t="shared" ca="1" si="13"/>
        <v>1</v>
      </c>
    </row>
    <row r="80" spans="3:11" x14ac:dyDescent="0.3">
      <c r="C80" s="1">
        <v>0.79</v>
      </c>
      <c r="D80" s="1">
        <f>(FACT($B$2+$B$3-1)/FACT($B$2-1)/FACT($B$3-1))*C80^($B$2-1)*(1-C80)^($B$3-1)</f>
        <v>2.3475856947948044</v>
      </c>
      <c r="E80" s="1">
        <f t="shared" si="7"/>
        <v>0.14052639993901223</v>
      </c>
      <c r="F80" s="1">
        <f t="shared" si="8"/>
        <v>7.0228524904437144</v>
      </c>
      <c r="G80" s="1">
        <f t="shared" si="9"/>
        <v>3.139631740058553E-3</v>
      </c>
      <c r="H80" s="1">
        <f t="shared" si="10"/>
        <v>0.13776379204819486</v>
      </c>
      <c r="I80" s="1">
        <f t="shared" ca="1" si="11"/>
        <v>0.86331859162991753</v>
      </c>
      <c r="J80" s="1">
        <f t="shared" ca="1" si="12"/>
        <v>0.65712820349675471</v>
      </c>
      <c r="K80" s="1">
        <f t="shared" ca="1" si="13"/>
        <v>1</v>
      </c>
    </row>
    <row r="81" spans="3:11" x14ac:dyDescent="0.3">
      <c r="C81" s="1">
        <v>0.8</v>
      </c>
      <c r="D81" s="1">
        <f>(FACT($B$2+$B$3-1)/FACT($B$2-1)/FACT($B$3-1))*C81^($B$2-1)*(1-C81)^($B$3-1)</f>
        <v>2.2145925120000003</v>
      </c>
      <c r="E81" s="1">
        <f t="shared" si="7"/>
        <v>0.15125452815610246</v>
      </c>
      <c r="F81" s="1">
        <f t="shared" si="8"/>
        <v>7.1307692638900946</v>
      </c>
      <c r="G81" s="1">
        <f t="shared" si="9"/>
        <v>1.9451783296442393E-3</v>
      </c>
      <c r="H81" s="1">
        <f t="shared" si="10"/>
        <v>8.0517108997782208E-2</v>
      </c>
      <c r="I81" s="1">
        <f t="shared" ca="1" si="11"/>
        <v>0.72146329965250944</v>
      </c>
      <c r="J81" s="1">
        <f t="shared" ca="1" si="12"/>
        <v>0.67349777252401077</v>
      </c>
      <c r="K81" s="1">
        <f t="shared" ca="1" si="13"/>
        <v>1</v>
      </c>
    </row>
    <row r="82" spans="3:11" x14ac:dyDescent="0.3">
      <c r="C82" s="1">
        <v>0.81</v>
      </c>
      <c r="D82" s="1">
        <f>(FACT($B$2+$B$3-1)/FACT($B$2-1)/FACT($B$3-1))*C82^($B$2-1)*(1-C82)^($B$3-1)</f>
        <v>2.0712373367212229</v>
      </c>
      <c r="E82" s="1">
        <f t="shared" si="7"/>
        <v>0.1591511109021353</v>
      </c>
      <c r="F82" s="1">
        <f t="shared" si="8"/>
        <v>7.0173592764514732</v>
      </c>
      <c r="G82" s="1">
        <f t="shared" si="9"/>
        <v>1.1535007269276084E-3</v>
      </c>
      <c r="H82" s="1">
        <f t="shared" si="10"/>
        <v>4.4656292309045921E-2</v>
      </c>
      <c r="I82" s="1">
        <f t="shared" ca="1" si="11"/>
        <v>0.72958926171839256</v>
      </c>
      <c r="J82" s="1">
        <f t="shared" ca="1" si="12"/>
        <v>0.60651508064784942</v>
      </c>
      <c r="K82" s="1">
        <f t="shared" ca="1" si="13"/>
        <v>1</v>
      </c>
    </row>
    <row r="83" spans="3:11" x14ac:dyDescent="0.3">
      <c r="C83" s="1">
        <v>0.82</v>
      </c>
      <c r="D83" s="1">
        <f>(FACT($B$2+$B$3-1)/FACT($B$2-1)/FACT($B$3-1))*C83^($B$2-1)*(1-C83)^($B$3-1)</f>
        <v>1.9190593809429373</v>
      </c>
      <c r="E83" s="1">
        <f t="shared" si="7"/>
        <v>0.16341559860400709</v>
      </c>
      <c r="F83" s="1">
        <f t="shared" si="8"/>
        <v>6.6759964015839657</v>
      </c>
      <c r="G83" s="1">
        <f t="shared" si="9"/>
        <v>6.5194707784685542E-4</v>
      </c>
      <c r="H83" s="1">
        <f t="shared" si="10"/>
        <v>2.3384908742583293E-2</v>
      </c>
      <c r="I83" s="1">
        <f t="shared" ca="1" si="11"/>
        <v>0.77055872927104951</v>
      </c>
      <c r="J83" s="1">
        <f t="shared" ca="1" si="12"/>
        <v>0.59967483758647799</v>
      </c>
      <c r="K83" s="1">
        <f t="shared" ca="1" si="13"/>
        <v>1</v>
      </c>
    </row>
    <row r="84" spans="3:11" x14ac:dyDescent="0.3">
      <c r="C84" s="1">
        <v>0.83</v>
      </c>
      <c r="D84" s="1">
        <f>(FACT($B$2+$B$3-1)/FACT($B$2-1)/FACT($B$3-1))*C84^($B$2-1)*(1-C84)^($B$3-1)</f>
        <v>1.7598163243588951</v>
      </c>
      <c r="E84" s="1">
        <f t="shared" si="7"/>
        <v>0.16339860437784873</v>
      </c>
      <c r="F84" s="1">
        <f t="shared" si="8"/>
        <v>6.1213872745588809</v>
      </c>
      <c r="G84" s="1">
        <f t="shared" si="9"/>
        <v>3.4944333643632174E-4</v>
      </c>
      <c r="H84" s="1">
        <f t="shared" si="10"/>
        <v>1.1494207379345348E-2</v>
      </c>
      <c r="I84" s="1">
        <f t="shared" ca="1" si="11"/>
        <v>0.76033131507953322</v>
      </c>
      <c r="J84" s="1">
        <f t="shared" ca="1" si="12"/>
        <v>0.58550651534051912</v>
      </c>
      <c r="K84" s="1">
        <f t="shared" ca="1" si="13"/>
        <v>1</v>
      </c>
    </row>
    <row r="85" spans="3:11" x14ac:dyDescent="0.3">
      <c r="C85" s="1">
        <v>0.84</v>
      </c>
      <c r="D85" s="1">
        <f>(FACT($B$2+$B$3-1)/FACT($B$2-1)/FACT($B$3-1))*C85^($B$2-1)*(1-C85)^($B$3-1)</f>
        <v>1.5954708785390423</v>
      </c>
      <c r="E85" s="1">
        <f t="shared" si="7"/>
        <v>0.15870300986043814</v>
      </c>
      <c r="F85" s="1">
        <f t="shared" si="8"/>
        <v>5.3902414152559528</v>
      </c>
      <c r="G85" s="1">
        <f t="shared" si="9"/>
        <v>1.7658035768215472E-4</v>
      </c>
      <c r="H85" s="1">
        <f t="shared" si="10"/>
        <v>5.2658222712052153E-3</v>
      </c>
      <c r="I85" s="1">
        <f t="shared" ca="1" si="11"/>
        <v>0.90079921990862366</v>
      </c>
      <c r="J85" s="1">
        <f t="shared" ca="1" si="12"/>
        <v>0.64786714356048636</v>
      </c>
      <c r="K85" s="1">
        <f t="shared" ca="1" si="13"/>
        <v>1</v>
      </c>
    </row>
    <row r="86" spans="3:11" x14ac:dyDescent="0.3">
      <c r="C86" s="1">
        <v>0.85</v>
      </c>
      <c r="D86" s="1">
        <f>(FACT($B$2+$B$3-1)/FACT($B$2-1)/FACT($B$3-1))*C86^($B$2-1)*(1-C86)^($B$3-1)</f>
        <v>1.4281709282929687</v>
      </c>
      <c r="E86" s="1">
        <f t="shared" si="7"/>
        <v>0.14927676220652389</v>
      </c>
      <c r="F86" s="1">
        <f t="shared" si="8"/>
        <v>4.5384396697124396</v>
      </c>
      <c r="G86" s="1">
        <f t="shared" si="9"/>
        <v>8.352840071987352E-5</v>
      </c>
      <c r="H86" s="1">
        <f t="shared" si="10"/>
        <v>2.2297146010771297E-3</v>
      </c>
      <c r="I86" s="1">
        <f t="shared" ca="1" si="11"/>
        <v>0.88562757227600997</v>
      </c>
      <c r="J86" s="1">
        <f t="shared" ca="1" si="12"/>
        <v>0.6171770351885193</v>
      </c>
      <c r="K86" s="1">
        <f t="shared" ca="1" si="13"/>
        <v>1</v>
      </c>
    </row>
    <row r="87" spans="3:11" x14ac:dyDescent="0.3">
      <c r="C87" s="1">
        <v>0.86</v>
      </c>
      <c r="D87" s="1">
        <f>(FACT($B$2+$B$3-1)/FACT($B$2-1)/FACT($B$3-1))*C87^($B$2-1)*(1-C87)^($B$3-1)</f>
        <v>1.2602224062956064</v>
      </c>
      <c r="E87" s="1">
        <f t="shared" si="7"/>
        <v>0.13547962489595144</v>
      </c>
      <c r="F87" s="1">
        <f t="shared" si="8"/>
        <v>3.6345893865755055</v>
      </c>
      <c r="G87" s="1">
        <f t="shared" si="9"/>
        <v>3.6671713660313715E-5</v>
      </c>
      <c r="H87" s="1">
        <f t="shared" si="10"/>
        <v>8.6380024926188768E-4</v>
      </c>
      <c r="I87" s="1">
        <f t="shared" ca="1" si="11"/>
        <v>0.83846767212577333</v>
      </c>
      <c r="J87" s="1">
        <f t="shared" ca="1" si="12"/>
        <v>0.61196995665938658</v>
      </c>
      <c r="K87" s="1">
        <f t="shared" ca="1" si="13"/>
        <v>1</v>
      </c>
    </row>
    <row r="88" spans="3:11" x14ac:dyDescent="0.3">
      <c r="C88" s="1">
        <v>0.87</v>
      </c>
      <c r="D88" s="1">
        <f>(FACT($B$2+$B$3-1)/FACT($B$2-1)/FACT($B$3-1))*C88^($B$2-1)*(1-C88)^($B$3-1)</f>
        <v>1.0940539953375026</v>
      </c>
      <c r="E88" s="1">
        <f t="shared" si="7"/>
        <v>0.11810482686897929</v>
      </c>
      <c r="F88" s="1">
        <f t="shared" si="8"/>
        <v>2.7506832023977221</v>
      </c>
      <c r="G88" s="1">
        <f t="shared" si="9"/>
        <v>1.4786844437264531E-5</v>
      </c>
      <c r="H88" s="1">
        <f t="shared" si="10"/>
        <v>3.0237729916947391E-4</v>
      </c>
      <c r="I88" s="1">
        <f t="shared" ca="1" si="11"/>
        <v>0.66632791738362873</v>
      </c>
      <c r="J88" s="1">
        <f t="shared" ca="1" si="12"/>
        <v>0.7141796879436082</v>
      </c>
      <c r="K88" s="1">
        <f t="shared" ca="1" si="13"/>
        <v>0</v>
      </c>
    </row>
    <row r="89" spans="3:11" x14ac:dyDescent="0.3">
      <c r="C89" s="1">
        <v>0.88</v>
      </c>
      <c r="D89" s="1">
        <f>(FACT($B$2+$B$3-1)/FACT($B$2-1)/FACT($B$3-1))*C89^($B$2-1)*(1-C89)^($B$3-1)</f>
        <v>0.93217268829593269</v>
      </c>
      <c r="E89" s="1">
        <f t="shared" si="7"/>
        <v>9.8338991025168895E-2</v>
      </c>
      <c r="F89" s="1">
        <f t="shared" si="8"/>
        <v>1.9514449033554646</v>
      </c>
      <c r="G89" s="1">
        <f t="shared" si="9"/>
        <v>5.4051017338609662E-6</v>
      </c>
      <c r="H89" s="1">
        <f t="shared" si="10"/>
        <v>9.417490052870328E-5</v>
      </c>
      <c r="I89" s="1">
        <f t="shared" ca="1" si="11"/>
        <v>0.69407256499394232</v>
      </c>
      <c r="J89" s="1">
        <f t="shared" ca="1" si="12"/>
        <v>0.60522639489885033</v>
      </c>
      <c r="K89" s="1">
        <f t="shared" ca="1" si="13"/>
        <v>1</v>
      </c>
    </row>
    <row r="90" spans="3:11" x14ac:dyDescent="0.3">
      <c r="C90" s="1">
        <v>0.89</v>
      </c>
      <c r="D90" s="1">
        <f>(FACT($B$2+$B$3-1)/FACT($B$2-1)/FACT($B$3-1))*C90^($B$2-1)*(1-C90)^($B$3-1)</f>
        <v>0.77710916904652805</v>
      </c>
      <c r="E90" s="1">
        <f t="shared" si="7"/>
        <v>7.7651144315008275E-2</v>
      </c>
      <c r="F90" s="1">
        <f t="shared" si="8"/>
        <v>1.2845886039626684</v>
      </c>
      <c r="G90" s="1">
        <f t="shared" si="9"/>
        <v>1.7618256408190453E-6</v>
      </c>
      <c r="H90" s="1">
        <f t="shared" si="10"/>
        <v>2.559056547451528E-5</v>
      </c>
      <c r="I90" s="1">
        <f t="shared" ca="1" si="11"/>
        <v>0.68116659104486277</v>
      </c>
      <c r="J90" s="1">
        <f t="shared" ca="1" si="12"/>
        <v>0.4924066673423752</v>
      </c>
      <c r="K90" s="1">
        <f t="shared" ca="1" si="13"/>
        <v>1</v>
      </c>
    </row>
    <row r="91" spans="3:11" x14ac:dyDescent="0.3">
      <c r="C91" s="1">
        <v>0.9</v>
      </c>
      <c r="D91" s="1">
        <f>(FACT($B$2+$B$3-1)/FACT($B$2-1)/FACT($B$3-1))*C91^($B$2-1)*(1-C91)^($B$3-1)</f>
        <v>0.63135190799999985</v>
      </c>
      <c r="E91" s="1">
        <f t="shared" si="7"/>
        <v>5.7614481292187346E-2</v>
      </c>
      <c r="F91" s="1">
        <f t="shared" si="8"/>
        <v>0.77435003998038088</v>
      </c>
      <c r="G91" s="1">
        <f t="shared" si="9"/>
        <v>5.0134885885265043E-7</v>
      </c>
      <c r="H91" s="1">
        <f t="shared" si="10"/>
        <v>5.9162490973520039E-6</v>
      </c>
      <c r="I91" s="1">
        <f t="shared" ca="1" si="11"/>
        <v>0.73876783790212897</v>
      </c>
      <c r="J91" s="1">
        <f t="shared" ca="1" si="12"/>
        <v>0.75283245107996888</v>
      </c>
      <c r="K91" s="1">
        <f t="shared" ca="1" si="13"/>
        <v>0</v>
      </c>
    </row>
    <row r="92" spans="3:11" x14ac:dyDescent="0.3">
      <c r="C92" s="1">
        <v>0.91</v>
      </c>
      <c r="D92" s="1">
        <f>(FACT($B$2+$B$3-1)/FACT($B$2-1)/FACT($B$3-1))*C92^($B$2-1)*(1-C92)^($B$3-1)</f>
        <v>0.49726879370715188</v>
      </c>
      <c r="E92" s="1">
        <f t="shared" si="7"/>
        <v>3.9681890779661659E-2</v>
      </c>
      <c r="F92" s="1">
        <f t="shared" si="8"/>
        <v>0.42006619679647117</v>
      </c>
      <c r="G92" s="1">
        <f t="shared" si="9"/>
        <v>1.2111372760978172E-7</v>
      </c>
      <c r="H92" s="1">
        <f t="shared" si="10"/>
        <v>1.1256917931975375E-6</v>
      </c>
      <c r="I92" s="1">
        <f t="shared" ca="1" si="11"/>
        <v>0.81434780515561767</v>
      </c>
      <c r="J92" s="1">
        <f t="shared" ca="1" si="12"/>
        <v>0.51777284662805645</v>
      </c>
      <c r="K92" s="1">
        <f t="shared" ca="1" si="13"/>
        <v>1</v>
      </c>
    </row>
    <row r="93" spans="3:11" x14ac:dyDescent="0.3">
      <c r="C93" s="1">
        <v>0.92</v>
      </c>
      <c r="D93" s="1">
        <f>(FACT($B$2+$B$3-1)/FACT($B$2-1)/FACT($B$3-1))*C93^($B$2-1)*(1-C93)^($B$3-1)</f>
        <v>0.37701504697966215</v>
      </c>
      <c r="E93" s="1">
        <f t="shared" si="7"/>
        <v>2.4954970229315501E-2</v>
      </c>
      <c r="F93" s="1">
        <f t="shared" si="8"/>
        <v>0.20028568553725784</v>
      </c>
      <c r="G93" s="1">
        <f t="shared" si="9"/>
        <v>2.3914838500379592E-8</v>
      </c>
      <c r="H93" s="1">
        <f t="shared" si="10"/>
        <v>1.6852372852108678E-7</v>
      </c>
      <c r="I93" s="1">
        <f t="shared" ca="1" si="11"/>
        <v>0.71214780506541231</v>
      </c>
      <c r="J93" s="1">
        <f t="shared" ca="1" si="12"/>
        <v>0.57722765464242731</v>
      </c>
      <c r="K93" s="1">
        <f t="shared" ca="1" si="13"/>
        <v>1</v>
      </c>
    </row>
    <row r="94" spans="3:11" x14ac:dyDescent="0.3">
      <c r="C94" s="1">
        <v>0.93</v>
      </c>
      <c r="D94" s="1">
        <f>(FACT($B$2+$B$3-1)/FACT($B$2-1)/FACT($B$3-1))*C94^($B$2-1)*(1-C94)^($B$3-1)</f>
        <v>0.27242608617628294</v>
      </c>
      <c r="E94" s="1">
        <f t="shared" si="7"/>
        <v>1.4000786309657235E-2</v>
      </c>
      <c r="F94" s="1">
        <f t="shared" si="8"/>
        <v>8.1196122448114735E-2</v>
      </c>
      <c r="G94" s="1">
        <f t="shared" si="9"/>
        <v>3.6599841929956609E-9</v>
      </c>
      <c r="H94" s="1">
        <f t="shared" si="10"/>
        <v>1.8636434361241276E-8</v>
      </c>
      <c r="I94" s="1">
        <f t="shared" ca="1" si="11"/>
        <v>0.74316786725069117</v>
      </c>
      <c r="J94" s="1">
        <f t="shared" ca="1" si="12"/>
        <v>0.61131793649560295</v>
      </c>
      <c r="K94" s="1">
        <f t="shared" ca="1" si="13"/>
        <v>1</v>
      </c>
    </row>
    <row r="95" spans="3:11" x14ac:dyDescent="0.3">
      <c r="C95" s="1">
        <v>0.94</v>
      </c>
      <c r="D95" s="1">
        <f>(FACT($B$2+$B$3-1)/FACT($B$2-1)/FACT($B$3-1))*C95^($B$2-1)*(1-C95)^($B$3-1)</f>
        <v>0.18489393165620599</v>
      </c>
      <c r="E95" s="1">
        <f t="shared" si="7"/>
        <v>6.7734006676001858E-3</v>
      </c>
      <c r="F95" s="1">
        <f t="shared" si="8"/>
        <v>2.6660211803135294E-2</v>
      </c>
      <c r="G95" s="1">
        <f t="shared" si="9"/>
        <v>4.0161349427616561E-10</v>
      </c>
      <c r="H95" s="1">
        <f t="shared" si="10"/>
        <v>1.3879246130257694E-9</v>
      </c>
      <c r="I95" s="1">
        <f t="shared" ca="1" si="11"/>
        <v>0.76186202163135741</v>
      </c>
      <c r="J95" s="1">
        <f t="shared" ca="1" si="12"/>
        <v>0.49143969673712756</v>
      </c>
      <c r="K95" s="1">
        <f t="shared" ca="1" si="13"/>
        <v>1</v>
      </c>
    </row>
    <row r="96" spans="3:11" x14ac:dyDescent="0.3">
      <c r="C96" s="1">
        <v>0.95</v>
      </c>
      <c r="D96" s="1">
        <f>(FACT($B$2+$B$3-1)/FACT($B$2-1)/FACT($B$3-1))*C96^($B$2-1)*(1-C96)^($B$3-1)</f>
        <v>0.11522565385546904</v>
      </c>
      <c r="E96" s="1">
        <f t="shared" si="7"/>
        <v>2.6803891398684341E-3</v>
      </c>
      <c r="F96" s="1">
        <f t="shared" si="8"/>
        <v>6.5747796526982958E-3</v>
      </c>
      <c r="G96" s="1">
        <f t="shared" si="9"/>
        <v>2.8003118649940781E-11</v>
      </c>
      <c r="H96" s="1">
        <f t="shared" si="10"/>
        <v>6.0310163374482467E-11</v>
      </c>
      <c r="I96" s="1">
        <f t="shared" ca="1" si="11"/>
        <v>0.73339450604805212</v>
      </c>
      <c r="J96" s="1">
        <f t="shared" ca="1" si="12"/>
        <v>0.61314904180145069</v>
      </c>
      <c r="K96" s="1">
        <f t="shared" ca="1" si="13"/>
        <v>1</v>
      </c>
    </row>
    <row r="97" spans="3:11" x14ac:dyDescent="0.3">
      <c r="C97" s="1">
        <v>0.96</v>
      </c>
      <c r="D97" s="1">
        <f>(FACT($B$2+$B$3-1)/FACT($B$2-1)/FACT($B$3-1))*C97^($B$2-1)*(1-C97)^($B$3-1)</f>
        <v>6.348228295057752E-2</v>
      </c>
      <c r="E97" s="1">
        <f t="shared" si="7"/>
        <v>7.9414439375578773E-4</v>
      </c>
      <c r="F97" s="1">
        <f t="shared" si="8"/>
        <v>1.0732136367937115E-3</v>
      </c>
      <c r="G97" s="1">
        <f t="shared" si="9"/>
        <v>1.0134195041407919E-12</v>
      </c>
      <c r="H97" s="1">
        <f t="shared" si="10"/>
        <v>1.2024768332064261E-12</v>
      </c>
      <c r="I97" s="1">
        <f t="shared" ca="1" si="11"/>
        <v>0.63808657105900424</v>
      </c>
      <c r="J97" s="1">
        <f t="shared" ca="1" si="12"/>
        <v>0.55083398730509558</v>
      </c>
      <c r="K97" s="1">
        <f t="shared" ca="1" si="13"/>
        <v>1</v>
      </c>
    </row>
    <row r="98" spans="3:11" x14ac:dyDescent="0.3">
      <c r="C98" s="1">
        <v>0.97</v>
      </c>
      <c r="D98" s="1">
        <f>(FACT($B$2+$B$3-1)/FACT($B$2-1)/FACT($B$3-1))*C98^($B$2-1)*(1-C98)^($B$3-1)</f>
        <v>2.879650858799955E-2</v>
      </c>
      <c r="E98" s="1">
        <f t="shared" si="7"/>
        <v>1.4922612393481561E-4</v>
      </c>
      <c r="F98" s="1">
        <f t="shared" si="8"/>
        <v>9.147846432770013E-5</v>
      </c>
      <c r="G98" s="1">
        <f t="shared" si="9"/>
        <v>1.3025113071596315E-14</v>
      </c>
      <c r="H98" s="1">
        <f t="shared" si="10"/>
        <v>7.0106173049339124E-15</v>
      </c>
      <c r="I98" s="1">
        <f t="shared" ca="1" si="11"/>
        <v>0.77039528713766892</v>
      </c>
      <c r="J98" s="1">
        <f t="shared" ca="1" si="12"/>
        <v>0.69821079290837584</v>
      </c>
      <c r="K98" s="1">
        <f t="shared" ca="1" si="13"/>
        <v>1</v>
      </c>
    </row>
    <row r="99" spans="3:11" x14ac:dyDescent="0.3">
      <c r="C99" s="1">
        <v>0.98</v>
      </c>
      <c r="D99" s="1">
        <f>(FACT($B$2+$B$3-1)/FACT($B$2-1)/FACT($B$3-1))*C99^($B$2-1)*(1-C99)^($B$3-1)</f>
        <v>9.1674056310853853E-3</v>
      </c>
      <c r="E99" s="1">
        <f t="shared" si="7"/>
        <v>1.2251783455520767E-5</v>
      </c>
      <c r="F99" s="1">
        <f t="shared" si="8"/>
        <v>2.3910019586369944E-6</v>
      </c>
      <c r="G99" s="1">
        <f t="shared" si="9"/>
        <v>2.5364455951132484E-17</v>
      </c>
      <c r="H99" s="1">
        <f t="shared" si="10"/>
        <v>4.3461721313596957E-18</v>
      </c>
      <c r="I99" s="1">
        <f t="shared" ca="1" si="11"/>
        <v>0.77296730308500927</v>
      </c>
      <c r="J99" s="1">
        <f t="shared" ca="1" si="12"/>
        <v>0.56710430106519027</v>
      </c>
      <c r="K99" s="1">
        <f t="shared" ca="1" si="13"/>
        <v>1</v>
      </c>
    </row>
    <row r="100" spans="3:11" x14ac:dyDescent="0.3">
      <c r="C100" s="1">
        <v>0.99</v>
      </c>
      <c r="D100" s="1">
        <f>(FACT($B$2+$B$3-1)/FACT($B$2-1)/FACT($B$3-1))*C100^($B$2-1)*(1-C100)^($B$3-1)</f>
        <v>1.2303262592372299E-3</v>
      </c>
      <c r="E100" s="1">
        <f t="shared" si="7"/>
        <v>1.3381052248327951E-7</v>
      </c>
      <c r="F100" s="1">
        <f t="shared" si="8"/>
        <v>3.5046506358699648E-9</v>
      </c>
      <c r="G100" s="1">
        <f t="shared" si="9"/>
        <v>4.9381522370199034E-22</v>
      </c>
      <c r="H100" s="1">
        <f t="shared" si="10"/>
        <v>1.1355851146489665E-23</v>
      </c>
      <c r="I100" s="1">
        <f t="shared" ca="1" si="11"/>
        <v>0.76976871406614522</v>
      </c>
      <c r="J100" s="1">
        <f t="shared" ca="1" si="12"/>
        <v>0.7521093779453818</v>
      </c>
      <c r="K100" s="1">
        <f t="shared" ca="1" si="13"/>
        <v>1</v>
      </c>
    </row>
    <row r="101" spans="3:11" x14ac:dyDescent="0.3">
      <c r="I101" s="1">
        <f t="shared" ca="1" si="11"/>
        <v>0.81901057141044298</v>
      </c>
      <c r="J101" s="1">
        <f t="shared" ca="1" si="12"/>
        <v>0.61244037917339023</v>
      </c>
      <c r="K101" s="1">
        <f t="shared" ca="1" si="13"/>
        <v>1</v>
      </c>
    </row>
    <row r="102" spans="3:11" x14ac:dyDescent="0.3">
      <c r="I102" s="1">
        <f t="shared" ca="1" si="11"/>
        <v>0.62112883398061447</v>
      </c>
      <c r="J102" s="1">
        <f t="shared" ca="1" si="12"/>
        <v>0.6175148490025677</v>
      </c>
      <c r="K102" s="1">
        <f t="shared" ca="1" si="13"/>
        <v>1</v>
      </c>
    </row>
    <row r="103" spans="3:11" x14ac:dyDescent="0.3">
      <c r="I103" s="1">
        <f t="shared" ca="1" si="11"/>
        <v>0.83107871257701149</v>
      </c>
      <c r="J103" s="1">
        <f t="shared" ca="1" si="12"/>
        <v>0.70383197090289218</v>
      </c>
      <c r="K103" s="1">
        <f t="shared" ca="1" si="13"/>
        <v>1</v>
      </c>
    </row>
    <row r="104" spans="3:11" x14ac:dyDescent="0.3">
      <c r="I104" s="1">
        <f t="shared" ca="1" si="11"/>
        <v>0.86288572369917693</v>
      </c>
      <c r="J104" s="1">
        <f t="shared" ca="1" si="12"/>
        <v>0.62438782762266909</v>
      </c>
      <c r="K104" s="1">
        <f t="shared" ca="1" si="13"/>
        <v>1</v>
      </c>
    </row>
    <row r="105" spans="3:11" x14ac:dyDescent="0.3">
      <c r="I105" s="1">
        <f t="shared" ca="1" si="11"/>
        <v>0.80006303109393295</v>
      </c>
      <c r="J105" s="1">
        <f t="shared" ca="1" si="12"/>
        <v>0.73467948337144851</v>
      </c>
      <c r="K105" s="1">
        <f t="shared" ca="1" si="13"/>
        <v>1</v>
      </c>
    </row>
    <row r="106" spans="3:11" x14ac:dyDescent="0.3">
      <c r="I106" s="1">
        <f t="shared" ca="1" si="11"/>
        <v>0.73046719309461527</v>
      </c>
      <c r="J106" s="1">
        <f t="shared" ca="1" si="12"/>
        <v>0.61281565656921555</v>
      </c>
      <c r="K106" s="1">
        <f t="shared" ca="1" si="13"/>
        <v>1</v>
      </c>
    </row>
    <row r="107" spans="3:11" x14ac:dyDescent="0.3">
      <c r="I107" s="1">
        <f t="shared" ca="1" si="11"/>
        <v>0.79565614607683477</v>
      </c>
      <c r="J107" s="1">
        <f t="shared" ca="1" si="12"/>
        <v>0.54456714740100742</v>
      </c>
      <c r="K107" s="1">
        <f t="shared" ca="1" si="13"/>
        <v>1</v>
      </c>
    </row>
    <row r="108" spans="3:11" x14ac:dyDescent="0.3">
      <c r="I108" s="1">
        <f t="shared" ca="1" si="11"/>
        <v>0.82206595323364784</v>
      </c>
      <c r="J108" s="1">
        <f t="shared" ca="1" si="12"/>
        <v>0.6575791119493215</v>
      </c>
      <c r="K108" s="1">
        <f t="shared" ca="1" si="13"/>
        <v>1</v>
      </c>
    </row>
    <row r="109" spans="3:11" x14ac:dyDescent="0.3">
      <c r="I109" s="1">
        <f t="shared" ca="1" si="11"/>
        <v>0.81816057660598929</v>
      </c>
      <c r="J109" s="1">
        <f t="shared" ca="1" si="12"/>
        <v>0.48859782177531608</v>
      </c>
      <c r="K109" s="1">
        <f t="shared" ca="1" si="13"/>
        <v>1</v>
      </c>
    </row>
    <row r="110" spans="3:11" x14ac:dyDescent="0.3">
      <c r="I110" s="1">
        <f t="shared" ca="1" si="11"/>
        <v>0.78757427176677441</v>
      </c>
      <c r="J110" s="1">
        <f t="shared" ca="1" si="12"/>
        <v>0.60211709731013929</v>
      </c>
      <c r="K110" s="1">
        <f t="shared" ca="1" si="13"/>
        <v>1</v>
      </c>
    </row>
    <row r="111" spans="3:11" x14ac:dyDescent="0.3">
      <c r="I111" s="1">
        <f t="shared" ca="1" si="11"/>
        <v>0.88169640414414241</v>
      </c>
      <c r="J111" s="1">
        <f t="shared" ca="1" si="12"/>
        <v>0.62299641294340247</v>
      </c>
      <c r="K111" s="1">
        <f t="shared" ca="1" si="13"/>
        <v>1</v>
      </c>
    </row>
    <row r="112" spans="3:11" x14ac:dyDescent="0.3">
      <c r="I112" s="1">
        <f t="shared" ca="1" si="11"/>
        <v>0.82795748629284494</v>
      </c>
      <c r="J112" s="1">
        <f t="shared" ca="1" si="12"/>
        <v>0.60564506947110719</v>
      </c>
      <c r="K112" s="1">
        <f t="shared" ca="1" si="13"/>
        <v>1</v>
      </c>
    </row>
    <row r="113" spans="9:11" x14ac:dyDescent="0.3">
      <c r="I113" s="1">
        <f t="shared" ca="1" si="11"/>
        <v>0.7862827556863089</v>
      </c>
      <c r="J113" s="1">
        <f t="shared" ca="1" si="12"/>
        <v>0.63120283025120905</v>
      </c>
      <c r="K113" s="1">
        <f t="shared" ca="1" si="13"/>
        <v>1</v>
      </c>
    </row>
    <row r="114" spans="9:11" x14ac:dyDescent="0.3">
      <c r="I114" s="1">
        <f t="shared" ca="1" si="11"/>
        <v>0.7088243082254988</v>
      </c>
      <c r="J114" s="1">
        <f t="shared" ca="1" si="12"/>
        <v>0.58453385556406445</v>
      </c>
      <c r="K114" s="1">
        <f t="shared" ca="1" si="13"/>
        <v>1</v>
      </c>
    </row>
    <row r="115" spans="9:11" x14ac:dyDescent="0.3">
      <c r="I115" s="1">
        <f t="shared" ca="1" si="11"/>
        <v>0.88794579890545622</v>
      </c>
      <c r="J115" s="1">
        <f t="shared" ca="1" si="12"/>
        <v>0.53215117520983357</v>
      </c>
      <c r="K115" s="1">
        <f t="shared" ca="1" si="13"/>
        <v>1</v>
      </c>
    </row>
    <row r="116" spans="9:11" x14ac:dyDescent="0.3">
      <c r="I116" s="1">
        <f t="shared" ca="1" si="11"/>
        <v>0.75996936076930033</v>
      </c>
      <c r="J116" s="1">
        <f t="shared" ca="1" si="12"/>
        <v>0.55020658929086153</v>
      </c>
      <c r="K116" s="1">
        <f t="shared" ca="1" si="13"/>
        <v>1</v>
      </c>
    </row>
    <row r="117" spans="9:11" x14ac:dyDescent="0.3">
      <c r="I117" s="1">
        <f t="shared" ca="1" si="11"/>
        <v>0.81421554461117429</v>
      </c>
      <c r="J117" s="1">
        <f t="shared" ca="1" si="12"/>
        <v>0.6699239149560432</v>
      </c>
      <c r="K117" s="1">
        <f t="shared" ca="1" si="13"/>
        <v>1</v>
      </c>
    </row>
    <row r="118" spans="9:11" x14ac:dyDescent="0.3">
      <c r="I118" s="1">
        <f t="shared" ca="1" si="11"/>
        <v>0.78666340740450991</v>
      </c>
      <c r="J118" s="1">
        <f t="shared" ca="1" si="12"/>
        <v>0.51863416878296087</v>
      </c>
      <c r="K118" s="1">
        <f t="shared" ca="1" si="13"/>
        <v>1</v>
      </c>
    </row>
    <row r="119" spans="9:11" x14ac:dyDescent="0.3">
      <c r="I119" s="1">
        <f t="shared" ca="1" si="11"/>
        <v>0.76141493681955863</v>
      </c>
      <c r="J119" s="1">
        <f t="shared" ca="1" si="12"/>
        <v>0.55074718914759668</v>
      </c>
      <c r="K119" s="1">
        <f t="shared" ca="1" si="13"/>
        <v>1</v>
      </c>
    </row>
    <row r="120" spans="9:11" x14ac:dyDescent="0.3">
      <c r="I120" s="1">
        <f t="shared" ca="1" si="11"/>
        <v>0.85970212680023084</v>
      </c>
      <c r="J120" s="1">
        <f t="shared" ca="1" si="12"/>
        <v>0.54281165756890792</v>
      </c>
      <c r="K120" s="1">
        <f t="shared" ca="1" si="13"/>
        <v>1</v>
      </c>
    </row>
    <row r="121" spans="9:11" x14ac:dyDescent="0.3">
      <c r="I121" s="1">
        <f t="shared" ca="1" si="11"/>
        <v>0.86872614022375538</v>
      </c>
      <c r="J121" s="1">
        <f t="shared" ca="1" si="12"/>
        <v>0.56167574748143789</v>
      </c>
      <c r="K121" s="1">
        <f t="shared" ca="1" si="13"/>
        <v>1</v>
      </c>
    </row>
    <row r="122" spans="9:11" x14ac:dyDescent="0.3">
      <c r="I122" s="1">
        <f t="shared" ca="1" si="11"/>
        <v>0.81499808093784343</v>
      </c>
      <c r="J122" s="1">
        <f t="shared" ca="1" si="12"/>
        <v>0.62239972886360695</v>
      </c>
      <c r="K122" s="1">
        <f t="shared" ca="1" si="13"/>
        <v>1</v>
      </c>
    </row>
    <row r="123" spans="9:11" x14ac:dyDescent="0.3">
      <c r="I123" s="1">
        <f t="shared" ca="1" si="11"/>
        <v>0.77705084442856587</v>
      </c>
      <c r="J123" s="1">
        <f t="shared" ca="1" si="12"/>
        <v>0.47241492862406831</v>
      </c>
      <c r="K123" s="1">
        <f t="shared" ca="1" si="13"/>
        <v>1</v>
      </c>
    </row>
    <row r="124" spans="9:11" x14ac:dyDescent="0.3">
      <c r="I124" s="1">
        <f t="shared" ca="1" si="11"/>
        <v>0.63765757557978353</v>
      </c>
      <c r="J124" s="1">
        <f t="shared" ca="1" si="12"/>
        <v>0.61038967902292474</v>
      </c>
      <c r="K124" s="1">
        <f t="shared" ca="1" si="13"/>
        <v>1</v>
      </c>
    </row>
    <row r="125" spans="9:11" x14ac:dyDescent="0.3">
      <c r="I125" s="1">
        <f t="shared" ca="1" si="11"/>
        <v>0.74781125101574009</v>
      </c>
      <c r="J125" s="1">
        <f t="shared" ca="1" si="12"/>
        <v>0.62169134186772279</v>
      </c>
      <c r="K125" s="1">
        <f t="shared" ca="1" si="13"/>
        <v>1</v>
      </c>
    </row>
    <row r="126" spans="9:11" x14ac:dyDescent="0.3">
      <c r="I126" s="1">
        <f t="shared" ca="1" si="11"/>
        <v>0.73890277995926423</v>
      </c>
      <c r="J126" s="1">
        <f t="shared" ca="1" si="12"/>
        <v>0.62874757367819167</v>
      </c>
      <c r="K126" s="1">
        <f t="shared" ca="1" si="13"/>
        <v>1</v>
      </c>
    </row>
    <row r="127" spans="9:11" x14ac:dyDescent="0.3">
      <c r="I127" s="1">
        <f t="shared" ca="1" si="11"/>
        <v>0.68578619795680273</v>
      </c>
      <c r="J127" s="1">
        <f t="shared" ca="1" si="12"/>
        <v>0.709475004110802</v>
      </c>
      <c r="K127" s="1">
        <f t="shared" ca="1" si="13"/>
        <v>0</v>
      </c>
    </row>
    <row r="128" spans="9:11" x14ac:dyDescent="0.3">
      <c r="I128" s="1">
        <f t="shared" ca="1" si="11"/>
        <v>0.76376836795017666</v>
      </c>
      <c r="J128" s="1">
        <f t="shared" ca="1" si="12"/>
        <v>0.5755709229956596</v>
      </c>
      <c r="K128" s="1">
        <f t="shared" ca="1" si="13"/>
        <v>1</v>
      </c>
    </row>
    <row r="129" spans="9:11" x14ac:dyDescent="0.3">
      <c r="I129" s="1">
        <f t="shared" ca="1" si="11"/>
        <v>0.68860485082417033</v>
      </c>
      <c r="J129" s="1">
        <f t="shared" ca="1" si="12"/>
        <v>0.65445827221454189</v>
      </c>
      <c r="K129" s="1">
        <f t="shared" ca="1" si="13"/>
        <v>1</v>
      </c>
    </row>
    <row r="130" spans="9:11" x14ac:dyDescent="0.3">
      <c r="I130" s="1">
        <f t="shared" ca="1" si="11"/>
        <v>0.81219607165261432</v>
      </c>
      <c r="J130" s="1">
        <f t="shared" ca="1" si="12"/>
        <v>0.70831590734178307</v>
      </c>
      <c r="K130" s="1">
        <f t="shared" ca="1" si="13"/>
        <v>1</v>
      </c>
    </row>
    <row r="131" spans="9:11" x14ac:dyDescent="0.3">
      <c r="I131" s="1">
        <f t="shared" ref="I131:I194" ca="1" si="14">BETAINV(RAND(),$B$15,$B$16)</f>
        <v>0.72649489720302785</v>
      </c>
      <c r="J131" s="1">
        <f t="shared" ref="J131:J194" ca="1" si="15">BETAINV(RAND(),$B$39,$B$40)</f>
        <v>0.59232198954247151</v>
      </c>
      <c r="K131" s="1">
        <f t="shared" ref="K131:K194" ca="1" si="16">IF(I131&gt;J131,1,0)</f>
        <v>1</v>
      </c>
    </row>
    <row r="132" spans="9:11" x14ac:dyDescent="0.3">
      <c r="I132" s="1">
        <f t="shared" ca="1" si="14"/>
        <v>0.77365140443869918</v>
      </c>
      <c r="J132" s="1">
        <f t="shared" ca="1" si="15"/>
        <v>0.55811657663002545</v>
      </c>
      <c r="K132" s="1">
        <f t="shared" ca="1" si="16"/>
        <v>1</v>
      </c>
    </row>
    <row r="133" spans="9:11" x14ac:dyDescent="0.3">
      <c r="I133" s="1">
        <f t="shared" ca="1" si="14"/>
        <v>0.78265366222906996</v>
      </c>
      <c r="J133" s="1">
        <f t="shared" ca="1" si="15"/>
        <v>0.61440330897232254</v>
      </c>
      <c r="K133" s="1">
        <f t="shared" ca="1" si="16"/>
        <v>1</v>
      </c>
    </row>
    <row r="134" spans="9:11" x14ac:dyDescent="0.3">
      <c r="I134" s="1">
        <f t="shared" ca="1" si="14"/>
        <v>0.6453049970399789</v>
      </c>
      <c r="J134" s="1">
        <f t="shared" ca="1" si="15"/>
        <v>0.53593310475057598</v>
      </c>
      <c r="K134" s="1">
        <f t="shared" ca="1" si="16"/>
        <v>1</v>
      </c>
    </row>
    <row r="135" spans="9:11" x14ac:dyDescent="0.3">
      <c r="I135" s="1">
        <f t="shared" ca="1" si="14"/>
        <v>0.7256927046733701</v>
      </c>
      <c r="J135" s="1">
        <f t="shared" ca="1" si="15"/>
        <v>0.62632036589596085</v>
      </c>
      <c r="K135" s="1">
        <f t="shared" ca="1" si="16"/>
        <v>1</v>
      </c>
    </row>
    <row r="136" spans="9:11" x14ac:dyDescent="0.3">
      <c r="I136" s="1">
        <f t="shared" ca="1" si="14"/>
        <v>0.8028432032732038</v>
      </c>
      <c r="J136" s="1">
        <f t="shared" ca="1" si="15"/>
        <v>0.61150826000529956</v>
      </c>
      <c r="K136" s="1">
        <f t="shared" ca="1" si="16"/>
        <v>1</v>
      </c>
    </row>
    <row r="137" spans="9:11" x14ac:dyDescent="0.3">
      <c r="I137" s="1">
        <f t="shared" ca="1" si="14"/>
        <v>0.83979764787683209</v>
      </c>
      <c r="J137" s="1">
        <f t="shared" ca="1" si="15"/>
        <v>0.74819038665122872</v>
      </c>
      <c r="K137" s="1">
        <f t="shared" ca="1" si="16"/>
        <v>1</v>
      </c>
    </row>
    <row r="138" spans="9:11" x14ac:dyDescent="0.3">
      <c r="I138" s="1">
        <f t="shared" ca="1" si="14"/>
        <v>0.76602416961776598</v>
      </c>
      <c r="J138" s="1">
        <f t="shared" ca="1" si="15"/>
        <v>0.60092062943044555</v>
      </c>
      <c r="K138" s="1">
        <f t="shared" ca="1" si="16"/>
        <v>1</v>
      </c>
    </row>
    <row r="139" spans="9:11" x14ac:dyDescent="0.3">
      <c r="I139" s="1">
        <f t="shared" ca="1" si="14"/>
        <v>0.85279133888751824</v>
      </c>
      <c r="J139" s="1">
        <f t="shared" ca="1" si="15"/>
        <v>0.58108460184261845</v>
      </c>
      <c r="K139" s="1">
        <f t="shared" ca="1" si="16"/>
        <v>1</v>
      </c>
    </row>
    <row r="140" spans="9:11" x14ac:dyDescent="0.3">
      <c r="I140" s="1">
        <f t="shared" ca="1" si="14"/>
        <v>0.86043415640414123</v>
      </c>
      <c r="J140" s="1">
        <f t="shared" ca="1" si="15"/>
        <v>0.57263537882232829</v>
      </c>
      <c r="K140" s="1">
        <f t="shared" ca="1" si="16"/>
        <v>1</v>
      </c>
    </row>
    <row r="141" spans="9:11" x14ac:dyDescent="0.3">
      <c r="I141" s="1">
        <f t="shared" ca="1" si="14"/>
        <v>0.65736021918589271</v>
      </c>
      <c r="J141" s="1">
        <f t="shared" ca="1" si="15"/>
        <v>0.61935730470294148</v>
      </c>
      <c r="K141" s="1">
        <f t="shared" ca="1" si="16"/>
        <v>1</v>
      </c>
    </row>
    <row r="142" spans="9:11" x14ac:dyDescent="0.3">
      <c r="I142" s="1">
        <f t="shared" ca="1" si="14"/>
        <v>0.67715615932320017</v>
      </c>
      <c r="J142" s="1">
        <f t="shared" ca="1" si="15"/>
        <v>0.50029532428254486</v>
      </c>
      <c r="K142" s="1">
        <f t="shared" ca="1" si="16"/>
        <v>1</v>
      </c>
    </row>
    <row r="143" spans="9:11" x14ac:dyDescent="0.3">
      <c r="I143" s="1">
        <f t="shared" ca="1" si="14"/>
        <v>0.78581829460980579</v>
      </c>
      <c r="J143" s="1">
        <f t="shared" ca="1" si="15"/>
        <v>0.66259565101125517</v>
      </c>
      <c r="K143" s="1">
        <f t="shared" ca="1" si="16"/>
        <v>1</v>
      </c>
    </row>
    <row r="144" spans="9:11" x14ac:dyDescent="0.3">
      <c r="I144" s="1">
        <f t="shared" ca="1" si="14"/>
        <v>0.67813844921880961</v>
      </c>
      <c r="J144" s="1">
        <f t="shared" ca="1" si="15"/>
        <v>0.58503460440972244</v>
      </c>
      <c r="K144" s="1">
        <f t="shared" ca="1" si="16"/>
        <v>1</v>
      </c>
    </row>
    <row r="145" spans="9:11" x14ac:dyDescent="0.3">
      <c r="I145" s="1">
        <f t="shared" ca="1" si="14"/>
        <v>0.73266187668385552</v>
      </c>
      <c r="J145" s="1">
        <f t="shared" ca="1" si="15"/>
        <v>0.64009695161853386</v>
      </c>
      <c r="K145" s="1">
        <f t="shared" ca="1" si="16"/>
        <v>1</v>
      </c>
    </row>
    <row r="146" spans="9:11" x14ac:dyDescent="0.3">
      <c r="I146" s="1">
        <f t="shared" ca="1" si="14"/>
        <v>0.86646984058438248</v>
      </c>
      <c r="J146" s="1">
        <f t="shared" ca="1" si="15"/>
        <v>0.50427431325376293</v>
      </c>
      <c r="K146" s="1">
        <f t="shared" ca="1" si="16"/>
        <v>1</v>
      </c>
    </row>
    <row r="147" spans="9:11" x14ac:dyDescent="0.3">
      <c r="I147" s="1">
        <f t="shared" ca="1" si="14"/>
        <v>0.8546005040792326</v>
      </c>
      <c r="J147" s="1">
        <f t="shared" ca="1" si="15"/>
        <v>0.61973617642524859</v>
      </c>
      <c r="K147" s="1">
        <f t="shared" ca="1" si="16"/>
        <v>1</v>
      </c>
    </row>
    <row r="148" spans="9:11" x14ac:dyDescent="0.3">
      <c r="I148" s="1">
        <f t="shared" ca="1" si="14"/>
        <v>0.79625883100474637</v>
      </c>
      <c r="J148" s="1">
        <f t="shared" ca="1" si="15"/>
        <v>0.60240608987211419</v>
      </c>
      <c r="K148" s="1">
        <f t="shared" ca="1" si="16"/>
        <v>1</v>
      </c>
    </row>
    <row r="149" spans="9:11" x14ac:dyDescent="0.3">
      <c r="I149" s="1">
        <f t="shared" ca="1" si="14"/>
        <v>0.73926427599737043</v>
      </c>
      <c r="J149" s="1">
        <f t="shared" ca="1" si="15"/>
        <v>0.56189335725534417</v>
      </c>
      <c r="K149" s="1">
        <f t="shared" ca="1" si="16"/>
        <v>1</v>
      </c>
    </row>
    <row r="150" spans="9:11" x14ac:dyDescent="0.3">
      <c r="I150" s="1">
        <f t="shared" ca="1" si="14"/>
        <v>0.77929537590092979</v>
      </c>
      <c r="J150" s="1">
        <f t="shared" ca="1" si="15"/>
        <v>0.62932369953796008</v>
      </c>
      <c r="K150" s="1">
        <f t="shared" ca="1" si="16"/>
        <v>1</v>
      </c>
    </row>
    <row r="151" spans="9:11" x14ac:dyDescent="0.3">
      <c r="I151" s="1">
        <f t="shared" ca="1" si="14"/>
        <v>0.82110151081829796</v>
      </c>
      <c r="J151" s="1">
        <f t="shared" ca="1" si="15"/>
        <v>0.65888945235903473</v>
      </c>
      <c r="K151" s="1">
        <f t="shared" ca="1" si="16"/>
        <v>1</v>
      </c>
    </row>
    <row r="152" spans="9:11" x14ac:dyDescent="0.3">
      <c r="I152" s="1">
        <f t="shared" ca="1" si="14"/>
        <v>0.87351339817840978</v>
      </c>
      <c r="J152" s="1">
        <f t="shared" ca="1" si="15"/>
        <v>0.66759792662242989</v>
      </c>
      <c r="K152" s="1">
        <f t="shared" ca="1" si="16"/>
        <v>1</v>
      </c>
    </row>
    <row r="153" spans="9:11" x14ac:dyDescent="0.3">
      <c r="I153" s="1">
        <f t="shared" ca="1" si="14"/>
        <v>0.82129190608300917</v>
      </c>
      <c r="J153" s="1">
        <f t="shared" ca="1" si="15"/>
        <v>0.59464068736989895</v>
      </c>
      <c r="K153" s="1">
        <f t="shared" ca="1" si="16"/>
        <v>1</v>
      </c>
    </row>
    <row r="154" spans="9:11" x14ac:dyDescent="0.3">
      <c r="I154" s="1">
        <f t="shared" ca="1" si="14"/>
        <v>0.75863379062599234</v>
      </c>
      <c r="J154" s="1">
        <f t="shared" ca="1" si="15"/>
        <v>0.55999741639750866</v>
      </c>
      <c r="K154" s="1">
        <f t="shared" ca="1" si="16"/>
        <v>1</v>
      </c>
    </row>
    <row r="155" spans="9:11" x14ac:dyDescent="0.3">
      <c r="I155" s="1">
        <f t="shared" ca="1" si="14"/>
        <v>0.730383265739044</v>
      </c>
      <c r="J155" s="1">
        <f t="shared" ca="1" si="15"/>
        <v>0.56834249915348833</v>
      </c>
      <c r="K155" s="1">
        <f t="shared" ca="1" si="16"/>
        <v>1</v>
      </c>
    </row>
    <row r="156" spans="9:11" x14ac:dyDescent="0.3">
      <c r="I156" s="1">
        <f t="shared" ca="1" si="14"/>
        <v>0.87422881350510917</v>
      </c>
      <c r="J156" s="1">
        <f t="shared" ca="1" si="15"/>
        <v>0.61449629915820769</v>
      </c>
      <c r="K156" s="1">
        <f t="shared" ca="1" si="16"/>
        <v>1</v>
      </c>
    </row>
    <row r="157" spans="9:11" x14ac:dyDescent="0.3">
      <c r="I157" s="1">
        <f t="shared" ca="1" si="14"/>
        <v>0.8477583069783341</v>
      </c>
      <c r="J157" s="1">
        <f t="shared" ca="1" si="15"/>
        <v>0.66156092043859682</v>
      </c>
      <c r="K157" s="1">
        <f t="shared" ca="1" si="16"/>
        <v>1</v>
      </c>
    </row>
    <row r="158" spans="9:11" x14ac:dyDescent="0.3">
      <c r="I158" s="1">
        <f t="shared" ca="1" si="14"/>
        <v>0.84693799221051191</v>
      </c>
      <c r="J158" s="1">
        <f t="shared" ca="1" si="15"/>
        <v>0.69857170585155326</v>
      </c>
      <c r="K158" s="1">
        <f t="shared" ca="1" si="16"/>
        <v>1</v>
      </c>
    </row>
    <row r="159" spans="9:11" x14ac:dyDescent="0.3">
      <c r="I159" s="1">
        <f t="shared" ca="1" si="14"/>
        <v>0.69567368598862855</v>
      </c>
      <c r="J159" s="1">
        <f t="shared" ca="1" si="15"/>
        <v>0.60621844613048481</v>
      </c>
      <c r="K159" s="1">
        <f t="shared" ca="1" si="16"/>
        <v>1</v>
      </c>
    </row>
    <row r="160" spans="9:11" x14ac:dyDescent="0.3">
      <c r="I160" s="1">
        <f t="shared" ca="1" si="14"/>
        <v>0.75361397514604278</v>
      </c>
      <c r="J160" s="1">
        <f t="shared" ca="1" si="15"/>
        <v>0.52194244158617409</v>
      </c>
      <c r="K160" s="1">
        <f t="shared" ca="1" si="16"/>
        <v>1</v>
      </c>
    </row>
    <row r="161" spans="9:11" x14ac:dyDescent="0.3">
      <c r="I161" s="1">
        <f t="shared" ca="1" si="14"/>
        <v>0.68694728941668615</v>
      </c>
      <c r="J161" s="1">
        <f t="shared" ca="1" si="15"/>
        <v>0.65416764816109529</v>
      </c>
      <c r="K161" s="1">
        <f t="shared" ca="1" si="16"/>
        <v>1</v>
      </c>
    </row>
    <row r="162" spans="9:11" x14ac:dyDescent="0.3">
      <c r="I162" s="1">
        <f t="shared" ca="1" si="14"/>
        <v>0.58553238317611556</v>
      </c>
      <c r="J162" s="1">
        <f t="shared" ca="1" si="15"/>
        <v>0.56728983980813497</v>
      </c>
      <c r="K162" s="1">
        <f t="shared" ca="1" si="16"/>
        <v>1</v>
      </c>
    </row>
    <row r="163" spans="9:11" x14ac:dyDescent="0.3">
      <c r="I163" s="1">
        <f t="shared" ca="1" si="14"/>
        <v>0.82009444782377505</v>
      </c>
      <c r="J163" s="1">
        <f t="shared" ca="1" si="15"/>
        <v>0.72253839970415401</v>
      </c>
      <c r="K163" s="1">
        <f t="shared" ca="1" si="16"/>
        <v>1</v>
      </c>
    </row>
    <row r="164" spans="9:11" x14ac:dyDescent="0.3">
      <c r="I164" s="1">
        <f t="shared" ca="1" si="14"/>
        <v>0.72484534509986409</v>
      </c>
      <c r="J164" s="1">
        <f t="shared" ca="1" si="15"/>
        <v>0.52220677091253032</v>
      </c>
      <c r="K164" s="1">
        <f t="shared" ca="1" si="16"/>
        <v>1</v>
      </c>
    </row>
    <row r="165" spans="9:11" x14ac:dyDescent="0.3">
      <c r="I165" s="1">
        <f t="shared" ca="1" si="14"/>
        <v>0.86939225220352867</v>
      </c>
      <c r="J165" s="1">
        <f t="shared" ca="1" si="15"/>
        <v>0.56437545140038448</v>
      </c>
      <c r="K165" s="1">
        <f t="shared" ca="1" si="16"/>
        <v>1</v>
      </c>
    </row>
    <row r="166" spans="9:11" x14ac:dyDescent="0.3">
      <c r="I166" s="1">
        <f t="shared" ca="1" si="14"/>
        <v>0.73185253105050696</v>
      </c>
      <c r="J166" s="1">
        <f t="shared" ca="1" si="15"/>
        <v>0.60907880695088934</v>
      </c>
      <c r="K166" s="1">
        <f t="shared" ca="1" si="16"/>
        <v>1</v>
      </c>
    </row>
    <row r="167" spans="9:11" x14ac:dyDescent="0.3">
      <c r="I167" s="1">
        <f t="shared" ca="1" si="14"/>
        <v>0.88249930137368682</v>
      </c>
      <c r="J167" s="1">
        <f t="shared" ca="1" si="15"/>
        <v>0.61929103888570836</v>
      </c>
      <c r="K167" s="1">
        <f t="shared" ca="1" si="16"/>
        <v>1</v>
      </c>
    </row>
    <row r="168" spans="9:11" x14ac:dyDescent="0.3">
      <c r="I168" s="1">
        <f t="shared" ca="1" si="14"/>
        <v>0.7540784320571462</v>
      </c>
      <c r="J168" s="1">
        <f t="shared" ca="1" si="15"/>
        <v>0.66138908250098949</v>
      </c>
      <c r="K168" s="1">
        <f t="shared" ca="1" si="16"/>
        <v>1</v>
      </c>
    </row>
    <row r="169" spans="9:11" x14ac:dyDescent="0.3">
      <c r="I169" s="1">
        <f t="shared" ca="1" si="14"/>
        <v>0.75249860522663525</v>
      </c>
      <c r="J169" s="1">
        <f t="shared" ca="1" si="15"/>
        <v>0.58961806515246251</v>
      </c>
      <c r="K169" s="1">
        <f t="shared" ca="1" si="16"/>
        <v>1</v>
      </c>
    </row>
    <row r="170" spans="9:11" x14ac:dyDescent="0.3">
      <c r="I170" s="1">
        <f t="shared" ca="1" si="14"/>
        <v>0.75063449167051632</v>
      </c>
      <c r="J170" s="1">
        <f t="shared" ca="1" si="15"/>
        <v>0.58254412672663991</v>
      </c>
      <c r="K170" s="1">
        <f t="shared" ca="1" si="16"/>
        <v>1</v>
      </c>
    </row>
    <row r="171" spans="9:11" x14ac:dyDescent="0.3">
      <c r="I171" s="1">
        <f t="shared" ca="1" si="14"/>
        <v>0.78226151369140662</v>
      </c>
      <c r="J171" s="1">
        <f t="shared" ca="1" si="15"/>
        <v>0.60676708633101251</v>
      </c>
      <c r="K171" s="1">
        <f t="shared" ca="1" si="16"/>
        <v>1</v>
      </c>
    </row>
    <row r="172" spans="9:11" x14ac:dyDescent="0.3">
      <c r="I172" s="1">
        <f t="shared" ca="1" si="14"/>
        <v>0.83271035699234663</v>
      </c>
      <c r="J172" s="1">
        <f t="shared" ca="1" si="15"/>
        <v>0.60282010984321666</v>
      </c>
      <c r="K172" s="1">
        <f t="shared" ca="1" si="16"/>
        <v>1</v>
      </c>
    </row>
    <row r="173" spans="9:11" x14ac:dyDescent="0.3">
      <c r="I173" s="1">
        <f t="shared" ca="1" si="14"/>
        <v>0.80676328424980226</v>
      </c>
      <c r="J173" s="1">
        <f t="shared" ca="1" si="15"/>
        <v>0.56258805866680128</v>
      </c>
      <c r="K173" s="1">
        <f t="shared" ca="1" si="16"/>
        <v>1</v>
      </c>
    </row>
    <row r="174" spans="9:11" x14ac:dyDescent="0.3">
      <c r="I174" s="1">
        <f t="shared" ca="1" si="14"/>
        <v>0.79648967308326468</v>
      </c>
      <c r="J174" s="1">
        <f t="shared" ca="1" si="15"/>
        <v>0.75508416317608851</v>
      </c>
      <c r="K174" s="1">
        <f t="shared" ca="1" si="16"/>
        <v>1</v>
      </c>
    </row>
    <row r="175" spans="9:11" x14ac:dyDescent="0.3">
      <c r="I175" s="1">
        <f t="shared" ca="1" si="14"/>
        <v>0.83565558527656236</v>
      </c>
      <c r="J175" s="1">
        <f t="shared" ca="1" si="15"/>
        <v>0.58842950790635573</v>
      </c>
      <c r="K175" s="1">
        <f t="shared" ca="1" si="16"/>
        <v>1</v>
      </c>
    </row>
    <row r="176" spans="9:11" x14ac:dyDescent="0.3">
      <c r="I176" s="1">
        <f t="shared" ca="1" si="14"/>
        <v>0.87262124453620793</v>
      </c>
      <c r="J176" s="1">
        <f t="shared" ca="1" si="15"/>
        <v>0.61476392631869348</v>
      </c>
      <c r="K176" s="1">
        <f t="shared" ca="1" si="16"/>
        <v>1</v>
      </c>
    </row>
    <row r="177" spans="9:11" x14ac:dyDescent="0.3">
      <c r="I177" s="1">
        <f t="shared" ca="1" si="14"/>
        <v>0.735756553205693</v>
      </c>
      <c r="J177" s="1">
        <f t="shared" ca="1" si="15"/>
        <v>0.66949358887066701</v>
      </c>
      <c r="K177" s="1">
        <f t="shared" ca="1" si="16"/>
        <v>1</v>
      </c>
    </row>
    <row r="178" spans="9:11" x14ac:dyDescent="0.3">
      <c r="I178" s="1">
        <f t="shared" ca="1" si="14"/>
        <v>0.78993299290174201</v>
      </c>
      <c r="J178" s="1">
        <f t="shared" ca="1" si="15"/>
        <v>0.66322091108963133</v>
      </c>
      <c r="K178" s="1">
        <f t="shared" ca="1" si="16"/>
        <v>1</v>
      </c>
    </row>
    <row r="179" spans="9:11" x14ac:dyDescent="0.3">
      <c r="I179" s="1">
        <f t="shared" ca="1" si="14"/>
        <v>0.72582962093179337</v>
      </c>
      <c r="J179" s="1">
        <f t="shared" ca="1" si="15"/>
        <v>0.66213086591890613</v>
      </c>
      <c r="K179" s="1">
        <f t="shared" ca="1" si="16"/>
        <v>1</v>
      </c>
    </row>
    <row r="180" spans="9:11" x14ac:dyDescent="0.3">
      <c r="I180" s="1">
        <f t="shared" ca="1" si="14"/>
        <v>0.72121788041089296</v>
      </c>
      <c r="J180" s="1">
        <f t="shared" ca="1" si="15"/>
        <v>0.58388471446943757</v>
      </c>
      <c r="K180" s="1">
        <f t="shared" ca="1" si="16"/>
        <v>1</v>
      </c>
    </row>
    <row r="181" spans="9:11" x14ac:dyDescent="0.3">
      <c r="I181" s="1">
        <f t="shared" ca="1" si="14"/>
        <v>0.76543502604773983</v>
      </c>
      <c r="J181" s="1">
        <f t="shared" ca="1" si="15"/>
        <v>0.47045012455027752</v>
      </c>
      <c r="K181" s="1">
        <f t="shared" ca="1" si="16"/>
        <v>1</v>
      </c>
    </row>
    <row r="182" spans="9:11" x14ac:dyDescent="0.3">
      <c r="I182" s="1">
        <f t="shared" ca="1" si="14"/>
        <v>0.71422435331690781</v>
      </c>
      <c r="J182" s="1">
        <f t="shared" ca="1" si="15"/>
        <v>0.75719079502520148</v>
      </c>
      <c r="K182" s="1">
        <f t="shared" ca="1" si="16"/>
        <v>0</v>
      </c>
    </row>
    <row r="183" spans="9:11" x14ac:dyDescent="0.3">
      <c r="I183" s="1">
        <f t="shared" ca="1" si="14"/>
        <v>0.7764787172765284</v>
      </c>
      <c r="J183" s="1">
        <f t="shared" ca="1" si="15"/>
        <v>0.60295529111008817</v>
      </c>
      <c r="K183" s="1">
        <f t="shared" ca="1" si="16"/>
        <v>1</v>
      </c>
    </row>
    <row r="184" spans="9:11" x14ac:dyDescent="0.3">
      <c r="I184" s="1">
        <f t="shared" ca="1" si="14"/>
        <v>0.8916489288444065</v>
      </c>
      <c r="J184" s="1">
        <f t="shared" ca="1" si="15"/>
        <v>0.57497521448722577</v>
      </c>
      <c r="K184" s="1">
        <f t="shared" ca="1" si="16"/>
        <v>1</v>
      </c>
    </row>
    <row r="185" spans="9:11" x14ac:dyDescent="0.3">
      <c r="I185" s="1">
        <f t="shared" ca="1" si="14"/>
        <v>0.87109631329159876</v>
      </c>
      <c r="J185" s="1">
        <f t="shared" ca="1" si="15"/>
        <v>0.60169587048868201</v>
      </c>
      <c r="K185" s="1">
        <f t="shared" ca="1" si="16"/>
        <v>1</v>
      </c>
    </row>
    <row r="186" spans="9:11" x14ac:dyDescent="0.3">
      <c r="I186" s="1">
        <f t="shared" ca="1" si="14"/>
        <v>0.84359700203502497</v>
      </c>
      <c r="J186" s="1">
        <f t="shared" ca="1" si="15"/>
        <v>0.58400059195940024</v>
      </c>
      <c r="K186" s="1">
        <f t="shared" ca="1" si="16"/>
        <v>1</v>
      </c>
    </row>
    <row r="187" spans="9:11" x14ac:dyDescent="0.3">
      <c r="I187" s="1">
        <f t="shared" ca="1" si="14"/>
        <v>0.7433291463362075</v>
      </c>
      <c r="J187" s="1">
        <f t="shared" ca="1" si="15"/>
        <v>0.54138898258677493</v>
      </c>
      <c r="K187" s="1">
        <f t="shared" ca="1" si="16"/>
        <v>1</v>
      </c>
    </row>
    <row r="188" spans="9:11" x14ac:dyDescent="0.3">
      <c r="I188" s="1">
        <f t="shared" ca="1" si="14"/>
        <v>0.80261656115159974</v>
      </c>
      <c r="J188" s="1">
        <f t="shared" ca="1" si="15"/>
        <v>0.57215087112461438</v>
      </c>
      <c r="K188" s="1">
        <f t="shared" ca="1" si="16"/>
        <v>1</v>
      </c>
    </row>
    <row r="189" spans="9:11" x14ac:dyDescent="0.3">
      <c r="I189" s="1">
        <f t="shared" ca="1" si="14"/>
        <v>0.86547430895928756</v>
      </c>
      <c r="J189" s="1">
        <f t="shared" ca="1" si="15"/>
        <v>0.71063721868867047</v>
      </c>
      <c r="K189" s="1">
        <f t="shared" ca="1" si="16"/>
        <v>1</v>
      </c>
    </row>
    <row r="190" spans="9:11" x14ac:dyDescent="0.3">
      <c r="I190" s="1">
        <f t="shared" ca="1" si="14"/>
        <v>0.80547538148837106</v>
      </c>
      <c r="J190" s="1">
        <f t="shared" ca="1" si="15"/>
        <v>0.71521105114353323</v>
      </c>
      <c r="K190" s="1">
        <f t="shared" ca="1" si="16"/>
        <v>1</v>
      </c>
    </row>
    <row r="191" spans="9:11" x14ac:dyDescent="0.3">
      <c r="I191" s="1">
        <f t="shared" ca="1" si="14"/>
        <v>0.82195415375463043</v>
      </c>
      <c r="J191" s="1">
        <f t="shared" ca="1" si="15"/>
        <v>0.52744111130041516</v>
      </c>
      <c r="K191" s="1">
        <f t="shared" ca="1" si="16"/>
        <v>1</v>
      </c>
    </row>
    <row r="192" spans="9:11" x14ac:dyDescent="0.3">
      <c r="I192" s="1">
        <f t="shared" ca="1" si="14"/>
        <v>0.76626243613669598</v>
      </c>
      <c r="J192" s="1">
        <f t="shared" ca="1" si="15"/>
        <v>0.65449252487819987</v>
      </c>
      <c r="K192" s="1">
        <f t="shared" ca="1" si="16"/>
        <v>1</v>
      </c>
    </row>
    <row r="193" spans="9:11" x14ac:dyDescent="0.3">
      <c r="I193" s="1">
        <f t="shared" ca="1" si="14"/>
        <v>0.85262341595704094</v>
      </c>
      <c r="J193" s="1">
        <f t="shared" ca="1" si="15"/>
        <v>0.64979111926747146</v>
      </c>
      <c r="K193" s="1">
        <f t="shared" ca="1" si="16"/>
        <v>1</v>
      </c>
    </row>
    <row r="194" spans="9:11" x14ac:dyDescent="0.3">
      <c r="I194" s="1">
        <f t="shared" ca="1" si="14"/>
        <v>0.79403698294927616</v>
      </c>
      <c r="J194" s="1">
        <f t="shared" ca="1" si="15"/>
        <v>0.58112872370273538</v>
      </c>
      <c r="K194" s="1">
        <f t="shared" ca="1" si="16"/>
        <v>1</v>
      </c>
    </row>
    <row r="195" spans="9:11" x14ac:dyDescent="0.3">
      <c r="I195" s="1">
        <f t="shared" ref="I195:I258" ca="1" si="17">BETAINV(RAND(),$B$15,$B$16)</f>
        <v>0.80560619797166755</v>
      </c>
      <c r="J195" s="1">
        <f t="shared" ref="J195:J258" ca="1" si="18">BETAINV(RAND(),$B$39,$B$40)</f>
        <v>0.56483747859724831</v>
      </c>
      <c r="K195" s="1">
        <f t="shared" ref="K195:K258" ca="1" si="19">IF(I195&gt;J195,1,0)</f>
        <v>1</v>
      </c>
    </row>
    <row r="196" spans="9:11" x14ac:dyDescent="0.3">
      <c r="I196" s="1">
        <f t="shared" ca="1" si="17"/>
        <v>0.85379589882776419</v>
      </c>
      <c r="J196" s="1">
        <f t="shared" ca="1" si="18"/>
        <v>0.61994612155776285</v>
      </c>
      <c r="K196" s="1">
        <f t="shared" ca="1" si="19"/>
        <v>1</v>
      </c>
    </row>
    <row r="197" spans="9:11" x14ac:dyDescent="0.3">
      <c r="I197" s="1">
        <f t="shared" ca="1" si="17"/>
        <v>0.71829834848980367</v>
      </c>
      <c r="J197" s="1">
        <f t="shared" ca="1" si="18"/>
        <v>0.66806740850661361</v>
      </c>
      <c r="K197" s="1">
        <f t="shared" ca="1" si="19"/>
        <v>1</v>
      </c>
    </row>
    <row r="198" spans="9:11" x14ac:dyDescent="0.3">
      <c r="I198" s="1">
        <f t="shared" ca="1" si="17"/>
        <v>0.93943802801055321</v>
      </c>
      <c r="J198" s="1">
        <f t="shared" ca="1" si="18"/>
        <v>0.67487414198124296</v>
      </c>
      <c r="K198" s="1">
        <f t="shared" ca="1" si="19"/>
        <v>1</v>
      </c>
    </row>
    <row r="199" spans="9:11" x14ac:dyDescent="0.3">
      <c r="I199" s="1">
        <f t="shared" ca="1" si="17"/>
        <v>0.67460156693339945</v>
      </c>
      <c r="J199" s="1">
        <f t="shared" ca="1" si="18"/>
        <v>0.51508928822117539</v>
      </c>
      <c r="K199" s="1">
        <f t="shared" ca="1" si="19"/>
        <v>1</v>
      </c>
    </row>
    <row r="200" spans="9:11" x14ac:dyDescent="0.3">
      <c r="I200" s="1">
        <f t="shared" ca="1" si="17"/>
        <v>0.84417382697574428</v>
      </c>
      <c r="J200" s="1">
        <f t="shared" ca="1" si="18"/>
        <v>0.62276328338006315</v>
      </c>
      <c r="K200" s="1">
        <f t="shared" ca="1" si="19"/>
        <v>1</v>
      </c>
    </row>
    <row r="201" spans="9:11" x14ac:dyDescent="0.3">
      <c r="I201" s="1">
        <f t="shared" ca="1" si="17"/>
        <v>0.85821821487395022</v>
      </c>
      <c r="J201" s="1">
        <f t="shared" ca="1" si="18"/>
        <v>0.59847649653608936</v>
      </c>
      <c r="K201" s="1">
        <f t="shared" ca="1" si="19"/>
        <v>1</v>
      </c>
    </row>
    <row r="202" spans="9:11" x14ac:dyDescent="0.3">
      <c r="I202" s="1">
        <f t="shared" ca="1" si="17"/>
        <v>0.81355473765111874</v>
      </c>
      <c r="J202" s="1">
        <f t="shared" ca="1" si="18"/>
        <v>0.60833227951524471</v>
      </c>
      <c r="K202" s="1">
        <f t="shared" ca="1" si="19"/>
        <v>1</v>
      </c>
    </row>
    <row r="203" spans="9:11" x14ac:dyDescent="0.3">
      <c r="I203" s="1">
        <f t="shared" ca="1" si="17"/>
        <v>0.84897622559248087</v>
      </c>
      <c r="J203" s="1">
        <f t="shared" ca="1" si="18"/>
        <v>0.5637164666071468</v>
      </c>
      <c r="K203" s="1">
        <f t="shared" ca="1" si="19"/>
        <v>1</v>
      </c>
    </row>
    <row r="204" spans="9:11" x14ac:dyDescent="0.3">
      <c r="I204" s="1">
        <f t="shared" ca="1" si="17"/>
        <v>0.68581033823327531</v>
      </c>
      <c r="J204" s="1">
        <f t="shared" ca="1" si="18"/>
        <v>0.71887420628842036</v>
      </c>
      <c r="K204" s="1">
        <f t="shared" ca="1" si="19"/>
        <v>0</v>
      </c>
    </row>
    <row r="205" spans="9:11" x14ac:dyDescent="0.3">
      <c r="I205" s="1">
        <f t="shared" ca="1" si="17"/>
        <v>0.72607076373316337</v>
      </c>
      <c r="J205" s="1">
        <f t="shared" ca="1" si="18"/>
        <v>0.62968685623825515</v>
      </c>
      <c r="K205" s="1">
        <f t="shared" ca="1" si="19"/>
        <v>1</v>
      </c>
    </row>
    <row r="206" spans="9:11" x14ac:dyDescent="0.3">
      <c r="I206" s="1">
        <f t="shared" ca="1" si="17"/>
        <v>0.80250382769858142</v>
      </c>
      <c r="J206" s="1">
        <f t="shared" ca="1" si="18"/>
        <v>0.50579240120697921</v>
      </c>
      <c r="K206" s="1">
        <f t="shared" ca="1" si="19"/>
        <v>1</v>
      </c>
    </row>
    <row r="207" spans="9:11" x14ac:dyDescent="0.3">
      <c r="I207" s="1">
        <f t="shared" ca="1" si="17"/>
        <v>0.80679526782819166</v>
      </c>
      <c r="J207" s="1">
        <f t="shared" ca="1" si="18"/>
        <v>0.64661265426489622</v>
      </c>
      <c r="K207" s="1">
        <f t="shared" ca="1" si="19"/>
        <v>1</v>
      </c>
    </row>
    <row r="208" spans="9:11" x14ac:dyDescent="0.3">
      <c r="I208" s="1">
        <f t="shared" ca="1" si="17"/>
        <v>0.79867585794684381</v>
      </c>
      <c r="J208" s="1">
        <f t="shared" ca="1" si="18"/>
        <v>0.59656307614996251</v>
      </c>
      <c r="K208" s="1">
        <f t="shared" ca="1" si="19"/>
        <v>1</v>
      </c>
    </row>
    <row r="209" spans="9:11" x14ac:dyDescent="0.3">
      <c r="I209" s="1">
        <f t="shared" ca="1" si="17"/>
        <v>0.88183519719384673</v>
      </c>
      <c r="J209" s="1">
        <f t="shared" ca="1" si="18"/>
        <v>0.67636648389905185</v>
      </c>
      <c r="K209" s="1">
        <f t="shared" ca="1" si="19"/>
        <v>1</v>
      </c>
    </row>
    <row r="210" spans="9:11" x14ac:dyDescent="0.3">
      <c r="I210" s="1">
        <f t="shared" ca="1" si="17"/>
        <v>0.80582180954532667</v>
      </c>
      <c r="J210" s="1">
        <f t="shared" ca="1" si="18"/>
        <v>0.54215251662527764</v>
      </c>
      <c r="K210" s="1">
        <f t="shared" ca="1" si="19"/>
        <v>1</v>
      </c>
    </row>
    <row r="211" spans="9:11" x14ac:dyDescent="0.3">
      <c r="I211" s="1">
        <f t="shared" ca="1" si="17"/>
        <v>0.88003010431082207</v>
      </c>
      <c r="J211" s="1">
        <f t="shared" ca="1" si="18"/>
        <v>0.73878511850643336</v>
      </c>
      <c r="K211" s="1">
        <f t="shared" ca="1" si="19"/>
        <v>1</v>
      </c>
    </row>
    <row r="212" spans="9:11" x14ac:dyDescent="0.3">
      <c r="I212" s="1">
        <f t="shared" ca="1" si="17"/>
        <v>0.73136835552449153</v>
      </c>
      <c r="J212" s="1">
        <f t="shared" ca="1" si="18"/>
        <v>0.57621256249788577</v>
      </c>
      <c r="K212" s="1">
        <f t="shared" ca="1" si="19"/>
        <v>1</v>
      </c>
    </row>
    <row r="213" spans="9:11" x14ac:dyDescent="0.3">
      <c r="I213" s="1">
        <f t="shared" ca="1" si="17"/>
        <v>0.75021087095716399</v>
      </c>
      <c r="J213" s="1">
        <f t="shared" ca="1" si="18"/>
        <v>0.60608951317302762</v>
      </c>
      <c r="K213" s="1">
        <f t="shared" ca="1" si="19"/>
        <v>1</v>
      </c>
    </row>
    <row r="214" spans="9:11" x14ac:dyDescent="0.3">
      <c r="I214" s="1">
        <f t="shared" ca="1" si="17"/>
        <v>0.79604490446115039</v>
      </c>
      <c r="J214" s="1">
        <f t="shared" ca="1" si="18"/>
        <v>0.63860721530449682</v>
      </c>
      <c r="K214" s="1">
        <f t="shared" ca="1" si="19"/>
        <v>1</v>
      </c>
    </row>
    <row r="215" spans="9:11" x14ac:dyDescent="0.3">
      <c r="I215" s="1">
        <f t="shared" ca="1" si="17"/>
        <v>0.8573708116251646</v>
      </c>
      <c r="J215" s="1">
        <f t="shared" ca="1" si="18"/>
        <v>0.51548408321604156</v>
      </c>
      <c r="K215" s="1">
        <f t="shared" ca="1" si="19"/>
        <v>1</v>
      </c>
    </row>
    <row r="216" spans="9:11" x14ac:dyDescent="0.3">
      <c r="I216" s="1">
        <f t="shared" ca="1" si="17"/>
        <v>0.77041267538397096</v>
      </c>
      <c r="J216" s="1">
        <f t="shared" ca="1" si="18"/>
        <v>0.65127826698057301</v>
      </c>
      <c r="K216" s="1">
        <f t="shared" ca="1" si="19"/>
        <v>1</v>
      </c>
    </row>
    <row r="217" spans="9:11" x14ac:dyDescent="0.3">
      <c r="I217" s="1">
        <f t="shared" ca="1" si="17"/>
        <v>0.82972499534204636</v>
      </c>
      <c r="J217" s="1">
        <f t="shared" ca="1" si="18"/>
        <v>0.49818838669028875</v>
      </c>
      <c r="K217" s="1">
        <f t="shared" ca="1" si="19"/>
        <v>1</v>
      </c>
    </row>
    <row r="218" spans="9:11" x14ac:dyDescent="0.3">
      <c r="I218" s="1">
        <f t="shared" ca="1" si="17"/>
        <v>0.88309330029660027</v>
      </c>
      <c r="J218" s="1">
        <f t="shared" ca="1" si="18"/>
        <v>0.49035543846999469</v>
      </c>
      <c r="K218" s="1">
        <f t="shared" ca="1" si="19"/>
        <v>1</v>
      </c>
    </row>
    <row r="219" spans="9:11" x14ac:dyDescent="0.3">
      <c r="I219" s="1">
        <f t="shared" ca="1" si="17"/>
        <v>0.74436594535498701</v>
      </c>
      <c r="J219" s="1">
        <f t="shared" ca="1" si="18"/>
        <v>0.62515268866851237</v>
      </c>
      <c r="K219" s="1">
        <f t="shared" ca="1" si="19"/>
        <v>1</v>
      </c>
    </row>
    <row r="220" spans="9:11" x14ac:dyDescent="0.3">
      <c r="I220" s="1">
        <f t="shared" ca="1" si="17"/>
        <v>0.82688824323010601</v>
      </c>
      <c r="J220" s="1">
        <f t="shared" ca="1" si="18"/>
        <v>0.57199042449526205</v>
      </c>
      <c r="K220" s="1">
        <f t="shared" ca="1" si="19"/>
        <v>1</v>
      </c>
    </row>
    <row r="221" spans="9:11" x14ac:dyDescent="0.3">
      <c r="I221" s="1">
        <f t="shared" ca="1" si="17"/>
        <v>0.76307299333470613</v>
      </c>
      <c r="J221" s="1">
        <f t="shared" ca="1" si="18"/>
        <v>0.51945908994363288</v>
      </c>
      <c r="K221" s="1">
        <f t="shared" ca="1" si="19"/>
        <v>1</v>
      </c>
    </row>
    <row r="222" spans="9:11" x14ac:dyDescent="0.3">
      <c r="I222" s="1">
        <f t="shared" ca="1" si="17"/>
        <v>0.7625083575337599</v>
      </c>
      <c r="J222" s="1">
        <f t="shared" ca="1" si="18"/>
        <v>0.59757821101665287</v>
      </c>
      <c r="K222" s="1">
        <f t="shared" ca="1" si="19"/>
        <v>1</v>
      </c>
    </row>
    <row r="223" spans="9:11" x14ac:dyDescent="0.3">
      <c r="I223" s="1">
        <f t="shared" ca="1" si="17"/>
        <v>0.78824996326282992</v>
      </c>
      <c r="J223" s="1">
        <f t="shared" ca="1" si="18"/>
        <v>0.67734314981326937</v>
      </c>
      <c r="K223" s="1">
        <f t="shared" ca="1" si="19"/>
        <v>1</v>
      </c>
    </row>
    <row r="224" spans="9:11" x14ac:dyDescent="0.3">
      <c r="I224" s="1">
        <f t="shared" ca="1" si="17"/>
        <v>0.79707341801135778</v>
      </c>
      <c r="J224" s="1">
        <f t="shared" ca="1" si="18"/>
        <v>0.5372303275805671</v>
      </c>
      <c r="K224" s="1">
        <f t="shared" ca="1" si="19"/>
        <v>1</v>
      </c>
    </row>
    <row r="225" spans="9:11" x14ac:dyDescent="0.3">
      <c r="I225" s="1">
        <f t="shared" ca="1" si="17"/>
        <v>0.83252123439840175</v>
      </c>
      <c r="J225" s="1">
        <f t="shared" ca="1" si="18"/>
        <v>0.62572554306711448</v>
      </c>
      <c r="K225" s="1">
        <f t="shared" ca="1" si="19"/>
        <v>1</v>
      </c>
    </row>
    <row r="226" spans="9:11" x14ac:dyDescent="0.3">
      <c r="I226" s="1">
        <f t="shared" ca="1" si="17"/>
        <v>0.80328522523022827</v>
      </c>
      <c r="J226" s="1">
        <f t="shared" ca="1" si="18"/>
        <v>0.66992916660387691</v>
      </c>
      <c r="K226" s="1">
        <f t="shared" ca="1" si="19"/>
        <v>1</v>
      </c>
    </row>
    <row r="227" spans="9:11" x14ac:dyDescent="0.3">
      <c r="I227" s="1">
        <f t="shared" ca="1" si="17"/>
        <v>0.83882360372741871</v>
      </c>
      <c r="J227" s="1">
        <f t="shared" ca="1" si="18"/>
        <v>0.65034098942239593</v>
      </c>
      <c r="K227" s="1">
        <f t="shared" ca="1" si="19"/>
        <v>1</v>
      </c>
    </row>
    <row r="228" spans="9:11" x14ac:dyDescent="0.3">
      <c r="I228" s="1">
        <f t="shared" ca="1" si="17"/>
        <v>0.70138650576643025</v>
      </c>
      <c r="J228" s="1">
        <f t="shared" ca="1" si="18"/>
        <v>0.57776356626250447</v>
      </c>
      <c r="K228" s="1">
        <f t="shared" ca="1" si="19"/>
        <v>1</v>
      </c>
    </row>
    <row r="229" spans="9:11" x14ac:dyDescent="0.3">
      <c r="I229" s="1">
        <f t="shared" ca="1" si="17"/>
        <v>0.82595413136029439</v>
      </c>
      <c r="J229" s="1">
        <f t="shared" ca="1" si="18"/>
        <v>0.50892897869515019</v>
      </c>
      <c r="K229" s="1">
        <f t="shared" ca="1" si="19"/>
        <v>1</v>
      </c>
    </row>
    <row r="230" spans="9:11" x14ac:dyDescent="0.3">
      <c r="I230" s="1">
        <f t="shared" ca="1" si="17"/>
        <v>0.85100233618786314</v>
      </c>
      <c r="J230" s="1">
        <f t="shared" ca="1" si="18"/>
        <v>0.63258054083959037</v>
      </c>
      <c r="K230" s="1">
        <f t="shared" ca="1" si="19"/>
        <v>1</v>
      </c>
    </row>
    <row r="231" spans="9:11" x14ac:dyDescent="0.3">
      <c r="I231" s="1">
        <f t="shared" ca="1" si="17"/>
        <v>0.74781388017995187</v>
      </c>
      <c r="J231" s="1">
        <f t="shared" ca="1" si="18"/>
        <v>0.6220044963842416</v>
      </c>
      <c r="K231" s="1">
        <f t="shared" ca="1" si="19"/>
        <v>1</v>
      </c>
    </row>
    <row r="232" spans="9:11" x14ac:dyDescent="0.3">
      <c r="I232" s="1">
        <f t="shared" ca="1" si="17"/>
        <v>0.80156500357319793</v>
      </c>
      <c r="J232" s="1">
        <f t="shared" ca="1" si="18"/>
        <v>0.62101120570217083</v>
      </c>
      <c r="K232" s="1">
        <f t="shared" ca="1" si="19"/>
        <v>1</v>
      </c>
    </row>
    <row r="233" spans="9:11" x14ac:dyDescent="0.3">
      <c r="I233" s="1">
        <f t="shared" ca="1" si="17"/>
        <v>0.73297389172560035</v>
      </c>
      <c r="J233" s="1">
        <f t="shared" ca="1" si="18"/>
        <v>0.58780576108862026</v>
      </c>
      <c r="K233" s="1">
        <f t="shared" ca="1" si="19"/>
        <v>1</v>
      </c>
    </row>
    <row r="234" spans="9:11" x14ac:dyDescent="0.3">
      <c r="I234" s="1">
        <f t="shared" ca="1" si="17"/>
        <v>0.71508830583083716</v>
      </c>
      <c r="J234" s="1">
        <f t="shared" ca="1" si="18"/>
        <v>0.51083819769434147</v>
      </c>
      <c r="K234" s="1">
        <f t="shared" ca="1" si="19"/>
        <v>1</v>
      </c>
    </row>
    <row r="235" spans="9:11" x14ac:dyDescent="0.3">
      <c r="I235" s="1">
        <f t="shared" ca="1" si="17"/>
        <v>0.79210483911059548</v>
      </c>
      <c r="J235" s="1">
        <f t="shared" ca="1" si="18"/>
        <v>0.5834701135990783</v>
      </c>
      <c r="K235" s="1">
        <f t="shared" ca="1" si="19"/>
        <v>1</v>
      </c>
    </row>
    <row r="236" spans="9:11" x14ac:dyDescent="0.3">
      <c r="I236" s="1">
        <f t="shared" ca="1" si="17"/>
        <v>0.81097814332803198</v>
      </c>
      <c r="J236" s="1">
        <f t="shared" ca="1" si="18"/>
        <v>0.60536716445584682</v>
      </c>
      <c r="K236" s="1">
        <f t="shared" ca="1" si="19"/>
        <v>1</v>
      </c>
    </row>
    <row r="237" spans="9:11" x14ac:dyDescent="0.3">
      <c r="I237" s="1">
        <f t="shared" ca="1" si="17"/>
        <v>0.73220433352980197</v>
      </c>
      <c r="J237" s="1">
        <f t="shared" ca="1" si="18"/>
        <v>0.64606890909975645</v>
      </c>
      <c r="K237" s="1">
        <f t="shared" ca="1" si="19"/>
        <v>1</v>
      </c>
    </row>
    <row r="238" spans="9:11" x14ac:dyDescent="0.3">
      <c r="I238" s="1">
        <f t="shared" ca="1" si="17"/>
        <v>0.79825195216816258</v>
      </c>
      <c r="J238" s="1">
        <f t="shared" ca="1" si="18"/>
        <v>0.62576664463411502</v>
      </c>
      <c r="K238" s="1">
        <f t="shared" ca="1" si="19"/>
        <v>1</v>
      </c>
    </row>
    <row r="239" spans="9:11" x14ac:dyDescent="0.3">
      <c r="I239" s="1">
        <f t="shared" ca="1" si="17"/>
        <v>0.79855602877961385</v>
      </c>
      <c r="J239" s="1">
        <f t="shared" ca="1" si="18"/>
        <v>0.66436559525369487</v>
      </c>
      <c r="K239" s="1">
        <f t="shared" ca="1" si="19"/>
        <v>1</v>
      </c>
    </row>
    <row r="240" spans="9:11" x14ac:dyDescent="0.3">
      <c r="I240" s="1">
        <f t="shared" ca="1" si="17"/>
        <v>0.83189189555196441</v>
      </c>
      <c r="J240" s="1">
        <f t="shared" ca="1" si="18"/>
        <v>0.58606035726916139</v>
      </c>
      <c r="K240" s="1">
        <f t="shared" ca="1" si="19"/>
        <v>1</v>
      </c>
    </row>
    <row r="241" spans="9:11" x14ac:dyDescent="0.3">
      <c r="I241" s="1">
        <f t="shared" ca="1" si="17"/>
        <v>0.8670699206228194</v>
      </c>
      <c r="J241" s="1">
        <f t="shared" ca="1" si="18"/>
        <v>0.57961666011515367</v>
      </c>
      <c r="K241" s="1">
        <f t="shared" ca="1" si="19"/>
        <v>1</v>
      </c>
    </row>
    <row r="242" spans="9:11" x14ac:dyDescent="0.3">
      <c r="I242" s="1">
        <f t="shared" ca="1" si="17"/>
        <v>0.77084207850956299</v>
      </c>
      <c r="J242" s="1">
        <f t="shared" ca="1" si="18"/>
        <v>0.59776366167994266</v>
      </c>
      <c r="K242" s="1">
        <f t="shared" ca="1" si="19"/>
        <v>1</v>
      </c>
    </row>
    <row r="243" spans="9:11" x14ac:dyDescent="0.3">
      <c r="I243" s="1">
        <f t="shared" ca="1" si="17"/>
        <v>0.70923536027386225</v>
      </c>
      <c r="J243" s="1">
        <f t="shared" ca="1" si="18"/>
        <v>0.69708610668472126</v>
      </c>
      <c r="K243" s="1">
        <f t="shared" ca="1" si="19"/>
        <v>1</v>
      </c>
    </row>
    <row r="244" spans="9:11" x14ac:dyDescent="0.3">
      <c r="I244" s="1">
        <f t="shared" ca="1" si="17"/>
        <v>0.75761251371308946</v>
      </c>
      <c r="J244" s="1">
        <f t="shared" ca="1" si="18"/>
        <v>0.53080102213562208</v>
      </c>
      <c r="K244" s="1">
        <f t="shared" ca="1" si="19"/>
        <v>1</v>
      </c>
    </row>
    <row r="245" spans="9:11" x14ac:dyDescent="0.3">
      <c r="I245" s="1">
        <f t="shared" ca="1" si="17"/>
        <v>0.84351338561748701</v>
      </c>
      <c r="J245" s="1">
        <f t="shared" ca="1" si="18"/>
        <v>0.6355505434037263</v>
      </c>
      <c r="K245" s="1">
        <f t="shared" ca="1" si="19"/>
        <v>1</v>
      </c>
    </row>
    <row r="246" spans="9:11" x14ac:dyDescent="0.3">
      <c r="I246" s="1">
        <f t="shared" ca="1" si="17"/>
        <v>0.85483547155613682</v>
      </c>
      <c r="J246" s="1">
        <f t="shared" ca="1" si="18"/>
        <v>0.54917499019382021</v>
      </c>
      <c r="K246" s="1">
        <f t="shared" ca="1" si="19"/>
        <v>1</v>
      </c>
    </row>
    <row r="247" spans="9:11" x14ac:dyDescent="0.3">
      <c r="I247" s="1">
        <f t="shared" ca="1" si="17"/>
        <v>0.78720369406920299</v>
      </c>
      <c r="J247" s="1">
        <f t="shared" ca="1" si="18"/>
        <v>0.6129716455194788</v>
      </c>
      <c r="K247" s="1">
        <f t="shared" ca="1" si="19"/>
        <v>1</v>
      </c>
    </row>
    <row r="248" spans="9:11" x14ac:dyDescent="0.3">
      <c r="I248" s="1">
        <f t="shared" ca="1" si="17"/>
        <v>0.75589529005126666</v>
      </c>
      <c r="J248" s="1">
        <f t="shared" ca="1" si="18"/>
        <v>0.65946660410644586</v>
      </c>
      <c r="K248" s="1">
        <f t="shared" ca="1" si="19"/>
        <v>1</v>
      </c>
    </row>
    <row r="249" spans="9:11" x14ac:dyDescent="0.3">
      <c r="I249" s="1">
        <f t="shared" ca="1" si="17"/>
        <v>0.78163606340725755</v>
      </c>
      <c r="J249" s="1">
        <f t="shared" ca="1" si="18"/>
        <v>0.62333086381685621</v>
      </c>
      <c r="K249" s="1">
        <f t="shared" ca="1" si="19"/>
        <v>1</v>
      </c>
    </row>
    <row r="250" spans="9:11" x14ac:dyDescent="0.3">
      <c r="I250" s="1">
        <f t="shared" ca="1" si="17"/>
        <v>0.81109598681946993</v>
      </c>
      <c r="J250" s="1">
        <f t="shared" ca="1" si="18"/>
        <v>0.56541871048907055</v>
      </c>
      <c r="K250" s="1">
        <f t="shared" ca="1" si="19"/>
        <v>1</v>
      </c>
    </row>
    <row r="251" spans="9:11" x14ac:dyDescent="0.3">
      <c r="I251" s="1">
        <f t="shared" ca="1" si="17"/>
        <v>0.69017272396755058</v>
      </c>
      <c r="J251" s="1">
        <f t="shared" ca="1" si="18"/>
        <v>0.56531590907881424</v>
      </c>
      <c r="K251" s="1">
        <f t="shared" ca="1" si="19"/>
        <v>1</v>
      </c>
    </row>
    <row r="252" spans="9:11" x14ac:dyDescent="0.3">
      <c r="I252" s="1">
        <f t="shared" ca="1" si="17"/>
        <v>0.82062689563772317</v>
      </c>
      <c r="J252" s="1">
        <f t="shared" ca="1" si="18"/>
        <v>0.71067964806960338</v>
      </c>
      <c r="K252" s="1">
        <f t="shared" ca="1" si="19"/>
        <v>1</v>
      </c>
    </row>
    <row r="253" spans="9:11" x14ac:dyDescent="0.3">
      <c r="I253" s="1">
        <f t="shared" ca="1" si="17"/>
        <v>0.80134293068460871</v>
      </c>
      <c r="J253" s="1">
        <f t="shared" ca="1" si="18"/>
        <v>0.60875048974641288</v>
      </c>
      <c r="K253" s="1">
        <f t="shared" ca="1" si="19"/>
        <v>1</v>
      </c>
    </row>
    <row r="254" spans="9:11" x14ac:dyDescent="0.3">
      <c r="I254" s="1">
        <f t="shared" ca="1" si="17"/>
        <v>0.79540946575328086</v>
      </c>
      <c r="J254" s="1">
        <f t="shared" ca="1" si="18"/>
        <v>0.61041028964659427</v>
      </c>
      <c r="K254" s="1">
        <f t="shared" ca="1" si="19"/>
        <v>1</v>
      </c>
    </row>
    <row r="255" spans="9:11" x14ac:dyDescent="0.3">
      <c r="I255" s="1">
        <f t="shared" ca="1" si="17"/>
        <v>0.73867659978529732</v>
      </c>
      <c r="J255" s="1">
        <f t="shared" ca="1" si="18"/>
        <v>0.60834340889815752</v>
      </c>
      <c r="K255" s="1">
        <f t="shared" ca="1" si="19"/>
        <v>1</v>
      </c>
    </row>
    <row r="256" spans="9:11" x14ac:dyDescent="0.3">
      <c r="I256" s="1">
        <f t="shared" ca="1" si="17"/>
        <v>0.79383366716448167</v>
      </c>
      <c r="J256" s="1">
        <f t="shared" ca="1" si="18"/>
        <v>0.54670754485598316</v>
      </c>
      <c r="K256" s="1">
        <f t="shared" ca="1" si="19"/>
        <v>1</v>
      </c>
    </row>
    <row r="257" spans="9:11" x14ac:dyDescent="0.3">
      <c r="I257" s="1">
        <f t="shared" ca="1" si="17"/>
        <v>0.75869472483421796</v>
      </c>
      <c r="J257" s="1">
        <f t="shared" ca="1" si="18"/>
        <v>0.6669233237442127</v>
      </c>
      <c r="K257" s="1">
        <f t="shared" ca="1" si="19"/>
        <v>1</v>
      </c>
    </row>
    <row r="258" spans="9:11" x14ac:dyDescent="0.3">
      <c r="I258" s="1">
        <f t="shared" ca="1" si="17"/>
        <v>0.75187105816755284</v>
      </c>
      <c r="J258" s="1">
        <f t="shared" ca="1" si="18"/>
        <v>0.59532942985613213</v>
      </c>
      <c r="K258" s="1">
        <f t="shared" ca="1" si="19"/>
        <v>1</v>
      </c>
    </row>
    <row r="259" spans="9:11" x14ac:dyDescent="0.3">
      <c r="I259" s="1">
        <f t="shared" ref="I259:I322" ca="1" si="20">BETAINV(RAND(),$B$15,$B$16)</f>
        <v>0.86051782493561568</v>
      </c>
      <c r="J259" s="1">
        <f t="shared" ref="J259:J322" ca="1" si="21">BETAINV(RAND(),$B$39,$B$40)</f>
        <v>0.57096619042296304</v>
      </c>
      <c r="K259" s="1">
        <f t="shared" ref="K259:K322" ca="1" si="22">IF(I259&gt;J259,1,0)</f>
        <v>1</v>
      </c>
    </row>
    <row r="260" spans="9:11" x14ac:dyDescent="0.3">
      <c r="I260" s="1">
        <f t="shared" ca="1" si="20"/>
        <v>0.8248251661688788</v>
      </c>
      <c r="J260" s="1">
        <f t="shared" ca="1" si="21"/>
        <v>0.47884405741710245</v>
      </c>
      <c r="K260" s="1">
        <f t="shared" ca="1" si="22"/>
        <v>1</v>
      </c>
    </row>
    <row r="261" spans="9:11" x14ac:dyDescent="0.3">
      <c r="I261" s="1">
        <f t="shared" ca="1" si="20"/>
        <v>0.66519754367050687</v>
      </c>
      <c r="J261" s="1">
        <f t="shared" ca="1" si="21"/>
        <v>0.59978410352968203</v>
      </c>
      <c r="K261" s="1">
        <f t="shared" ca="1" si="22"/>
        <v>1</v>
      </c>
    </row>
    <row r="262" spans="9:11" x14ac:dyDescent="0.3">
      <c r="I262" s="1">
        <f t="shared" ca="1" si="20"/>
        <v>0.76718676808369923</v>
      </c>
      <c r="J262" s="1">
        <f t="shared" ca="1" si="21"/>
        <v>0.54030980018896868</v>
      </c>
      <c r="K262" s="1">
        <f t="shared" ca="1" si="22"/>
        <v>1</v>
      </c>
    </row>
    <row r="263" spans="9:11" x14ac:dyDescent="0.3">
      <c r="I263" s="1">
        <f t="shared" ca="1" si="20"/>
        <v>0.81340517032351878</v>
      </c>
      <c r="J263" s="1">
        <f t="shared" ca="1" si="21"/>
        <v>0.74466327283048972</v>
      </c>
      <c r="K263" s="1">
        <f t="shared" ca="1" si="22"/>
        <v>1</v>
      </c>
    </row>
    <row r="264" spans="9:11" x14ac:dyDescent="0.3">
      <c r="I264" s="1">
        <f t="shared" ca="1" si="20"/>
        <v>0.77879273662457427</v>
      </c>
      <c r="J264" s="1">
        <f t="shared" ca="1" si="21"/>
        <v>0.66269789011774149</v>
      </c>
      <c r="K264" s="1">
        <f t="shared" ca="1" si="22"/>
        <v>1</v>
      </c>
    </row>
    <row r="265" spans="9:11" x14ac:dyDescent="0.3">
      <c r="I265" s="1">
        <f t="shared" ca="1" si="20"/>
        <v>0.78806094328754417</v>
      </c>
      <c r="J265" s="1">
        <f t="shared" ca="1" si="21"/>
        <v>0.65358815016995564</v>
      </c>
      <c r="K265" s="1">
        <f t="shared" ca="1" si="22"/>
        <v>1</v>
      </c>
    </row>
    <row r="266" spans="9:11" x14ac:dyDescent="0.3">
      <c r="I266" s="1">
        <f t="shared" ca="1" si="20"/>
        <v>0.78467206731465478</v>
      </c>
      <c r="J266" s="1">
        <f t="shared" ca="1" si="21"/>
        <v>0.58125588764633263</v>
      </c>
      <c r="K266" s="1">
        <f t="shared" ca="1" si="22"/>
        <v>1</v>
      </c>
    </row>
    <row r="267" spans="9:11" x14ac:dyDescent="0.3">
      <c r="I267" s="1">
        <f t="shared" ca="1" si="20"/>
        <v>0.786193470370256</v>
      </c>
      <c r="J267" s="1">
        <f t="shared" ca="1" si="21"/>
        <v>0.66987116654711287</v>
      </c>
      <c r="K267" s="1">
        <f t="shared" ca="1" si="22"/>
        <v>1</v>
      </c>
    </row>
    <row r="268" spans="9:11" x14ac:dyDescent="0.3">
      <c r="I268" s="1">
        <f t="shared" ca="1" si="20"/>
        <v>0.8010129147196815</v>
      </c>
      <c r="J268" s="1">
        <f t="shared" ca="1" si="21"/>
        <v>0.61553642820614518</v>
      </c>
      <c r="K268" s="1">
        <f t="shared" ca="1" si="22"/>
        <v>1</v>
      </c>
    </row>
    <row r="269" spans="9:11" x14ac:dyDescent="0.3">
      <c r="I269" s="1">
        <f t="shared" ca="1" si="20"/>
        <v>0.83985567068255707</v>
      </c>
      <c r="J269" s="1">
        <f t="shared" ca="1" si="21"/>
        <v>0.66986247091903284</v>
      </c>
      <c r="K269" s="1">
        <f t="shared" ca="1" si="22"/>
        <v>1</v>
      </c>
    </row>
    <row r="270" spans="9:11" x14ac:dyDescent="0.3">
      <c r="I270" s="1">
        <f t="shared" ca="1" si="20"/>
        <v>0.86387975036075071</v>
      </c>
      <c r="J270" s="1">
        <f t="shared" ca="1" si="21"/>
        <v>0.54624674115620131</v>
      </c>
      <c r="K270" s="1">
        <f t="shared" ca="1" si="22"/>
        <v>1</v>
      </c>
    </row>
    <row r="271" spans="9:11" x14ac:dyDescent="0.3">
      <c r="I271" s="1">
        <f t="shared" ca="1" si="20"/>
        <v>0.78663075884447153</v>
      </c>
      <c r="J271" s="1">
        <f t="shared" ca="1" si="21"/>
        <v>0.58088696799620554</v>
      </c>
      <c r="K271" s="1">
        <f t="shared" ca="1" si="22"/>
        <v>1</v>
      </c>
    </row>
    <row r="272" spans="9:11" x14ac:dyDescent="0.3">
      <c r="I272" s="1">
        <f t="shared" ca="1" si="20"/>
        <v>0.732417296379128</v>
      </c>
      <c r="J272" s="1">
        <f t="shared" ca="1" si="21"/>
        <v>0.61988236247467832</v>
      </c>
      <c r="K272" s="1">
        <f t="shared" ca="1" si="22"/>
        <v>1</v>
      </c>
    </row>
    <row r="273" spans="9:11" x14ac:dyDescent="0.3">
      <c r="I273" s="1">
        <f t="shared" ca="1" si="20"/>
        <v>0.75901197429878808</v>
      </c>
      <c r="J273" s="1">
        <f t="shared" ca="1" si="21"/>
        <v>0.70980189070913746</v>
      </c>
      <c r="K273" s="1">
        <f t="shared" ca="1" si="22"/>
        <v>1</v>
      </c>
    </row>
    <row r="274" spans="9:11" x14ac:dyDescent="0.3">
      <c r="I274" s="1">
        <f t="shared" ca="1" si="20"/>
        <v>0.78292232057838507</v>
      </c>
      <c r="J274" s="1">
        <f t="shared" ca="1" si="21"/>
        <v>0.71499850889436278</v>
      </c>
      <c r="K274" s="1">
        <f t="shared" ca="1" si="22"/>
        <v>1</v>
      </c>
    </row>
    <row r="275" spans="9:11" x14ac:dyDescent="0.3">
      <c r="I275" s="1">
        <f t="shared" ca="1" si="20"/>
        <v>0.78033174263816396</v>
      </c>
      <c r="J275" s="1">
        <f t="shared" ca="1" si="21"/>
        <v>0.68369147525254903</v>
      </c>
      <c r="K275" s="1">
        <f t="shared" ca="1" si="22"/>
        <v>1</v>
      </c>
    </row>
    <row r="276" spans="9:11" x14ac:dyDescent="0.3">
      <c r="I276" s="1">
        <f t="shared" ca="1" si="20"/>
        <v>0.61832051355624373</v>
      </c>
      <c r="J276" s="1">
        <f t="shared" ca="1" si="21"/>
        <v>0.56309761047466922</v>
      </c>
      <c r="K276" s="1">
        <f t="shared" ca="1" si="22"/>
        <v>1</v>
      </c>
    </row>
    <row r="277" spans="9:11" x14ac:dyDescent="0.3">
      <c r="I277" s="1">
        <f t="shared" ca="1" si="20"/>
        <v>0.79082398966338019</v>
      </c>
      <c r="J277" s="1">
        <f t="shared" ca="1" si="21"/>
        <v>0.60542029210717774</v>
      </c>
      <c r="K277" s="1">
        <f t="shared" ca="1" si="22"/>
        <v>1</v>
      </c>
    </row>
    <row r="278" spans="9:11" x14ac:dyDescent="0.3">
      <c r="I278" s="1">
        <f t="shared" ca="1" si="20"/>
        <v>0.74696003862508076</v>
      </c>
      <c r="J278" s="1">
        <f t="shared" ca="1" si="21"/>
        <v>0.65229720650740919</v>
      </c>
      <c r="K278" s="1">
        <f t="shared" ca="1" si="22"/>
        <v>1</v>
      </c>
    </row>
    <row r="279" spans="9:11" x14ac:dyDescent="0.3">
      <c r="I279" s="1">
        <f t="shared" ca="1" si="20"/>
        <v>0.80511394216200283</v>
      </c>
      <c r="J279" s="1">
        <f t="shared" ca="1" si="21"/>
        <v>0.58337623363530233</v>
      </c>
      <c r="K279" s="1">
        <f t="shared" ca="1" si="22"/>
        <v>1</v>
      </c>
    </row>
    <row r="280" spans="9:11" x14ac:dyDescent="0.3">
      <c r="I280" s="1">
        <f t="shared" ca="1" si="20"/>
        <v>0.77858133194306589</v>
      </c>
      <c r="J280" s="1">
        <f t="shared" ca="1" si="21"/>
        <v>0.68018712527625147</v>
      </c>
      <c r="K280" s="1">
        <f t="shared" ca="1" si="22"/>
        <v>1</v>
      </c>
    </row>
    <row r="281" spans="9:11" x14ac:dyDescent="0.3">
      <c r="I281" s="1">
        <f t="shared" ca="1" si="20"/>
        <v>0.82679105295632505</v>
      </c>
      <c r="J281" s="1">
        <f t="shared" ca="1" si="21"/>
        <v>0.6425060120248598</v>
      </c>
      <c r="K281" s="1">
        <f t="shared" ca="1" si="22"/>
        <v>1</v>
      </c>
    </row>
    <row r="282" spans="9:11" x14ac:dyDescent="0.3">
      <c r="I282" s="1">
        <f t="shared" ca="1" si="20"/>
        <v>0.77166219953155302</v>
      </c>
      <c r="J282" s="1">
        <f t="shared" ca="1" si="21"/>
        <v>0.57768974699002629</v>
      </c>
      <c r="K282" s="1">
        <f t="shared" ca="1" si="22"/>
        <v>1</v>
      </c>
    </row>
    <row r="283" spans="9:11" x14ac:dyDescent="0.3">
      <c r="I283" s="1">
        <f t="shared" ca="1" si="20"/>
        <v>0.78389139795184737</v>
      </c>
      <c r="J283" s="1">
        <f t="shared" ca="1" si="21"/>
        <v>0.70503989557101221</v>
      </c>
      <c r="K283" s="1">
        <f t="shared" ca="1" si="22"/>
        <v>1</v>
      </c>
    </row>
    <row r="284" spans="9:11" x14ac:dyDescent="0.3">
      <c r="I284" s="1">
        <f t="shared" ca="1" si="20"/>
        <v>0.71531486973228586</v>
      </c>
      <c r="J284" s="1">
        <f t="shared" ca="1" si="21"/>
        <v>0.51029533448801045</v>
      </c>
      <c r="K284" s="1">
        <f t="shared" ca="1" si="22"/>
        <v>1</v>
      </c>
    </row>
    <row r="285" spans="9:11" x14ac:dyDescent="0.3">
      <c r="I285" s="1">
        <f t="shared" ca="1" si="20"/>
        <v>0.8428383454020888</v>
      </c>
      <c r="J285" s="1">
        <f t="shared" ca="1" si="21"/>
        <v>0.58081271953051783</v>
      </c>
      <c r="K285" s="1">
        <f t="shared" ca="1" si="22"/>
        <v>1</v>
      </c>
    </row>
    <row r="286" spans="9:11" x14ac:dyDescent="0.3">
      <c r="I286" s="1">
        <f t="shared" ca="1" si="20"/>
        <v>0.71646200526102088</v>
      </c>
      <c r="J286" s="1">
        <f t="shared" ca="1" si="21"/>
        <v>0.61206968923373872</v>
      </c>
      <c r="K286" s="1">
        <f t="shared" ca="1" si="22"/>
        <v>1</v>
      </c>
    </row>
    <row r="287" spans="9:11" x14ac:dyDescent="0.3">
      <c r="I287" s="1">
        <f t="shared" ca="1" si="20"/>
        <v>0.79467927191010146</v>
      </c>
      <c r="J287" s="1">
        <f t="shared" ca="1" si="21"/>
        <v>0.51602022546126691</v>
      </c>
      <c r="K287" s="1">
        <f t="shared" ca="1" si="22"/>
        <v>1</v>
      </c>
    </row>
    <row r="288" spans="9:11" x14ac:dyDescent="0.3">
      <c r="I288" s="1">
        <f t="shared" ca="1" si="20"/>
        <v>0.71485173786771139</v>
      </c>
      <c r="J288" s="1">
        <f t="shared" ca="1" si="21"/>
        <v>0.59105604731765293</v>
      </c>
      <c r="K288" s="1">
        <f t="shared" ca="1" si="22"/>
        <v>1</v>
      </c>
    </row>
    <row r="289" spans="9:11" x14ac:dyDescent="0.3">
      <c r="I289" s="1">
        <f t="shared" ca="1" si="20"/>
        <v>0.79363975097227302</v>
      </c>
      <c r="J289" s="1">
        <f t="shared" ca="1" si="21"/>
        <v>0.6250463528587229</v>
      </c>
      <c r="K289" s="1">
        <f t="shared" ca="1" si="22"/>
        <v>1</v>
      </c>
    </row>
    <row r="290" spans="9:11" x14ac:dyDescent="0.3">
      <c r="I290" s="1">
        <f t="shared" ca="1" si="20"/>
        <v>0.80747317823926101</v>
      </c>
      <c r="J290" s="1">
        <f t="shared" ca="1" si="21"/>
        <v>0.58358258559892939</v>
      </c>
      <c r="K290" s="1">
        <f t="shared" ca="1" si="22"/>
        <v>1</v>
      </c>
    </row>
    <row r="291" spans="9:11" x14ac:dyDescent="0.3">
      <c r="I291" s="1">
        <f t="shared" ca="1" si="20"/>
        <v>0.79964301788129233</v>
      </c>
      <c r="J291" s="1">
        <f t="shared" ca="1" si="21"/>
        <v>0.54137864843979855</v>
      </c>
      <c r="K291" s="1">
        <f t="shared" ca="1" si="22"/>
        <v>1</v>
      </c>
    </row>
    <row r="292" spans="9:11" x14ac:dyDescent="0.3">
      <c r="I292" s="1">
        <f t="shared" ca="1" si="20"/>
        <v>0.81439977378980366</v>
      </c>
      <c r="J292" s="1">
        <f t="shared" ca="1" si="21"/>
        <v>0.52585595930438522</v>
      </c>
      <c r="K292" s="1">
        <f t="shared" ca="1" si="22"/>
        <v>1</v>
      </c>
    </row>
    <row r="293" spans="9:11" x14ac:dyDescent="0.3">
      <c r="I293" s="1">
        <f t="shared" ca="1" si="20"/>
        <v>0.72599421755549542</v>
      </c>
      <c r="J293" s="1">
        <f t="shared" ca="1" si="21"/>
        <v>0.66233820755414985</v>
      </c>
      <c r="K293" s="1">
        <f t="shared" ca="1" si="22"/>
        <v>1</v>
      </c>
    </row>
    <row r="294" spans="9:11" x14ac:dyDescent="0.3">
      <c r="I294" s="1">
        <f t="shared" ca="1" si="20"/>
        <v>0.76391165799730976</v>
      </c>
      <c r="J294" s="1">
        <f t="shared" ca="1" si="21"/>
        <v>0.64329116134144293</v>
      </c>
      <c r="K294" s="1">
        <f t="shared" ca="1" si="22"/>
        <v>1</v>
      </c>
    </row>
    <row r="295" spans="9:11" x14ac:dyDescent="0.3">
      <c r="I295" s="1">
        <f t="shared" ca="1" si="20"/>
        <v>0.80035644204047163</v>
      </c>
      <c r="J295" s="1">
        <f t="shared" ca="1" si="21"/>
        <v>0.60878047001100921</v>
      </c>
      <c r="K295" s="1">
        <f t="shared" ca="1" si="22"/>
        <v>1</v>
      </c>
    </row>
    <row r="296" spans="9:11" x14ac:dyDescent="0.3">
      <c r="I296" s="1">
        <f t="shared" ca="1" si="20"/>
        <v>0.85280873014567526</v>
      </c>
      <c r="J296" s="1">
        <f t="shared" ca="1" si="21"/>
        <v>0.60046033070376048</v>
      </c>
      <c r="K296" s="1">
        <f t="shared" ca="1" si="22"/>
        <v>1</v>
      </c>
    </row>
    <row r="297" spans="9:11" x14ac:dyDescent="0.3">
      <c r="I297" s="1">
        <f t="shared" ca="1" si="20"/>
        <v>0.87614153153085184</v>
      </c>
      <c r="J297" s="1">
        <f t="shared" ca="1" si="21"/>
        <v>0.6222072643400407</v>
      </c>
      <c r="K297" s="1">
        <f t="shared" ca="1" si="22"/>
        <v>1</v>
      </c>
    </row>
    <row r="298" spans="9:11" x14ac:dyDescent="0.3">
      <c r="I298" s="1">
        <f t="shared" ca="1" si="20"/>
        <v>0.68823731706174029</v>
      </c>
      <c r="J298" s="1">
        <f t="shared" ca="1" si="21"/>
        <v>0.71705230184775304</v>
      </c>
      <c r="K298" s="1">
        <f t="shared" ca="1" si="22"/>
        <v>0</v>
      </c>
    </row>
    <row r="299" spans="9:11" x14ac:dyDescent="0.3">
      <c r="I299" s="1">
        <f t="shared" ca="1" si="20"/>
        <v>0.86022202505174827</v>
      </c>
      <c r="J299" s="1">
        <f t="shared" ca="1" si="21"/>
        <v>0.60539526017519929</v>
      </c>
      <c r="K299" s="1">
        <f t="shared" ca="1" si="22"/>
        <v>1</v>
      </c>
    </row>
    <row r="300" spans="9:11" x14ac:dyDescent="0.3">
      <c r="I300" s="1">
        <f t="shared" ca="1" si="20"/>
        <v>0.72599484081825372</v>
      </c>
      <c r="J300" s="1">
        <f t="shared" ca="1" si="21"/>
        <v>0.63166489933029801</v>
      </c>
      <c r="K300" s="1">
        <f t="shared" ca="1" si="22"/>
        <v>1</v>
      </c>
    </row>
    <row r="301" spans="9:11" x14ac:dyDescent="0.3">
      <c r="I301" s="1">
        <f t="shared" ca="1" si="20"/>
        <v>0.77885424952422599</v>
      </c>
      <c r="J301" s="1">
        <f t="shared" ca="1" si="21"/>
        <v>0.6564766997693634</v>
      </c>
      <c r="K301" s="1">
        <f t="shared" ca="1" si="22"/>
        <v>1</v>
      </c>
    </row>
    <row r="302" spans="9:11" x14ac:dyDescent="0.3">
      <c r="I302" s="1">
        <f t="shared" ca="1" si="20"/>
        <v>0.91737624562133102</v>
      </c>
      <c r="J302" s="1">
        <f t="shared" ca="1" si="21"/>
        <v>0.58797481447554312</v>
      </c>
      <c r="K302" s="1">
        <f t="shared" ca="1" si="22"/>
        <v>1</v>
      </c>
    </row>
    <row r="303" spans="9:11" x14ac:dyDescent="0.3">
      <c r="I303" s="1">
        <f t="shared" ca="1" si="20"/>
        <v>0.7731165341338968</v>
      </c>
      <c r="J303" s="1">
        <f t="shared" ca="1" si="21"/>
        <v>0.62364490602668932</v>
      </c>
      <c r="K303" s="1">
        <f t="shared" ca="1" si="22"/>
        <v>1</v>
      </c>
    </row>
    <row r="304" spans="9:11" x14ac:dyDescent="0.3">
      <c r="I304" s="1">
        <f t="shared" ca="1" si="20"/>
        <v>0.77757347101301866</v>
      </c>
      <c r="J304" s="1">
        <f t="shared" ca="1" si="21"/>
        <v>0.64426640347611341</v>
      </c>
      <c r="K304" s="1">
        <f t="shared" ca="1" si="22"/>
        <v>1</v>
      </c>
    </row>
    <row r="305" spans="9:11" x14ac:dyDescent="0.3">
      <c r="I305" s="1">
        <f t="shared" ca="1" si="20"/>
        <v>0.72515247782589498</v>
      </c>
      <c r="J305" s="1">
        <f t="shared" ca="1" si="21"/>
        <v>0.5875574201003182</v>
      </c>
      <c r="K305" s="1">
        <f t="shared" ca="1" si="22"/>
        <v>1</v>
      </c>
    </row>
    <row r="306" spans="9:11" x14ac:dyDescent="0.3">
      <c r="I306" s="1">
        <f t="shared" ca="1" si="20"/>
        <v>0.8598864646432316</v>
      </c>
      <c r="J306" s="1">
        <f t="shared" ca="1" si="21"/>
        <v>0.72358132756532867</v>
      </c>
      <c r="K306" s="1">
        <f t="shared" ca="1" si="22"/>
        <v>1</v>
      </c>
    </row>
    <row r="307" spans="9:11" x14ac:dyDescent="0.3">
      <c r="I307" s="1">
        <f t="shared" ca="1" si="20"/>
        <v>0.8064486193269651</v>
      </c>
      <c r="J307" s="1">
        <f t="shared" ca="1" si="21"/>
        <v>0.59654361473760287</v>
      </c>
      <c r="K307" s="1">
        <f t="shared" ca="1" si="22"/>
        <v>1</v>
      </c>
    </row>
    <row r="308" spans="9:11" x14ac:dyDescent="0.3">
      <c r="I308" s="1">
        <f t="shared" ca="1" si="20"/>
        <v>0.78527521048306514</v>
      </c>
      <c r="J308" s="1">
        <f t="shared" ca="1" si="21"/>
        <v>0.55796068915990371</v>
      </c>
      <c r="K308" s="1">
        <f t="shared" ca="1" si="22"/>
        <v>1</v>
      </c>
    </row>
    <row r="309" spans="9:11" x14ac:dyDescent="0.3">
      <c r="I309" s="1">
        <f t="shared" ca="1" si="20"/>
        <v>0.78967373967170851</v>
      </c>
      <c r="J309" s="1">
        <f t="shared" ca="1" si="21"/>
        <v>0.66291628241904399</v>
      </c>
      <c r="K309" s="1">
        <f t="shared" ca="1" si="22"/>
        <v>1</v>
      </c>
    </row>
    <row r="310" spans="9:11" x14ac:dyDescent="0.3">
      <c r="I310" s="1">
        <f t="shared" ca="1" si="20"/>
        <v>0.66638564102354492</v>
      </c>
      <c r="J310" s="1">
        <f t="shared" ca="1" si="21"/>
        <v>0.7314676019619526</v>
      </c>
      <c r="K310" s="1">
        <f t="shared" ca="1" si="22"/>
        <v>0</v>
      </c>
    </row>
    <row r="311" spans="9:11" x14ac:dyDescent="0.3">
      <c r="I311" s="1">
        <f t="shared" ca="1" si="20"/>
        <v>0.7928083974229464</v>
      </c>
      <c r="J311" s="1">
        <f t="shared" ca="1" si="21"/>
        <v>0.51004024377884638</v>
      </c>
      <c r="K311" s="1">
        <f t="shared" ca="1" si="22"/>
        <v>1</v>
      </c>
    </row>
    <row r="312" spans="9:11" x14ac:dyDescent="0.3">
      <c r="I312" s="1">
        <f t="shared" ca="1" si="20"/>
        <v>0.7801073962608468</v>
      </c>
      <c r="J312" s="1">
        <f t="shared" ca="1" si="21"/>
        <v>0.5076608004974793</v>
      </c>
      <c r="K312" s="1">
        <f t="shared" ca="1" si="22"/>
        <v>1</v>
      </c>
    </row>
    <row r="313" spans="9:11" x14ac:dyDescent="0.3">
      <c r="I313" s="1">
        <f t="shared" ca="1" si="20"/>
        <v>0.78677982434667126</v>
      </c>
      <c r="J313" s="1">
        <f t="shared" ca="1" si="21"/>
        <v>0.58919952931986408</v>
      </c>
      <c r="K313" s="1">
        <f t="shared" ca="1" si="22"/>
        <v>1</v>
      </c>
    </row>
    <row r="314" spans="9:11" x14ac:dyDescent="0.3">
      <c r="I314" s="1">
        <f t="shared" ca="1" si="20"/>
        <v>0.74678080549903814</v>
      </c>
      <c r="J314" s="1">
        <f t="shared" ca="1" si="21"/>
        <v>0.64872916192381691</v>
      </c>
      <c r="K314" s="1">
        <f t="shared" ca="1" si="22"/>
        <v>1</v>
      </c>
    </row>
    <row r="315" spans="9:11" x14ac:dyDescent="0.3">
      <c r="I315" s="1">
        <f t="shared" ca="1" si="20"/>
        <v>0.77222634272726487</v>
      </c>
      <c r="J315" s="1">
        <f t="shared" ca="1" si="21"/>
        <v>0.42647895137720571</v>
      </c>
      <c r="K315" s="1">
        <f t="shared" ca="1" si="22"/>
        <v>1</v>
      </c>
    </row>
    <row r="316" spans="9:11" x14ac:dyDescent="0.3">
      <c r="I316" s="1">
        <f t="shared" ca="1" si="20"/>
        <v>0.83457351825404225</v>
      </c>
      <c r="J316" s="1">
        <f t="shared" ca="1" si="21"/>
        <v>0.71470606800533198</v>
      </c>
      <c r="K316" s="1">
        <f t="shared" ca="1" si="22"/>
        <v>1</v>
      </c>
    </row>
    <row r="317" spans="9:11" x14ac:dyDescent="0.3">
      <c r="I317" s="1">
        <f t="shared" ca="1" si="20"/>
        <v>0.78454286249056127</v>
      </c>
      <c r="J317" s="1">
        <f t="shared" ca="1" si="21"/>
        <v>0.62787846658981228</v>
      </c>
      <c r="K317" s="1">
        <f t="shared" ca="1" si="22"/>
        <v>1</v>
      </c>
    </row>
    <row r="318" spans="9:11" x14ac:dyDescent="0.3">
      <c r="I318" s="1">
        <f t="shared" ca="1" si="20"/>
        <v>0.74703784065092516</v>
      </c>
      <c r="J318" s="1">
        <f t="shared" ca="1" si="21"/>
        <v>0.6053785321284969</v>
      </c>
      <c r="K318" s="1">
        <f t="shared" ca="1" si="22"/>
        <v>1</v>
      </c>
    </row>
    <row r="319" spans="9:11" x14ac:dyDescent="0.3">
      <c r="I319" s="1">
        <f t="shared" ca="1" si="20"/>
        <v>0.8616371416920755</v>
      </c>
      <c r="J319" s="1">
        <f t="shared" ca="1" si="21"/>
        <v>0.59470752632507928</v>
      </c>
      <c r="K319" s="1">
        <f t="shared" ca="1" si="22"/>
        <v>1</v>
      </c>
    </row>
    <row r="320" spans="9:11" x14ac:dyDescent="0.3">
      <c r="I320" s="1">
        <f t="shared" ca="1" si="20"/>
        <v>0.81787892252008854</v>
      </c>
      <c r="J320" s="1">
        <f t="shared" ca="1" si="21"/>
        <v>0.47973512014755249</v>
      </c>
      <c r="K320" s="1">
        <f t="shared" ca="1" si="22"/>
        <v>1</v>
      </c>
    </row>
    <row r="321" spans="9:11" x14ac:dyDescent="0.3">
      <c r="I321" s="1">
        <f t="shared" ca="1" si="20"/>
        <v>0.70769232066498056</v>
      </c>
      <c r="J321" s="1">
        <f t="shared" ca="1" si="21"/>
        <v>0.5774094480845593</v>
      </c>
      <c r="K321" s="1">
        <f t="shared" ca="1" si="22"/>
        <v>1</v>
      </c>
    </row>
    <row r="322" spans="9:11" x14ac:dyDescent="0.3">
      <c r="I322" s="1">
        <f t="shared" ca="1" si="20"/>
        <v>0.78916536878674404</v>
      </c>
      <c r="J322" s="1">
        <f t="shared" ca="1" si="21"/>
        <v>0.64577668492777718</v>
      </c>
      <c r="K322" s="1">
        <f t="shared" ca="1" si="22"/>
        <v>1</v>
      </c>
    </row>
    <row r="323" spans="9:11" x14ac:dyDescent="0.3">
      <c r="I323" s="1">
        <f t="shared" ref="I323:I386" ca="1" si="23">BETAINV(RAND(),$B$15,$B$16)</f>
        <v>0.76769986071713214</v>
      </c>
      <c r="J323" s="1">
        <f t="shared" ref="J323:J386" ca="1" si="24">BETAINV(RAND(),$B$39,$B$40)</f>
        <v>0.6608939149442169</v>
      </c>
      <c r="K323" s="1">
        <f t="shared" ref="K323:K386" ca="1" si="25">IF(I323&gt;J323,1,0)</f>
        <v>1</v>
      </c>
    </row>
    <row r="324" spans="9:11" x14ac:dyDescent="0.3">
      <c r="I324" s="1">
        <f t="shared" ca="1" si="23"/>
        <v>0.81664016027462627</v>
      </c>
      <c r="J324" s="1">
        <f t="shared" ca="1" si="24"/>
        <v>0.58211853309988004</v>
      </c>
      <c r="K324" s="1">
        <f t="shared" ca="1" si="25"/>
        <v>1</v>
      </c>
    </row>
    <row r="325" spans="9:11" x14ac:dyDescent="0.3">
      <c r="I325" s="1">
        <f t="shared" ca="1" si="23"/>
        <v>0.76481982424602901</v>
      </c>
      <c r="J325" s="1">
        <f t="shared" ca="1" si="24"/>
        <v>0.71603682458153417</v>
      </c>
      <c r="K325" s="1">
        <f t="shared" ca="1" si="25"/>
        <v>1</v>
      </c>
    </row>
    <row r="326" spans="9:11" x14ac:dyDescent="0.3">
      <c r="I326" s="1">
        <f t="shared" ca="1" si="23"/>
        <v>0.78488532915690912</v>
      </c>
      <c r="J326" s="1">
        <f t="shared" ca="1" si="24"/>
        <v>0.65205097082875252</v>
      </c>
      <c r="K326" s="1">
        <f t="shared" ca="1" si="25"/>
        <v>1</v>
      </c>
    </row>
    <row r="327" spans="9:11" x14ac:dyDescent="0.3">
      <c r="I327" s="1">
        <f t="shared" ca="1" si="23"/>
        <v>0.79960292964860025</v>
      </c>
      <c r="J327" s="1">
        <f t="shared" ca="1" si="24"/>
        <v>0.6396953910937252</v>
      </c>
      <c r="K327" s="1">
        <f t="shared" ca="1" si="25"/>
        <v>1</v>
      </c>
    </row>
    <row r="328" spans="9:11" x14ac:dyDescent="0.3">
      <c r="I328" s="1">
        <f t="shared" ca="1" si="23"/>
        <v>0.78760483775083412</v>
      </c>
      <c r="J328" s="1">
        <f t="shared" ca="1" si="24"/>
        <v>0.48491593471773559</v>
      </c>
      <c r="K328" s="1">
        <f t="shared" ca="1" si="25"/>
        <v>1</v>
      </c>
    </row>
    <row r="329" spans="9:11" x14ac:dyDescent="0.3">
      <c r="I329" s="1">
        <f t="shared" ca="1" si="23"/>
        <v>0.83867546700301421</v>
      </c>
      <c r="J329" s="1">
        <f t="shared" ca="1" si="24"/>
        <v>0.65701866103006457</v>
      </c>
      <c r="K329" s="1">
        <f t="shared" ca="1" si="25"/>
        <v>1</v>
      </c>
    </row>
    <row r="330" spans="9:11" x14ac:dyDescent="0.3">
      <c r="I330" s="1">
        <f t="shared" ca="1" si="23"/>
        <v>0.87713548085264337</v>
      </c>
      <c r="J330" s="1">
        <f t="shared" ca="1" si="24"/>
        <v>0.79884153752020159</v>
      </c>
      <c r="K330" s="1">
        <f t="shared" ca="1" si="25"/>
        <v>1</v>
      </c>
    </row>
    <row r="331" spans="9:11" x14ac:dyDescent="0.3">
      <c r="I331" s="1">
        <f t="shared" ca="1" si="23"/>
        <v>0.76797028487472363</v>
      </c>
      <c r="J331" s="1">
        <f t="shared" ca="1" si="24"/>
        <v>0.61025326032811611</v>
      </c>
      <c r="K331" s="1">
        <f t="shared" ca="1" si="25"/>
        <v>1</v>
      </c>
    </row>
    <row r="332" spans="9:11" x14ac:dyDescent="0.3">
      <c r="I332" s="1">
        <f t="shared" ca="1" si="23"/>
        <v>0.76944656226951957</v>
      </c>
      <c r="J332" s="1">
        <f t="shared" ca="1" si="24"/>
        <v>0.50042598179791853</v>
      </c>
      <c r="K332" s="1">
        <f t="shared" ca="1" si="25"/>
        <v>1</v>
      </c>
    </row>
    <row r="333" spans="9:11" x14ac:dyDescent="0.3">
      <c r="I333" s="1">
        <f t="shared" ca="1" si="23"/>
        <v>0.84440931118263496</v>
      </c>
      <c r="J333" s="1">
        <f t="shared" ca="1" si="24"/>
        <v>0.54155327173362244</v>
      </c>
      <c r="K333" s="1">
        <f t="shared" ca="1" si="25"/>
        <v>1</v>
      </c>
    </row>
    <row r="334" spans="9:11" x14ac:dyDescent="0.3">
      <c r="I334" s="1">
        <f t="shared" ca="1" si="23"/>
        <v>0.86392983493300435</v>
      </c>
      <c r="J334" s="1">
        <f t="shared" ca="1" si="24"/>
        <v>0.66854240596048453</v>
      </c>
      <c r="K334" s="1">
        <f t="shared" ca="1" si="25"/>
        <v>1</v>
      </c>
    </row>
    <row r="335" spans="9:11" x14ac:dyDescent="0.3">
      <c r="I335" s="1">
        <f t="shared" ca="1" si="23"/>
        <v>0.84152497341398103</v>
      </c>
      <c r="J335" s="1">
        <f t="shared" ca="1" si="24"/>
        <v>0.62601073799868978</v>
      </c>
      <c r="K335" s="1">
        <f t="shared" ca="1" si="25"/>
        <v>1</v>
      </c>
    </row>
    <row r="336" spans="9:11" x14ac:dyDescent="0.3">
      <c r="I336" s="1">
        <f t="shared" ca="1" si="23"/>
        <v>0.82396935977869901</v>
      </c>
      <c r="J336" s="1">
        <f t="shared" ca="1" si="24"/>
        <v>0.62822825238905144</v>
      </c>
      <c r="K336" s="1">
        <f t="shared" ca="1" si="25"/>
        <v>1</v>
      </c>
    </row>
    <row r="337" spans="9:11" x14ac:dyDescent="0.3">
      <c r="I337" s="1">
        <f t="shared" ca="1" si="23"/>
        <v>0.81934882084471949</v>
      </c>
      <c r="J337" s="1">
        <f t="shared" ca="1" si="24"/>
        <v>0.63095724594689262</v>
      </c>
      <c r="K337" s="1">
        <f t="shared" ca="1" si="25"/>
        <v>1</v>
      </c>
    </row>
    <row r="338" spans="9:11" x14ac:dyDescent="0.3">
      <c r="I338" s="1">
        <f t="shared" ca="1" si="23"/>
        <v>0.73129780129319699</v>
      </c>
      <c r="J338" s="1">
        <f t="shared" ca="1" si="24"/>
        <v>0.66250208171638392</v>
      </c>
      <c r="K338" s="1">
        <f t="shared" ca="1" si="25"/>
        <v>1</v>
      </c>
    </row>
    <row r="339" spans="9:11" x14ac:dyDescent="0.3">
      <c r="I339" s="1">
        <f t="shared" ca="1" si="23"/>
        <v>0.71454860266337616</v>
      </c>
      <c r="J339" s="1">
        <f t="shared" ca="1" si="24"/>
        <v>0.67361469598447954</v>
      </c>
      <c r="K339" s="1">
        <f t="shared" ca="1" si="25"/>
        <v>1</v>
      </c>
    </row>
    <row r="340" spans="9:11" x14ac:dyDescent="0.3">
      <c r="I340" s="1">
        <f t="shared" ca="1" si="23"/>
        <v>0.86220365702986967</v>
      </c>
      <c r="J340" s="1">
        <f t="shared" ca="1" si="24"/>
        <v>0.68423664392451111</v>
      </c>
      <c r="K340" s="1">
        <f t="shared" ca="1" si="25"/>
        <v>1</v>
      </c>
    </row>
    <row r="341" spans="9:11" x14ac:dyDescent="0.3">
      <c r="I341" s="1">
        <f t="shared" ca="1" si="23"/>
        <v>0.71120013364256895</v>
      </c>
      <c r="J341" s="1">
        <f t="shared" ca="1" si="24"/>
        <v>0.64895611316740831</v>
      </c>
      <c r="K341" s="1">
        <f t="shared" ca="1" si="25"/>
        <v>1</v>
      </c>
    </row>
    <row r="342" spans="9:11" x14ac:dyDescent="0.3">
      <c r="I342" s="1">
        <f t="shared" ca="1" si="23"/>
        <v>0.77221886891649627</v>
      </c>
      <c r="J342" s="1">
        <f t="shared" ca="1" si="24"/>
        <v>0.68657022790896227</v>
      </c>
      <c r="K342" s="1">
        <f t="shared" ca="1" si="25"/>
        <v>1</v>
      </c>
    </row>
    <row r="343" spans="9:11" x14ac:dyDescent="0.3">
      <c r="I343" s="1">
        <f t="shared" ca="1" si="23"/>
        <v>0.78903314878586839</v>
      </c>
      <c r="J343" s="1">
        <f t="shared" ca="1" si="24"/>
        <v>0.46800277307147142</v>
      </c>
      <c r="K343" s="1">
        <f t="shared" ca="1" si="25"/>
        <v>1</v>
      </c>
    </row>
    <row r="344" spans="9:11" x14ac:dyDescent="0.3">
      <c r="I344" s="1">
        <f t="shared" ca="1" si="23"/>
        <v>0.78404861421868</v>
      </c>
      <c r="J344" s="1">
        <f t="shared" ca="1" si="24"/>
        <v>0.52071243773334674</v>
      </c>
      <c r="K344" s="1">
        <f t="shared" ca="1" si="25"/>
        <v>1</v>
      </c>
    </row>
    <row r="345" spans="9:11" x14ac:dyDescent="0.3">
      <c r="I345" s="1">
        <f t="shared" ca="1" si="23"/>
        <v>0.78535890613402548</v>
      </c>
      <c r="J345" s="1">
        <f t="shared" ca="1" si="24"/>
        <v>0.68404670195338269</v>
      </c>
      <c r="K345" s="1">
        <f t="shared" ca="1" si="25"/>
        <v>1</v>
      </c>
    </row>
    <row r="346" spans="9:11" x14ac:dyDescent="0.3">
      <c r="I346" s="1">
        <f t="shared" ca="1" si="23"/>
        <v>0.82954628010890119</v>
      </c>
      <c r="J346" s="1">
        <f t="shared" ca="1" si="24"/>
        <v>0.55293424450985029</v>
      </c>
      <c r="K346" s="1">
        <f t="shared" ca="1" si="25"/>
        <v>1</v>
      </c>
    </row>
    <row r="347" spans="9:11" x14ac:dyDescent="0.3">
      <c r="I347" s="1">
        <f t="shared" ca="1" si="23"/>
        <v>0.81638558696599972</v>
      </c>
      <c r="J347" s="1">
        <f t="shared" ca="1" si="24"/>
        <v>0.68534826737345234</v>
      </c>
      <c r="K347" s="1">
        <f t="shared" ca="1" si="25"/>
        <v>1</v>
      </c>
    </row>
    <row r="348" spans="9:11" x14ac:dyDescent="0.3">
      <c r="I348" s="1">
        <f t="shared" ca="1" si="23"/>
        <v>0.8161739825012212</v>
      </c>
      <c r="J348" s="1">
        <f t="shared" ca="1" si="24"/>
        <v>0.65309632315452293</v>
      </c>
      <c r="K348" s="1">
        <f t="shared" ca="1" si="25"/>
        <v>1</v>
      </c>
    </row>
    <row r="349" spans="9:11" x14ac:dyDescent="0.3">
      <c r="I349" s="1">
        <f t="shared" ca="1" si="23"/>
        <v>0.84974391189716791</v>
      </c>
      <c r="J349" s="1">
        <f t="shared" ca="1" si="24"/>
        <v>0.59191214954680393</v>
      </c>
      <c r="K349" s="1">
        <f t="shared" ca="1" si="25"/>
        <v>1</v>
      </c>
    </row>
    <row r="350" spans="9:11" x14ac:dyDescent="0.3">
      <c r="I350" s="1">
        <f t="shared" ca="1" si="23"/>
        <v>0.77916857758332059</v>
      </c>
      <c r="J350" s="1">
        <f t="shared" ca="1" si="24"/>
        <v>0.57152811132512316</v>
      </c>
      <c r="K350" s="1">
        <f t="shared" ca="1" si="25"/>
        <v>1</v>
      </c>
    </row>
    <row r="351" spans="9:11" x14ac:dyDescent="0.3">
      <c r="I351" s="1">
        <f t="shared" ca="1" si="23"/>
        <v>0.79726637791621391</v>
      </c>
      <c r="J351" s="1">
        <f t="shared" ca="1" si="24"/>
        <v>0.60285816316893259</v>
      </c>
      <c r="K351" s="1">
        <f t="shared" ca="1" si="25"/>
        <v>1</v>
      </c>
    </row>
    <row r="352" spans="9:11" x14ac:dyDescent="0.3">
      <c r="I352" s="1">
        <f t="shared" ca="1" si="23"/>
        <v>0.78304412441986171</v>
      </c>
      <c r="J352" s="1">
        <f t="shared" ca="1" si="24"/>
        <v>0.68349720718211682</v>
      </c>
      <c r="K352" s="1">
        <f t="shared" ca="1" si="25"/>
        <v>1</v>
      </c>
    </row>
    <row r="353" spans="9:11" x14ac:dyDescent="0.3">
      <c r="I353" s="1">
        <f t="shared" ca="1" si="23"/>
        <v>0.81581124514036352</v>
      </c>
      <c r="J353" s="1">
        <f t="shared" ca="1" si="24"/>
        <v>0.64498637938137793</v>
      </c>
      <c r="K353" s="1">
        <f t="shared" ca="1" si="25"/>
        <v>1</v>
      </c>
    </row>
    <row r="354" spans="9:11" x14ac:dyDescent="0.3">
      <c r="I354" s="1">
        <f t="shared" ca="1" si="23"/>
        <v>0.85222020905141094</v>
      </c>
      <c r="J354" s="1">
        <f t="shared" ca="1" si="24"/>
        <v>0.63042260229410862</v>
      </c>
      <c r="K354" s="1">
        <f t="shared" ca="1" si="25"/>
        <v>1</v>
      </c>
    </row>
    <row r="355" spans="9:11" x14ac:dyDescent="0.3">
      <c r="I355" s="1">
        <f t="shared" ca="1" si="23"/>
        <v>0.83863403622923149</v>
      </c>
      <c r="J355" s="1">
        <f t="shared" ca="1" si="24"/>
        <v>0.66575862676248398</v>
      </c>
      <c r="K355" s="1">
        <f t="shared" ca="1" si="25"/>
        <v>1</v>
      </c>
    </row>
    <row r="356" spans="9:11" x14ac:dyDescent="0.3">
      <c r="I356" s="1">
        <f t="shared" ca="1" si="23"/>
        <v>0.67357116184646126</v>
      </c>
      <c r="J356" s="1">
        <f t="shared" ca="1" si="24"/>
        <v>0.69495586996389092</v>
      </c>
      <c r="K356" s="1">
        <f t="shared" ca="1" si="25"/>
        <v>0</v>
      </c>
    </row>
    <row r="357" spans="9:11" x14ac:dyDescent="0.3">
      <c r="I357" s="1">
        <f t="shared" ca="1" si="23"/>
        <v>0.75995687617625496</v>
      </c>
      <c r="J357" s="1">
        <f t="shared" ca="1" si="24"/>
        <v>0.60310981570615685</v>
      </c>
      <c r="K357" s="1">
        <f t="shared" ca="1" si="25"/>
        <v>1</v>
      </c>
    </row>
    <row r="358" spans="9:11" x14ac:dyDescent="0.3">
      <c r="I358" s="1">
        <f t="shared" ca="1" si="23"/>
        <v>0.84447532571563932</v>
      </c>
      <c r="J358" s="1">
        <f t="shared" ca="1" si="24"/>
        <v>0.5968255493411212</v>
      </c>
      <c r="K358" s="1">
        <f t="shared" ca="1" si="25"/>
        <v>1</v>
      </c>
    </row>
    <row r="359" spans="9:11" x14ac:dyDescent="0.3">
      <c r="I359" s="1">
        <f t="shared" ca="1" si="23"/>
        <v>0.76525921228730709</v>
      </c>
      <c r="J359" s="1">
        <f t="shared" ca="1" si="24"/>
        <v>0.6647975373357462</v>
      </c>
      <c r="K359" s="1">
        <f t="shared" ca="1" si="25"/>
        <v>1</v>
      </c>
    </row>
    <row r="360" spans="9:11" x14ac:dyDescent="0.3">
      <c r="I360" s="1">
        <f t="shared" ca="1" si="23"/>
        <v>0.79350896211888189</v>
      </c>
      <c r="J360" s="1">
        <f t="shared" ca="1" si="24"/>
        <v>0.52540125697445539</v>
      </c>
      <c r="K360" s="1">
        <f t="shared" ca="1" si="25"/>
        <v>1</v>
      </c>
    </row>
    <row r="361" spans="9:11" x14ac:dyDescent="0.3">
      <c r="I361" s="1">
        <f t="shared" ca="1" si="23"/>
        <v>0.76605585106295127</v>
      </c>
      <c r="J361" s="1">
        <f t="shared" ca="1" si="24"/>
        <v>0.51354692285409942</v>
      </c>
      <c r="K361" s="1">
        <f t="shared" ca="1" si="25"/>
        <v>1</v>
      </c>
    </row>
    <row r="362" spans="9:11" x14ac:dyDescent="0.3">
      <c r="I362" s="1">
        <f t="shared" ca="1" si="23"/>
        <v>0.82717835993748356</v>
      </c>
      <c r="J362" s="1">
        <f t="shared" ca="1" si="24"/>
        <v>0.53230371832423529</v>
      </c>
      <c r="K362" s="1">
        <f t="shared" ca="1" si="25"/>
        <v>1</v>
      </c>
    </row>
    <row r="363" spans="9:11" x14ac:dyDescent="0.3">
      <c r="I363" s="1">
        <f t="shared" ca="1" si="23"/>
        <v>0.82151588939371778</v>
      </c>
      <c r="J363" s="1">
        <f t="shared" ca="1" si="24"/>
        <v>0.49885913607590293</v>
      </c>
      <c r="K363" s="1">
        <f t="shared" ca="1" si="25"/>
        <v>1</v>
      </c>
    </row>
    <row r="364" spans="9:11" x14ac:dyDescent="0.3">
      <c r="I364" s="1">
        <f t="shared" ca="1" si="23"/>
        <v>0.84239952112512007</v>
      </c>
      <c r="J364" s="1">
        <f t="shared" ca="1" si="24"/>
        <v>0.62303063185754692</v>
      </c>
      <c r="K364" s="1">
        <f t="shared" ca="1" si="25"/>
        <v>1</v>
      </c>
    </row>
    <row r="365" spans="9:11" x14ac:dyDescent="0.3">
      <c r="I365" s="1">
        <f t="shared" ca="1" si="23"/>
        <v>0.83129593761643239</v>
      </c>
      <c r="J365" s="1">
        <f t="shared" ca="1" si="24"/>
        <v>0.70112212015570896</v>
      </c>
      <c r="K365" s="1">
        <f t="shared" ca="1" si="25"/>
        <v>1</v>
      </c>
    </row>
    <row r="366" spans="9:11" x14ac:dyDescent="0.3">
      <c r="I366" s="1">
        <f t="shared" ca="1" si="23"/>
        <v>0.73163188751286456</v>
      </c>
      <c r="J366" s="1">
        <f t="shared" ca="1" si="24"/>
        <v>0.60437259534104704</v>
      </c>
      <c r="K366" s="1">
        <f t="shared" ca="1" si="25"/>
        <v>1</v>
      </c>
    </row>
    <row r="367" spans="9:11" x14ac:dyDescent="0.3">
      <c r="I367" s="1">
        <f t="shared" ca="1" si="23"/>
        <v>0.68906651384930961</v>
      </c>
      <c r="J367" s="1">
        <f t="shared" ca="1" si="24"/>
        <v>0.71859474976341164</v>
      </c>
      <c r="K367" s="1">
        <f t="shared" ca="1" si="25"/>
        <v>0</v>
      </c>
    </row>
    <row r="368" spans="9:11" x14ac:dyDescent="0.3">
      <c r="I368" s="1">
        <f t="shared" ca="1" si="23"/>
        <v>0.76924402971099393</v>
      </c>
      <c r="J368" s="1">
        <f t="shared" ca="1" si="24"/>
        <v>0.47043059914937457</v>
      </c>
      <c r="K368" s="1">
        <f t="shared" ca="1" si="25"/>
        <v>1</v>
      </c>
    </row>
    <row r="369" spans="9:11" x14ac:dyDescent="0.3">
      <c r="I369" s="1">
        <f t="shared" ca="1" si="23"/>
        <v>0.78305929125717766</v>
      </c>
      <c r="J369" s="1">
        <f t="shared" ca="1" si="24"/>
        <v>0.64290193403687756</v>
      </c>
      <c r="K369" s="1">
        <f t="shared" ca="1" si="25"/>
        <v>1</v>
      </c>
    </row>
    <row r="370" spans="9:11" x14ac:dyDescent="0.3">
      <c r="I370" s="1">
        <f t="shared" ca="1" si="23"/>
        <v>0.80845647799114873</v>
      </c>
      <c r="J370" s="1">
        <f t="shared" ca="1" si="24"/>
        <v>0.77206811544357101</v>
      </c>
      <c r="K370" s="1">
        <f t="shared" ca="1" si="25"/>
        <v>1</v>
      </c>
    </row>
    <row r="371" spans="9:11" x14ac:dyDescent="0.3">
      <c r="I371" s="1">
        <f t="shared" ca="1" si="23"/>
        <v>0.80739907998237581</v>
      </c>
      <c r="J371" s="1">
        <f t="shared" ca="1" si="24"/>
        <v>0.67251523241596201</v>
      </c>
      <c r="K371" s="1">
        <f t="shared" ca="1" si="25"/>
        <v>1</v>
      </c>
    </row>
    <row r="372" spans="9:11" x14ac:dyDescent="0.3">
      <c r="I372" s="1">
        <f t="shared" ca="1" si="23"/>
        <v>0.81764940154031929</v>
      </c>
      <c r="J372" s="1">
        <f t="shared" ca="1" si="24"/>
        <v>0.54730038283598159</v>
      </c>
      <c r="K372" s="1">
        <f t="shared" ca="1" si="25"/>
        <v>1</v>
      </c>
    </row>
    <row r="373" spans="9:11" x14ac:dyDescent="0.3">
      <c r="I373" s="1">
        <f t="shared" ca="1" si="23"/>
        <v>0.82666228195625724</v>
      </c>
      <c r="J373" s="1">
        <f t="shared" ca="1" si="24"/>
        <v>0.53618260023689479</v>
      </c>
      <c r="K373" s="1">
        <f t="shared" ca="1" si="25"/>
        <v>1</v>
      </c>
    </row>
    <row r="374" spans="9:11" x14ac:dyDescent="0.3">
      <c r="I374" s="1">
        <f t="shared" ca="1" si="23"/>
        <v>0.85540670297441923</v>
      </c>
      <c r="J374" s="1">
        <f t="shared" ca="1" si="24"/>
        <v>0.59033968799689174</v>
      </c>
      <c r="K374" s="1">
        <f t="shared" ca="1" si="25"/>
        <v>1</v>
      </c>
    </row>
    <row r="375" spans="9:11" x14ac:dyDescent="0.3">
      <c r="I375" s="1">
        <f t="shared" ca="1" si="23"/>
        <v>0.86072505737663407</v>
      </c>
      <c r="J375" s="1">
        <f t="shared" ca="1" si="24"/>
        <v>0.67442299577933063</v>
      </c>
      <c r="K375" s="1">
        <f t="shared" ca="1" si="25"/>
        <v>1</v>
      </c>
    </row>
    <row r="376" spans="9:11" x14ac:dyDescent="0.3">
      <c r="I376" s="1">
        <f t="shared" ca="1" si="23"/>
        <v>0.84260659127357873</v>
      </c>
      <c r="J376" s="1">
        <f t="shared" ca="1" si="24"/>
        <v>0.56855254456583326</v>
      </c>
      <c r="K376" s="1">
        <f t="shared" ca="1" si="25"/>
        <v>1</v>
      </c>
    </row>
    <row r="377" spans="9:11" x14ac:dyDescent="0.3">
      <c r="I377" s="1">
        <f t="shared" ca="1" si="23"/>
        <v>0.81345321741093302</v>
      </c>
      <c r="J377" s="1">
        <f t="shared" ca="1" si="24"/>
        <v>0.55667492736357693</v>
      </c>
      <c r="K377" s="1">
        <f t="shared" ca="1" si="25"/>
        <v>1</v>
      </c>
    </row>
    <row r="378" spans="9:11" x14ac:dyDescent="0.3">
      <c r="I378" s="1">
        <f t="shared" ca="1" si="23"/>
        <v>0.86121718994315344</v>
      </c>
      <c r="J378" s="1">
        <f t="shared" ca="1" si="24"/>
        <v>0.69883939498653147</v>
      </c>
      <c r="K378" s="1">
        <f t="shared" ca="1" si="25"/>
        <v>1</v>
      </c>
    </row>
    <row r="379" spans="9:11" x14ac:dyDescent="0.3">
      <c r="I379" s="1">
        <f t="shared" ca="1" si="23"/>
        <v>0.7490706959243999</v>
      </c>
      <c r="J379" s="1">
        <f t="shared" ca="1" si="24"/>
        <v>0.5019751064485215</v>
      </c>
      <c r="K379" s="1">
        <f t="shared" ca="1" si="25"/>
        <v>1</v>
      </c>
    </row>
    <row r="380" spans="9:11" x14ac:dyDescent="0.3">
      <c r="I380" s="1">
        <f t="shared" ca="1" si="23"/>
        <v>0.70543479161493483</v>
      </c>
      <c r="J380" s="1">
        <f t="shared" ca="1" si="24"/>
        <v>0.60816329215537968</v>
      </c>
      <c r="K380" s="1">
        <f t="shared" ca="1" si="25"/>
        <v>1</v>
      </c>
    </row>
    <row r="381" spans="9:11" x14ac:dyDescent="0.3">
      <c r="I381" s="1">
        <f t="shared" ca="1" si="23"/>
        <v>0.83222718813922769</v>
      </c>
      <c r="J381" s="1">
        <f t="shared" ca="1" si="24"/>
        <v>0.57888316573273002</v>
      </c>
      <c r="K381" s="1">
        <f t="shared" ca="1" si="25"/>
        <v>1</v>
      </c>
    </row>
    <row r="382" spans="9:11" x14ac:dyDescent="0.3">
      <c r="I382" s="1">
        <f t="shared" ca="1" si="23"/>
        <v>0.75951611622087167</v>
      </c>
      <c r="J382" s="1">
        <f t="shared" ca="1" si="24"/>
        <v>0.65537654483963226</v>
      </c>
      <c r="K382" s="1">
        <f t="shared" ca="1" si="25"/>
        <v>1</v>
      </c>
    </row>
    <row r="383" spans="9:11" x14ac:dyDescent="0.3">
      <c r="I383" s="1">
        <f t="shared" ca="1" si="23"/>
        <v>0.71642908426678986</v>
      </c>
      <c r="J383" s="1">
        <f t="shared" ca="1" si="24"/>
        <v>0.53918507301980823</v>
      </c>
      <c r="K383" s="1">
        <f t="shared" ca="1" si="25"/>
        <v>1</v>
      </c>
    </row>
    <row r="384" spans="9:11" x14ac:dyDescent="0.3">
      <c r="I384" s="1">
        <f t="shared" ca="1" si="23"/>
        <v>0.8118804346810663</v>
      </c>
      <c r="J384" s="1">
        <f t="shared" ca="1" si="24"/>
        <v>0.52821780887842162</v>
      </c>
      <c r="K384" s="1">
        <f t="shared" ca="1" si="25"/>
        <v>1</v>
      </c>
    </row>
    <row r="385" spans="9:11" x14ac:dyDescent="0.3">
      <c r="I385" s="1">
        <f t="shared" ca="1" si="23"/>
        <v>0.76684213680140512</v>
      </c>
      <c r="J385" s="1">
        <f t="shared" ca="1" si="24"/>
        <v>0.7054441272852523</v>
      </c>
      <c r="K385" s="1">
        <f t="shared" ca="1" si="25"/>
        <v>1</v>
      </c>
    </row>
    <row r="386" spans="9:11" x14ac:dyDescent="0.3">
      <c r="I386" s="1">
        <f t="shared" ca="1" si="23"/>
        <v>0.766027209143606</v>
      </c>
      <c r="J386" s="1">
        <f t="shared" ca="1" si="24"/>
        <v>0.65323928882247839</v>
      </c>
      <c r="K386" s="1">
        <f t="shared" ca="1" si="25"/>
        <v>1</v>
      </c>
    </row>
    <row r="387" spans="9:11" x14ac:dyDescent="0.3">
      <c r="I387" s="1">
        <f t="shared" ref="I387:I434" ca="1" si="26">BETAINV(RAND(),$B$15,$B$16)</f>
        <v>0.8247492856017673</v>
      </c>
      <c r="J387" s="1">
        <f t="shared" ref="J387:J434" ca="1" si="27">BETAINV(RAND(),$B$39,$B$40)</f>
        <v>0.6522826713813985</v>
      </c>
      <c r="K387" s="1">
        <f t="shared" ref="K387:K434" ca="1" si="28">IF(I387&gt;J387,1,0)</f>
        <v>1</v>
      </c>
    </row>
    <row r="388" spans="9:11" x14ac:dyDescent="0.3">
      <c r="I388" s="1">
        <f t="shared" ca="1" si="26"/>
        <v>0.75090656700067382</v>
      </c>
      <c r="J388" s="1">
        <f t="shared" ca="1" si="27"/>
        <v>0.71435887118138552</v>
      </c>
      <c r="K388" s="1">
        <f t="shared" ca="1" si="28"/>
        <v>1</v>
      </c>
    </row>
    <row r="389" spans="9:11" x14ac:dyDescent="0.3">
      <c r="I389" s="1">
        <f t="shared" ca="1" si="26"/>
        <v>0.85296523879065778</v>
      </c>
      <c r="J389" s="1">
        <f t="shared" ca="1" si="27"/>
        <v>0.57380321163363512</v>
      </c>
      <c r="K389" s="1">
        <f t="shared" ca="1" si="28"/>
        <v>1</v>
      </c>
    </row>
    <row r="390" spans="9:11" x14ac:dyDescent="0.3">
      <c r="I390" s="1">
        <f t="shared" ca="1" si="26"/>
        <v>0.71730327006114392</v>
      </c>
      <c r="J390" s="1">
        <f t="shared" ca="1" si="27"/>
        <v>0.58012891466960592</v>
      </c>
      <c r="K390" s="1">
        <f t="shared" ca="1" si="28"/>
        <v>1</v>
      </c>
    </row>
    <row r="391" spans="9:11" x14ac:dyDescent="0.3">
      <c r="I391" s="1">
        <f t="shared" ca="1" si="26"/>
        <v>0.74659111195861982</v>
      </c>
      <c r="J391" s="1">
        <f t="shared" ca="1" si="27"/>
        <v>0.5909975437107422</v>
      </c>
      <c r="K391" s="1">
        <f t="shared" ca="1" si="28"/>
        <v>1</v>
      </c>
    </row>
    <row r="392" spans="9:11" x14ac:dyDescent="0.3">
      <c r="I392" s="1">
        <f t="shared" ca="1" si="26"/>
        <v>0.79987206332186267</v>
      </c>
      <c r="J392" s="1">
        <f t="shared" ca="1" si="27"/>
        <v>0.52426163583758822</v>
      </c>
      <c r="K392" s="1">
        <f t="shared" ca="1" si="28"/>
        <v>1</v>
      </c>
    </row>
    <row r="393" spans="9:11" x14ac:dyDescent="0.3">
      <c r="I393" s="1">
        <f t="shared" ca="1" si="26"/>
        <v>0.80346176688694004</v>
      </c>
      <c r="J393" s="1">
        <f t="shared" ca="1" si="27"/>
        <v>0.58606608059087895</v>
      </c>
      <c r="K393" s="1">
        <f t="shared" ca="1" si="28"/>
        <v>1</v>
      </c>
    </row>
    <row r="394" spans="9:11" x14ac:dyDescent="0.3">
      <c r="I394" s="1">
        <f t="shared" ca="1" si="26"/>
        <v>0.71221413243275766</v>
      </c>
      <c r="J394" s="1">
        <f t="shared" ca="1" si="27"/>
        <v>0.65876774192445997</v>
      </c>
      <c r="K394" s="1">
        <f t="shared" ca="1" si="28"/>
        <v>1</v>
      </c>
    </row>
    <row r="395" spans="9:11" x14ac:dyDescent="0.3">
      <c r="I395" s="1">
        <f t="shared" ca="1" si="26"/>
        <v>0.74553025344735679</v>
      </c>
      <c r="J395" s="1">
        <f t="shared" ca="1" si="27"/>
        <v>0.64996940856594443</v>
      </c>
      <c r="K395" s="1">
        <f t="shared" ca="1" si="28"/>
        <v>1</v>
      </c>
    </row>
    <row r="396" spans="9:11" x14ac:dyDescent="0.3">
      <c r="I396" s="1">
        <f t="shared" ca="1" si="26"/>
        <v>0.80005192244490042</v>
      </c>
      <c r="J396" s="1">
        <f t="shared" ca="1" si="27"/>
        <v>0.67028790620114065</v>
      </c>
      <c r="K396" s="1">
        <f t="shared" ca="1" si="28"/>
        <v>1</v>
      </c>
    </row>
    <row r="397" spans="9:11" x14ac:dyDescent="0.3">
      <c r="I397" s="1">
        <f t="shared" ca="1" si="26"/>
        <v>0.81053393499893867</v>
      </c>
      <c r="J397" s="1">
        <f t="shared" ca="1" si="27"/>
        <v>0.54715017941921629</v>
      </c>
      <c r="K397" s="1">
        <f t="shared" ca="1" si="28"/>
        <v>1</v>
      </c>
    </row>
    <row r="398" spans="9:11" x14ac:dyDescent="0.3">
      <c r="I398" s="1">
        <f t="shared" ca="1" si="26"/>
        <v>0.69034421781977884</v>
      </c>
      <c r="J398" s="1">
        <f t="shared" ca="1" si="27"/>
        <v>0.65151182503005256</v>
      </c>
      <c r="K398" s="1">
        <f t="shared" ca="1" si="28"/>
        <v>1</v>
      </c>
    </row>
    <row r="399" spans="9:11" x14ac:dyDescent="0.3">
      <c r="I399" s="1">
        <f t="shared" ca="1" si="26"/>
        <v>0.82372354850321361</v>
      </c>
      <c r="J399" s="1">
        <f t="shared" ca="1" si="27"/>
        <v>0.73488487095175381</v>
      </c>
      <c r="K399" s="1">
        <f t="shared" ca="1" si="28"/>
        <v>1</v>
      </c>
    </row>
    <row r="400" spans="9:11" x14ac:dyDescent="0.3">
      <c r="I400" s="1">
        <f t="shared" ca="1" si="26"/>
        <v>0.83693649216020249</v>
      </c>
      <c r="J400" s="1">
        <f t="shared" ca="1" si="27"/>
        <v>0.68558139097698023</v>
      </c>
      <c r="K400" s="1">
        <f t="shared" ca="1" si="28"/>
        <v>1</v>
      </c>
    </row>
    <row r="401" spans="9:11" x14ac:dyDescent="0.3">
      <c r="I401" s="1">
        <f t="shared" ca="1" si="26"/>
        <v>0.70699270131084313</v>
      </c>
      <c r="J401" s="1">
        <f t="shared" ca="1" si="27"/>
        <v>0.72797282344860625</v>
      </c>
      <c r="K401" s="1">
        <f t="shared" ca="1" si="28"/>
        <v>0</v>
      </c>
    </row>
    <row r="402" spans="9:11" x14ac:dyDescent="0.3">
      <c r="I402" s="1">
        <f t="shared" ca="1" si="26"/>
        <v>0.91869213619638823</v>
      </c>
      <c r="J402" s="1">
        <f t="shared" ca="1" si="27"/>
        <v>0.70221303906467469</v>
      </c>
      <c r="K402" s="1">
        <f t="shared" ca="1" si="28"/>
        <v>1</v>
      </c>
    </row>
    <row r="403" spans="9:11" x14ac:dyDescent="0.3">
      <c r="I403" s="1">
        <f t="shared" ca="1" si="26"/>
        <v>0.73626301574413222</v>
      </c>
      <c r="J403" s="1">
        <f t="shared" ca="1" si="27"/>
        <v>0.64490628365521008</v>
      </c>
      <c r="K403" s="1">
        <f t="shared" ca="1" si="28"/>
        <v>1</v>
      </c>
    </row>
    <row r="404" spans="9:11" x14ac:dyDescent="0.3">
      <c r="I404" s="1">
        <f t="shared" ca="1" si="26"/>
        <v>0.75443732904880367</v>
      </c>
      <c r="J404" s="1">
        <f t="shared" ca="1" si="27"/>
        <v>0.57170789579921755</v>
      </c>
      <c r="K404" s="1">
        <f t="shared" ca="1" si="28"/>
        <v>1</v>
      </c>
    </row>
    <row r="405" spans="9:11" x14ac:dyDescent="0.3">
      <c r="I405" s="1">
        <f t="shared" ca="1" si="26"/>
        <v>0.81192598018366291</v>
      </c>
      <c r="J405" s="1">
        <f t="shared" ca="1" si="27"/>
        <v>0.67006018308142501</v>
      </c>
      <c r="K405" s="1">
        <f t="shared" ca="1" si="28"/>
        <v>1</v>
      </c>
    </row>
    <row r="406" spans="9:11" x14ac:dyDescent="0.3">
      <c r="I406" s="1">
        <f t="shared" ca="1" si="26"/>
        <v>0.77338402014296104</v>
      </c>
      <c r="J406" s="1">
        <f t="shared" ca="1" si="27"/>
        <v>0.55562441037965093</v>
      </c>
      <c r="K406" s="1">
        <f t="shared" ca="1" si="28"/>
        <v>1</v>
      </c>
    </row>
    <row r="407" spans="9:11" x14ac:dyDescent="0.3">
      <c r="I407" s="1">
        <f t="shared" ca="1" si="26"/>
        <v>0.80951621760481907</v>
      </c>
      <c r="J407" s="1">
        <f t="shared" ca="1" si="27"/>
        <v>0.55786902911216807</v>
      </c>
      <c r="K407" s="1">
        <f t="shared" ca="1" si="28"/>
        <v>1</v>
      </c>
    </row>
    <row r="408" spans="9:11" x14ac:dyDescent="0.3">
      <c r="I408" s="1">
        <f t="shared" ca="1" si="26"/>
        <v>0.76781073265120547</v>
      </c>
      <c r="J408" s="1">
        <f t="shared" ca="1" si="27"/>
        <v>0.65244393482719976</v>
      </c>
      <c r="K408" s="1">
        <f t="shared" ca="1" si="28"/>
        <v>1</v>
      </c>
    </row>
    <row r="409" spans="9:11" x14ac:dyDescent="0.3">
      <c r="I409" s="1">
        <f t="shared" ca="1" si="26"/>
        <v>0.81018234196450511</v>
      </c>
      <c r="J409" s="1">
        <f t="shared" ca="1" si="27"/>
        <v>0.57962741077329083</v>
      </c>
      <c r="K409" s="1">
        <f t="shared" ca="1" si="28"/>
        <v>1</v>
      </c>
    </row>
    <row r="410" spans="9:11" x14ac:dyDescent="0.3">
      <c r="I410" s="1">
        <f t="shared" ca="1" si="26"/>
        <v>0.84743288248724591</v>
      </c>
      <c r="J410" s="1">
        <f t="shared" ca="1" si="27"/>
        <v>0.55252181454143867</v>
      </c>
      <c r="K410" s="1">
        <f t="shared" ca="1" si="28"/>
        <v>1</v>
      </c>
    </row>
    <row r="411" spans="9:11" x14ac:dyDescent="0.3">
      <c r="I411" s="1">
        <f t="shared" ca="1" si="26"/>
        <v>0.79628364635664439</v>
      </c>
      <c r="J411" s="1">
        <f t="shared" ca="1" si="27"/>
        <v>0.6153244863275813</v>
      </c>
      <c r="K411" s="1">
        <f t="shared" ca="1" si="28"/>
        <v>1</v>
      </c>
    </row>
    <row r="412" spans="9:11" x14ac:dyDescent="0.3">
      <c r="I412" s="1">
        <f t="shared" ca="1" si="26"/>
        <v>0.80004882913488184</v>
      </c>
      <c r="J412" s="1">
        <f t="shared" ca="1" si="27"/>
        <v>0.57715968262917716</v>
      </c>
      <c r="K412" s="1">
        <f t="shared" ca="1" si="28"/>
        <v>1</v>
      </c>
    </row>
    <row r="413" spans="9:11" x14ac:dyDescent="0.3">
      <c r="I413" s="1">
        <f t="shared" ca="1" si="26"/>
        <v>0.69294720668595911</v>
      </c>
      <c r="J413" s="1">
        <f t="shared" ca="1" si="27"/>
        <v>0.60634152047763723</v>
      </c>
      <c r="K413" s="1">
        <f t="shared" ca="1" si="28"/>
        <v>1</v>
      </c>
    </row>
    <row r="414" spans="9:11" x14ac:dyDescent="0.3">
      <c r="I414" s="1">
        <f t="shared" ca="1" si="26"/>
        <v>0.84129329487345017</v>
      </c>
      <c r="J414" s="1">
        <f t="shared" ca="1" si="27"/>
        <v>0.77222052973431743</v>
      </c>
      <c r="K414" s="1">
        <f t="shared" ca="1" si="28"/>
        <v>1</v>
      </c>
    </row>
    <row r="415" spans="9:11" x14ac:dyDescent="0.3">
      <c r="I415" s="1">
        <f t="shared" ca="1" si="26"/>
        <v>0.80148135658785491</v>
      </c>
      <c r="J415" s="1">
        <f t="shared" ca="1" si="27"/>
        <v>0.64242517598022619</v>
      </c>
      <c r="K415" s="1">
        <f t="shared" ca="1" si="28"/>
        <v>1</v>
      </c>
    </row>
    <row r="416" spans="9:11" x14ac:dyDescent="0.3">
      <c r="I416" s="1">
        <f t="shared" ca="1" si="26"/>
        <v>0.84901356418327556</v>
      </c>
      <c r="J416" s="1">
        <f t="shared" ca="1" si="27"/>
        <v>0.60355670407657769</v>
      </c>
      <c r="K416" s="1">
        <f t="shared" ca="1" si="28"/>
        <v>1</v>
      </c>
    </row>
    <row r="417" spans="9:11" x14ac:dyDescent="0.3">
      <c r="I417" s="1">
        <f t="shared" ca="1" si="26"/>
        <v>0.76462914535168136</v>
      </c>
      <c r="J417" s="1">
        <f t="shared" ca="1" si="27"/>
        <v>0.54817192725137909</v>
      </c>
      <c r="K417" s="1">
        <f t="shared" ca="1" si="28"/>
        <v>1</v>
      </c>
    </row>
    <row r="418" spans="9:11" x14ac:dyDescent="0.3">
      <c r="I418" s="1">
        <f t="shared" ca="1" si="26"/>
        <v>0.87949641732129513</v>
      </c>
      <c r="J418" s="1">
        <f t="shared" ca="1" si="27"/>
        <v>0.59889967422180923</v>
      </c>
      <c r="K418" s="1">
        <f t="shared" ca="1" si="28"/>
        <v>1</v>
      </c>
    </row>
    <row r="419" spans="9:11" x14ac:dyDescent="0.3">
      <c r="I419" s="1">
        <f t="shared" ca="1" si="26"/>
        <v>0.77643811507411042</v>
      </c>
      <c r="J419" s="1">
        <f t="shared" ca="1" si="27"/>
        <v>0.5617020025211692</v>
      </c>
      <c r="K419" s="1">
        <f t="shared" ca="1" si="28"/>
        <v>1</v>
      </c>
    </row>
    <row r="420" spans="9:11" x14ac:dyDescent="0.3">
      <c r="I420" s="1">
        <f t="shared" ca="1" si="26"/>
        <v>0.78686174937396514</v>
      </c>
      <c r="J420" s="1">
        <f t="shared" ca="1" si="27"/>
        <v>0.60342857395988625</v>
      </c>
      <c r="K420" s="1">
        <f t="shared" ca="1" si="28"/>
        <v>1</v>
      </c>
    </row>
    <row r="421" spans="9:11" x14ac:dyDescent="0.3">
      <c r="I421" s="1">
        <f t="shared" ca="1" si="26"/>
        <v>0.68693084556583639</v>
      </c>
      <c r="J421" s="1">
        <f t="shared" ca="1" si="27"/>
        <v>0.64594875283669184</v>
      </c>
      <c r="K421" s="1">
        <f t="shared" ca="1" si="28"/>
        <v>1</v>
      </c>
    </row>
    <row r="422" spans="9:11" x14ac:dyDescent="0.3">
      <c r="I422" s="1">
        <f t="shared" ca="1" si="26"/>
        <v>0.72985610205627038</v>
      </c>
      <c r="J422" s="1">
        <f t="shared" ca="1" si="27"/>
        <v>0.6196725429971548</v>
      </c>
      <c r="K422" s="1">
        <f t="shared" ca="1" si="28"/>
        <v>1</v>
      </c>
    </row>
    <row r="423" spans="9:11" x14ac:dyDescent="0.3">
      <c r="I423" s="1">
        <f t="shared" ca="1" si="26"/>
        <v>0.71459016548655951</v>
      </c>
      <c r="J423" s="1">
        <f t="shared" ca="1" si="27"/>
        <v>0.60151055114761021</v>
      </c>
      <c r="K423" s="1">
        <f t="shared" ca="1" si="28"/>
        <v>1</v>
      </c>
    </row>
    <row r="424" spans="9:11" x14ac:dyDescent="0.3">
      <c r="I424" s="1">
        <f t="shared" ca="1" si="26"/>
        <v>0.85640369344482181</v>
      </c>
      <c r="J424" s="1">
        <f t="shared" ca="1" si="27"/>
        <v>0.55809155563836021</v>
      </c>
      <c r="K424" s="1">
        <f t="shared" ca="1" si="28"/>
        <v>1</v>
      </c>
    </row>
    <row r="425" spans="9:11" x14ac:dyDescent="0.3">
      <c r="I425" s="1">
        <f t="shared" ca="1" si="26"/>
        <v>0.81652306130782937</v>
      </c>
      <c r="J425" s="1">
        <f t="shared" ca="1" si="27"/>
        <v>0.68132373928104117</v>
      </c>
      <c r="K425" s="1">
        <f t="shared" ca="1" si="28"/>
        <v>1</v>
      </c>
    </row>
    <row r="426" spans="9:11" x14ac:dyDescent="0.3">
      <c r="I426" s="1">
        <f t="shared" ca="1" si="26"/>
        <v>0.84055331099015962</v>
      </c>
      <c r="J426" s="1">
        <f t="shared" ca="1" si="27"/>
        <v>0.61425167169217931</v>
      </c>
      <c r="K426" s="1">
        <f t="shared" ca="1" si="28"/>
        <v>1</v>
      </c>
    </row>
    <row r="427" spans="9:11" x14ac:dyDescent="0.3">
      <c r="I427" s="1">
        <f t="shared" ca="1" si="26"/>
        <v>0.78477937287899047</v>
      </c>
      <c r="J427" s="1">
        <f t="shared" ca="1" si="27"/>
        <v>0.717545487601566</v>
      </c>
      <c r="K427" s="1">
        <f t="shared" ca="1" si="28"/>
        <v>1</v>
      </c>
    </row>
    <row r="428" spans="9:11" x14ac:dyDescent="0.3">
      <c r="I428" s="1">
        <f t="shared" ca="1" si="26"/>
        <v>0.72537854889382436</v>
      </c>
      <c r="J428" s="1">
        <f t="shared" ca="1" si="27"/>
        <v>0.65635371265024411</v>
      </c>
      <c r="K428" s="1">
        <f t="shared" ca="1" si="28"/>
        <v>1</v>
      </c>
    </row>
    <row r="429" spans="9:11" x14ac:dyDescent="0.3">
      <c r="I429" s="1">
        <f t="shared" ca="1" si="26"/>
        <v>0.78902257842037204</v>
      </c>
      <c r="J429" s="1">
        <f t="shared" ca="1" si="27"/>
        <v>0.68436516881928511</v>
      </c>
      <c r="K429" s="1">
        <f t="shared" ca="1" si="28"/>
        <v>1</v>
      </c>
    </row>
    <row r="430" spans="9:11" x14ac:dyDescent="0.3">
      <c r="I430" s="1">
        <f t="shared" ca="1" si="26"/>
        <v>0.77862464019329769</v>
      </c>
      <c r="J430" s="1">
        <f t="shared" ca="1" si="27"/>
        <v>0.63083301889440002</v>
      </c>
      <c r="K430" s="1">
        <f t="shared" ca="1" si="28"/>
        <v>1</v>
      </c>
    </row>
    <row r="431" spans="9:11" x14ac:dyDescent="0.3">
      <c r="I431" s="1">
        <f t="shared" ca="1" si="26"/>
        <v>0.80552310530008364</v>
      </c>
      <c r="J431" s="1">
        <f t="shared" ca="1" si="27"/>
        <v>0.7004745509524346</v>
      </c>
      <c r="K431" s="1">
        <f t="shared" ca="1" si="28"/>
        <v>1</v>
      </c>
    </row>
    <row r="432" spans="9:11" x14ac:dyDescent="0.3">
      <c r="I432" s="1">
        <f t="shared" ca="1" si="26"/>
        <v>0.77793459874119331</v>
      </c>
      <c r="J432" s="1">
        <f t="shared" ca="1" si="27"/>
        <v>0.47671570913036976</v>
      </c>
      <c r="K432" s="1">
        <f t="shared" ca="1" si="28"/>
        <v>1</v>
      </c>
    </row>
    <row r="433" spans="9:11" x14ac:dyDescent="0.3">
      <c r="I433" s="1">
        <f t="shared" ca="1" si="26"/>
        <v>0.8486607706736411</v>
      </c>
      <c r="J433" s="1">
        <f t="shared" ca="1" si="27"/>
        <v>0.74900975421583182</v>
      </c>
      <c r="K433" s="1">
        <f t="shared" ca="1" si="28"/>
        <v>1</v>
      </c>
    </row>
    <row r="434" spans="9:11" x14ac:dyDescent="0.3">
      <c r="I434" s="1">
        <f t="shared" ca="1" si="26"/>
        <v>0.87614700964243064</v>
      </c>
      <c r="J434" s="1">
        <f t="shared" ca="1" si="27"/>
        <v>0.66614515447555023</v>
      </c>
      <c r="K434" s="1">
        <f t="shared" ca="1" si="28"/>
        <v>1</v>
      </c>
    </row>
    <row r="435" spans="9:11" x14ac:dyDescent="0.3">
      <c r="I435" s="1">
        <f ca="1">BETAINV(RAND(),$B$15,$B$16)</f>
        <v>0.74051561870024285</v>
      </c>
      <c r="J435" s="1">
        <f ca="1">BETAINV(RAND(),$B$39,$B$40)</f>
        <v>0.68523702273321696</v>
      </c>
      <c r="K435" s="1">
        <f ca="1">IF(I435&gt;J435,1,0)</f>
        <v>1</v>
      </c>
    </row>
    <row r="436" spans="9:11" x14ac:dyDescent="0.3">
      <c r="I436" s="1">
        <f t="shared" ref="I436:I499" ca="1" si="29">BETAINV(RAND(),$B$15,$B$16)</f>
        <v>0.83364185114472167</v>
      </c>
      <c r="J436" s="1">
        <f t="shared" ref="J436:J499" ca="1" si="30">BETAINV(RAND(),$B$39,$B$40)</f>
        <v>0.64684146483120442</v>
      </c>
      <c r="K436" s="1">
        <f t="shared" ref="K436:K499" ca="1" si="31">IF(I436&gt;J436,1,0)</f>
        <v>1</v>
      </c>
    </row>
    <row r="437" spans="9:11" x14ac:dyDescent="0.3">
      <c r="I437" s="1">
        <f t="shared" ca="1" si="29"/>
        <v>0.78805373198338535</v>
      </c>
      <c r="J437" s="1">
        <f t="shared" ca="1" si="30"/>
        <v>0.56303873415862138</v>
      </c>
      <c r="K437" s="1">
        <f t="shared" ca="1" si="31"/>
        <v>1</v>
      </c>
    </row>
    <row r="438" spans="9:11" x14ac:dyDescent="0.3">
      <c r="I438" s="1">
        <f t="shared" ca="1" si="29"/>
        <v>0.91660773488928415</v>
      </c>
      <c r="J438" s="1">
        <f t="shared" ca="1" si="30"/>
        <v>0.77000372114903592</v>
      </c>
      <c r="K438" s="1">
        <f t="shared" ca="1" si="31"/>
        <v>1</v>
      </c>
    </row>
    <row r="439" spans="9:11" x14ac:dyDescent="0.3">
      <c r="I439" s="1">
        <f t="shared" ca="1" si="29"/>
        <v>0.75750489105163799</v>
      </c>
      <c r="J439" s="1">
        <f t="shared" ca="1" si="30"/>
        <v>0.61052028400655023</v>
      </c>
      <c r="K439" s="1">
        <f t="shared" ca="1" si="31"/>
        <v>1</v>
      </c>
    </row>
    <row r="440" spans="9:11" x14ac:dyDescent="0.3">
      <c r="I440" s="1">
        <f t="shared" ca="1" si="29"/>
        <v>0.80410512121700561</v>
      </c>
      <c r="J440" s="1">
        <f t="shared" ca="1" si="30"/>
        <v>0.61989738254819304</v>
      </c>
      <c r="K440" s="1">
        <f t="shared" ca="1" si="31"/>
        <v>1</v>
      </c>
    </row>
    <row r="441" spans="9:11" x14ac:dyDescent="0.3">
      <c r="I441" s="1">
        <f t="shared" ca="1" si="29"/>
        <v>0.71931650475622766</v>
      </c>
      <c r="J441" s="1">
        <f t="shared" ca="1" si="30"/>
        <v>0.40801897659732184</v>
      </c>
      <c r="K441" s="1">
        <f t="shared" ca="1" si="31"/>
        <v>1</v>
      </c>
    </row>
    <row r="442" spans="9:11" x14ac:dyDescent="0.3">
      <c r="I442" s="1">
        <f t="shared" ca="1" si="29"/>
        <v>0.77991623457648995</v>
      </c>
      <c r="J442" s="1">
        <f t="shared" ca="1" si="30"/>
        <v>0.58328620128799413</v>
      </c>
      <c r="K442" s="1">
        <f t="shared" ca="1" si="31"/>
        <v>1</v>
      </c>
    </row>
    <row r="443" spans="9:11" x14ac:dyDescent="0.3">
      <c r="I443" s="1">
        <f t="shared" ca="1" si="29"/>
        <v>0.78667802041135459</v>
      </c>
      <c r="J443" s="1">
        <f t="shared" ca="1" si="30"/>
        <v>0.71387105695630781</v>
      </c>
      <c r="K443" s="1">
        <f t="shared" ca="1" si="31"/>
        <v>1</v>
      </c>
    </row>
    <row r="444" spans="9:11" x14ac:dyDescent="0.3">
      <c r="I444" s="1">
        <f t="shared" ca="1" si="29"/>
        <v>0.732893667263249</v>
      </c>
      <c r="J444" s="1">
        <f t="shared" ca="1" si="30"/>
        <v>0.71206781181809442</v>
      </c>
      <c r="K444" s="1">
        <f t="shared" ca="1" si="31"/>
        <v>1</v>
      </c>
    </row>
    <row r="445" spans="9:11" x14ac:dyDescent="0.3">
      <c r="I445" s="1">
        <f t="shared" ca="1" si="29"/>
        <v>0.79563632672825413</v>
      </c>
      <c r="J445" s="1">
        <f t="shared" ca="1" si="30"/>
        <v>0.73077939417808502</v>
      </c>
      <c r="K445" s="1">
        <f t="shared" ca="1" si="31"/>
        <v>1</v>
      </c>
    </row>
    <row r="446" spans="9:11" x14ac:dyDescent="0.3">
      <c r="I446" s="1">
        <f t="shared" ca="1" si="29"/>
        <v>0.85539960749682298</v>
      </c>
      <c r="J446" s="1">
        <f t="shared" ca="1" si="30"/>
        <v>0.61111494057482629</v>
      </c>
      <c r="K446" s="1">
        <f t="shared" ca="1" si="31"/>
        <v>1</v>
      </c>
    </row>
    <row r="447" spans="9:11" x14ac:dyDescent="0.3">
      <c r="I447" s="1">
        <f t="shared" ca="1" si="29"/>
        <v>0.76824731046163919</v>
      </c>
      <c r="J447" s="1">
        <f t="shared" ca="1" si="30"/>
        <v>0.5560228005340857</v>
      </c>
      <c r="K447" s="1">
        <f t="shared" ca="1" si="31"/>
        <v>1</v>
      </c>
    </row>
    <row r="448" spans="9:11" x14ac:dyDescent="0.3">
      <c r="I448" s="1">
        <f t="shared" ca="1" si="29"/>
        <v>0.79417973176991474</v>
      </c>
      <c r="J448" s="1">
        <f t="shared" ca="1" si="30"/>
        <v>0.65598063331437406</v>
      </c>
      <c r="K448" s="1">
        <f t="shared" ca="1" si="31"/>
        <v>1</v>
      </c>
    </row>
    <row r="449" spans="9:11" x14ac:dyDescent="0.3">
      <c r="I449" s="1">
        <f t="shared" ca="1" si="29"/>
        <v>0.71230735292188674</v>
      </c>
      <c r="J449" s="1">
        <f t="shared" ca="1" si="30"/>
        <v>0.69270795220493009</v>
      </c>
      <c r="K449" s="1">
        <f t="shared" ca="1" si="31"/>
        <v>1</v>
      </c>
    </row>
    <row r="450" spans="9:11" x14ac:dyDescent="0.3">
      <c r="I450" s="1">
        <f t="shared" ca="1" si="29"/>
        <v>0.76714143423508041</v>
      </c>
      <c r="J450" s="1">
        <f t="shared" ca="1" si="30"/>
        <v>0.53812926833089336</v>
      </c>
      <c r="K450" s="1">
        <f t="shared" ca="1" si="31"/>
        <v>1</v>
      </c>
    </row>
    <row r="451" spans="9:11" x14ac:dyDescent="0.3">
      <c r="I451" s="1">
        <f t="shared" ca="1" si="29"/>
        <v>0.85198163846462205</v>
      </c>
      <c r="J451" s="1">
        <f t="shared" ca="1" si="30"/>
        <v>0.67453623031397991</v>
      </c>
      <c r="K451" s="1">
        <f t="shared" ca="1" si="31"/>
        <v>1</v>
      </c>
    </row>
    <row r="452" spans="9:11" x14ac:dyDescent="0.3">
      <c r="I452" s="1">
        <f t="shared" ca="1" si="29"/>
        <v>0.77728010524326918</v>
      </c>
      <c r="J452" s="1">
        <f t="shared" ca="1" si="30"/>
        <v>0.60853860131690629</v>
      </c>
      <c r="K452" s="1">
        <f t="shared" ca="1" si="31"/>
        <v>1</v>
      </c>
    </row>
    <row r="453" spans="9:11" x14ac:dyDescent="0.3">
      <c r="I453" s="1">
        <f t="shared" ca="1" si="29"/>
        <v>0.81564069138489192</v>
      </c>
      <c r="J453" s="1">
        <f t="shared" ca="1" si="30"/>
        <v>0.62407185627867701</v>
      </c>
      <c r="K453" s="1">
        <f t="shared" ca="1" si="31"/>
        <v>1</v>
      </c>
    </row>
    <row r="454" spans="9:11" x14ac:dyDescent="0.3">
      <c r="I454" s="1">
        <f t="shared" ca="1" si="29"/>
        <v>0.8335973779296828</v>
      </c>
      <c r="J454" s="1">
        <f t="shared" ca="1" si="30"/>
        <v>0.66023537365779283</v>
      </c>
      <c r="K454" s="1">
        <f t="shared" ca="1" si="31"/>
        <v>1</v>
      </c>
    </row>
    <row r="455" spans="9:11" x14ac:dyDescent="0.3">
      <c r="I455" s="1">
        <f t="shared" ca="1" si="29"/>
        <v>0.81686486770153</v>
      </c>
      <c r="J455" s="1">
        <f t="shared" ca="1" si="30"/>
        <v>0.64352973242303402</v>
      </c>
      <c r="K455" s="1">
        <f t="shared" ca="1" si="31"/>
        <v>1</v>
      </c>
    </row>
    <row r="456" spans="9:11" x14ac:dyDescent="0.3">
      <c r="I456" s="1">
        <f t="shared" ca="1" si="29"/>
        <v>0.73246141336937254</v>
      </c>
      <c r="J456" s="1">
        <f t="shared" ca="1" si="30"/>
        <v>0.55633213284288552</v>
      </c>
      <c r="K456" s="1">
        <f t="shared" ca="1" si="31"/>
        <v>1</v>
      </c>
    </row>
    <row r="457" spans="9:11" x14ac:dyDescent="0.3">
      <c r="I457" s="1">
        <f t="shared" ca="1" si="29"/>
        <v>0.76572227475763133</v>
      </c>
      <c r="J457" s="1">
        <f t="shared" ca="1" si="30"/>
        <v>0.68605322733841212</v>
      </c>
      <c r="K457" s="1">
        <f t="shared" ca="1" si="31"/>
        <v>1</v>
      </c>
    </row>
    <row r="458" spans="9:11" x14ac:dyDescent="0.3">
      <c r="I458" s="1">
        <f t="shared" ca="1" si="29"/>
        <v>0.72900308499158994</v>
      </c>
      <c r="J458" s="1">
        <f t="shared" ca="1" si="30"/>
        <v>0.53125844718180415</v>
      </c>
      <c r="K458" s="1">
        <f t="shared" ca="1" si="31"/>
        <v>1</v>
      </c>
    </row>
    <row r="459" spans="9:11" x14ac:dyDescent="0.3">
      <c r="I459" s="1">
        <f t="shared" ca="1" si="29"/>
        <v>0.82783051568099675</v>
      </c>
      <c r="J459" s="1">
        <f t="shared" ca="1" si="30"/>
        <v>0.61524453166438664</v>
      </c>
      <c r="K459" s="1">
        <f t="shared" ca="1" si="31"/>
        <v>1</v>
      </c>
    </row>
    <row r="460" spans="9:11" x14ac:dyDescent="0.3">
      <c r="I460" s="1">
        <f t="shared" ca="1" si="29"/>
        <v>0.80190312685153975</v>
      </c>
      <c r="J460" s="1">
        <f t="shared" ca="1" si="30"/>
        <v>0.51843950129608252</v>
      </c>
      <c r="K460" s="1">
        <f t="shared" ca="1" si="31"/>
        <v>1</v>
      </c>
    </row>
    <row r="461" spans="9:11" x14ac:dyDescent="0.3">
      <c r="I461" s="1">
        <f t="shared" ca="1" si="29"/>
        <v>0.69067293910349536</v>
      </c>
      <c r="J461" s="1">
        <f t="shared" ca="1" si="30"/>
        <v>0.53866854923724528</v>
      </c>
      <c r="K461" s="1">
        <f t="shared" ca="1" si="31"/>
        <v>1</v>
      </c>
    </row>
    <row r="462" spans="9:11" x14ac:dyDescent="0.3">
      <c r="I462" s="1">
        <f t="shared" ca="1" si="29"/>
        <v>0.72309864600918983</v>
      </c>
      <c r="J462" s="1">
        <f t="shared" ca="1" si="30"/>
        <v>0.57977124620697207</v>
      </c>
      <c r="K462" s="1">
        <f t="shared" ca="1" si="31"/>
        <v>1</v>
      </c>
    </row>
    <row r="463" spans="9:11" x14ac:dyDescent="0.3">
      <c r="I463" s="1">
        <f t="shared" ca="1" si="29"/>
        <v>0.81294231003516626</v>
      </c>
      <c r="J463" s="1">
        <f t="shared" ca="1" si="30"/>
        <v>0.6561158326758485</v>
      </c>
      <c r="K463" s="1">
        <f t="shared" ca="1" si="31"/>
        <v>1</v>
      </c>
    </row>
    <row r="464" spans="9:11" x14ac:dyDescent="0.3">
      <c r="I464" s="1">
        <f t="shared" ca="1" si="29"/>
        <v>0.83407184799893075</v>
      </c>
      <c r="J464" s="1">
        <f t="shared" ca="1" si="30"/>
        <v>0.59126800701915594</v>
      </c>
      <c r="K464" s="1">
        <f t="shared" ca="1" si="31"/>
        <v>1</v>
      </c>
    </row>
    <row r="465" spans="9:11" x14ac:dyDescent="0.3">
      <c r="I465" s="1">
        <f t="shared" ca="1" si="29"/>
        <v>0.8233129537748326</v>
      </c>
      <c r="J465" s="1">
        <f t="shared" ca="1" si="30"/>
        <v>0.66465538944323599</v>
      </c>
      <c r="K465" s="1">
        <f t="shared" ca="1" si="31"/>
        <v>1</v>
      </c>
    </row>
    <row r="466" spans="9:11" x14ac:dyDescent="0.3">
      <c r="I466" s="1">
        <f t="shared" ca="1" si="29"/>
        <v>0.73862258632528077</v>
      </c>
      <c r="J466" s="1">
        <f t="shared" ca="1" si="30"/>
        <v>0.57355615604702459</v>
      </c>
      <c r="K466" s="1">
        <f t="shared" ca="1" si="31"/>
        <v>1</v>
      </c>
    </row>
    <row r="467" spans="9:11" x14ac:dyDescent="0.3">
      <c r="I467" s="1">
        <f t="shared" ca="1" si="29"/>
        <v>0.80854777036138348</v>
      </c>
      <c r="J467" s="1">
        <f t="shared" ca="1" si="30"/>
        <v>0.72670768217556336</v>
      </c>
      <c r="K467" s="1">
        <f t="shared" ca="1" si="31"/>
        <v>1</v>
      </c>
    </row>
    <row r="468" spans="9:11" x14ac:dyDescent="0.3">
      <c r="I468" s="1">
        <f t="shared" ca="1" si="29"/>
        <v>0.82309892655821038</v>
      </c>
      <c r="J468" s="1">
        <f t="shared" ca="1" si="30"/>
        <v>0.6047464344391269</v>
      </c>
      <c r="K468" s="1">
        <f t="shared" ca="1" si="31"/>
        <v>1</v>
      </c>
    </row>
    <row r="469" spans="9:11" x14ac:dyDescent="0.3">
      <c r="I469" s="1">
        <f t="shared" ca="1" si="29"/>
        <v>0.82921926588694028</v>
      </c>
      <c r="J469" s="1">
        <f t="shared" ca="1" si="30"/>
        <v>0.53788678456943695</v>
      </c>
      <c r="K469" s="1">
        <f t="shared" ca="1" si="31"/>
        <v>1</v>
      </c>
    </row>
    <row r="470" spans="9:11" x14ac:dyDescent="0.3">
      <c r="I470" s="1">
        <f t="shared" ca="1" si="29"/>
        <v>0.82078860098254713</v>
      </c>
      <c r="J470" s="1">
        <f t="shared" ca="1" si="30"/>
        <v>0.59375186863424612</v>
      </c>
      <c r="K470" s="1">
        <f t="shared" ca="1" si="31"/>
        <v>1</v>
      </c>
    </row>
    <row r="471" spans="9:11" x14ac:dyDescent="0.3">
      <c r="I471" s="1">
        <f t="shared" ca="1" si="29"/>
        <v>0.79729573260521769</v>
      </c>
      <c r="J471" s="1">
        <f t="shared" ca="1" si="30"/>
        <v>0.70930245120096891</v>
      </c>
      <c r="K471" s="1">
        <f t="shared" ca="1" si="31"/>
        <v>1</v>
      </c>
    </row>
    <row r="472" spans="9:11" x14ac:dyDescent="0.3">
      <c r="I472" s="1">
        <f t="shared" ca="1" si="29"/>
        <v>0.73371926603630089</v>
      </c>
      <c r="J472" s="1">
        <f t="shared" ca="1" si="30"/>
        <v>0.73594285154304373</v>
      </c>
      <c r="K472" s="1">
        <f t="shared" ca="1" si="31"/>
        <v>0</v>
      </c>
    </row>
    <row r="473" spans="9:11" x14ac:dyDescent="0.3">
      <c r="I473" s="1">
        <f t="shared" ca="1" si="29"/>
        <v>0.83787618310209433</v>
      </c>
      <c r="J473" s="1">
        <f t="shared" ca="1" si="30"/>
        <v>0.63510340186707914</v>
      </c>
      <c r="K473" s="1">
        <f t="shared" ca="1" si="31"/>
        <v>1</v>
      </c>
    </row>
    <row r="474" spans="9:11" x14ac:dyDescent="0.3">
      <c r="I474" s="1">
        <f t="shared" ca="1" si="29"/>
        <v>0.86573090685826815</v>
      </c>
      <c r="J474" s="1">
        <f t="shared" ca="1" si="30"/>
        <v>0.55428773177318424</v>
      </c>
      <c r="K474" s="1">
        <f t="shared" ca="1" si="31"/>
        <v>1</v>
      </c>
    </row>
    <row r="475" spans="9:11" x14ac:dyDescent="0.3">
      <c r="I475" s="1">
        <f t="shared" ca="1" si="29"/>
        <v>0.80669362092269248</v>
      </c>
      <c r="J475" s="1">
        <f t="shared" ca="1" si="30"/>
        <v>0.63341340700340254</v>
      </c>
      <c r="K475" s="1">
        <f t="shared" ca="1" si="31"/>
        <v>1</v>
      </c>
    </row>
    <row r="476" spans="9:11" x14ac:dyDescent="0.3">
      <c r="I476" s="1">
        <f t="shared" ca="1" si="29"/>
        <v>0.78427437330512695</v>
      </c>
      <c r="J476" s="1">
        <f t="shared" ca="1" si="30"/>
        <v>0.66060764015548501</v>
      </c>
      <c r="K476" s="1">
        <f t="shared" ca="1" si="31"/>
        <v>1</v>
      </c>
    </row>
    <row r="477" spans="9:11" x14ac:dyDescent="0.3">
      <c r="I477" s="1">
        <f t="shared" ca="1" si="29"/>
        <v>0.80623662229031701</v>
      </c>
      <c r="J477" s="1">
        <f t="shared" ca="1" si="30"/>
        <v>0.64788829658898239</v>
      </c>
      <c r="K477" s="1">
        <f t="shared" ca="1" si="31"/>
        <v>1</v>
      </c>
    </row>
    <row r="478" spans="9:11" x14ac:dyDescent="0.3">
      <c r="I478" s="1">
        <f t="shared" ca="1" si="29"/>
        <v>0.80146795028137974</v>
      </c>
      <c r="J478" s="1">
        <f t="shared" ca="1" si="30"/>
        <v>0.56553458769851606</v>
      </c>
      <c r="K478" s="1">
        <f t="shared" ca="1" si="31"/>
        <v>1</v>
      </c>
    </row>
    <row r="479" spans="9:11" x14ac:dyDescent="0.3">
      <c r="I479" s="1">
        <f t="shared" ca="1" si="29"/>
        <v>0.72327369549116882</v>
      </c>
      <c r="J479" s="1">
        <f t="shared" ca="1" si="30"/>
        <v>0.57796700660030376</v>
      </c>
      <c r="K479" s="1">
        <f t="shared" ca="1" si="31"/>
        <v>1</v>
      </c>
    </row>
    <row r="480" spans="9:11" x14ac:dyDescent="0.3">
      <c r="I480" s="1">
        <f t="shared" ca="1" si="29"/>
        <v>0.74097778773012846</v>
      </c>
      <c r="J480" s="1">
        <f t="shared" ca="1" si="30"/>
        <v>0.61191907998677864</v>
      </c>
      <c r="K480" s="1">
        <f t="shared" ca="1" si="31"/>
        <v>1</v>
      </c>
    </row>
    <row r="481" spans="9:11" x14ac:dyDescent="0.3">
      <c r="I481" s="1">
        <f t="shared" ca="1" si="29"/>
        <v>0.80035152497294582</v>
      </c>
      <c r="J481" s="1">
        <f t="shared" ca="1" si="30"/>
        <v>0.59495920819942938</v>
      </c>
      <c r="K481" s="1">
        <f t="shared" ca="1" si="31"/>
        <v>1</v>
      </c>
    </row>
    <row r="482" spans="9:11" x14ac:dyDescent="0.3">
      <c r="I482" s="1">
        <f t="shared" ca="1" si="29"/>
        <v>0.74819208444149676</v>
      </c>
      <c r="J482" s="1">
        <f t="shared" ca="1" si="30"/>
        <v>0.53611403793075973</v>
      </c>
      <c r="K482" s="1">
        <f t="shared" ca="1" si="31"/>
        <v>1</v>
      </c>
    </row>
    <row r="483" spans="9:11" x14ac:dyDescent="0.3">
      <c r="I483" s="1">
        <f t="shared" ca="1" si="29"/>
        <v>0.84710778150974619</v>
      </c>
      <c r="J483" s="1">
        <f t="shared" ca="1" si="30"/>
        <v>0.59330460916711625</v>
      </c>
      <c r="K483" s="1">
        <f t="shared" ca="1" si="31"/>
        <v>1</v>
      </c>
    </row>
    <row r="484" spans="9:11" x14ac:dyDescent="0.3">
      <c r="I484" s="1">
        <f t="shared" ca="1" si="29"/>
        <v>0.86203396484744277</v>
      </c>
      <c r="J484" s="1">
        <f t="shared" ca="1" si="30"/>
        <v>0.63650450743610421</v>
      </c>
      <c r="K484" s="1">
        <f t="shared" ca="1" si="31"/>
        <v>1</v>
      </c>
    </row>
    <row r="485" spans="9:11" x14ac:dyDescent="0.3">
      <c r="I485" s="1">
        <f t="shared" ca="1" si="29"/>
        <v>0.8039020435153108</v>
      </c>
      <c r="J485" s="1">
        <f t="shared" ca="1" si="30"/>
        <v>0.62556557674609903</v>
      </c>
      <c r="K485" s="1">
        <f t="shared" ca="1" si="31"/>
        <v>1</v>
      </c>
    </row>
    <row r="486" spans="9:11" x14ac:dyDescent="0.3">
      <c r="I486" s="1">
        <f t="shared" ca="1" si="29"/>
        <v>0.82762871406616345</v>
      </c>
      <c r="J486" s="1">
        <f t="shared" ca="1" si="30"/>
        <v>0.68428908415740297</v>
      </c>
      <c r="K486" s="1">
        <f t="shared" ca="1" si="31"/>
        <v>1</v>
      </c>
    </row>
    <row r="487" spans="9:11" x14ac:dyDescent="0.3">
      <c r="I487" s="1">
        <f t="shared" ca="1" si="29"/>
        <v>0.72892014508662495</v>
      </c>
      <c r="J487" s="1">
        <f t="shared" ca="1" si="30"/>
        <v>0.59360908168052651</v>
      </c>
      <c r="K487" s="1">
        <f t="shared" ca="1" si="31"/>
        <v>1</v>
      </c>
    </row>
    <row r="488" spans="9:11" x14ac:dyDescent="0.3">
      <c r="I488" s="1">
        <f t="shared" ca="1" si="29"/>
        <v>0.83544883094428313</v>
      </c>
      <c r="J488" s="1">
        <f t="shared" ca="1" si="30"/>
        <v>0.58936634050956327</v>
      </c>
      <c r="K488" s="1">
        <f t="shared" ca="1" si="31"/>
        <v>1</v>
      </c>
    </row>
    <row r="489" spans="9:11" x14ac:dyDescent="0.3">
      <c r="I489" s="1">
        <f t="shared" ca="1" si="29"/>
        <v>0.57471676467610266</v>
      </c>
      <c r="J489" s="1">
        <f t="shared" ca="1" si="30"/>
        <v>0.68987207746602919</v>
      </c>
      <c r="K489" s="1">
        <f t="shared" ca="1" si="31"/>
        <v>0</v>
      </c>
    </row>
    <row r="490" spans="9:11" x14ac:dyDescent="0.3">
      <c r="I490" s="1">
        <f t="shared" ca="1" si="29"/>
        <v>0.83829013283977261</v>
      </c>
      <c r="J490" s="1">
        <f t="shared" ca="1" si="30"/>
        <v>0.53224693869494488</v>
      </c>
      <c r="K490" s="1">
        <f t="shared" ca="1" si="31"/>
        <v>1</v>
      </c>
    </row>
    <row r="491" spans="9:11" x14ac:dyDescent="0.3">
      <c r="I491" s="1">
        <f t="shared" ca="1" si="29"/>
        <v>0.90466418008425298</v>
      </c>
      <c r="J491" s="1">
        <f t="shared" ca="1" si="30"/>
        <v>0.65138864559917797</v>
      </c>
      <c r="K491" s="1">
        <f t="shared" ca="1" si="31"/>
        <v>1</v>
      </c>
    </row>
    <row r="492" spans="9:11" x14ac:dyDescent="0.3">
      <c r="I492" s="1">
        <f t="shared" ca="1" si="29"/>
        <v>0.6253652981384511</v>
      </c>
      <c r="J492" s="1">
        <f t="shared" ca="1" si="30"/>
        <v>0.71132727084318259</v>
      </c>
      <c r="K492" s="1">
        <f t="shared" ca="1" si="31"/>
        <v>0</v>
      </c>
    </row>
    <row r="493" spans="9:11" x14ac:dyDescent="0.3">
      <c r="I493" s="1">
        <f t="shared" ca="1" si="29"/>
        <v>0.7736172613860729</v>
      </c>
      <c r="J493" s="1">
        <f t="shared" ca="1" si="30"/>
        <v>0.50711973741933347</v>
      </c>
      <c r="K493" s="1">
        <f t="shared" ca="1" si="31"/>
        <v>1</v>
      </c>
    </row>
    <row r="494" spans="9:11" x14ac:dyDescent="0.3">
      <c r="I494" s="1">
        <f t="shared" ca="1" si="29"/>
        <v>0.75508829983994674</v>
      </c>
      <c r="J494" s="1">
        <f t="shared" ca="1" si="30"/>
        <v>0.62830660763240243</v>
      </c>
      <c r="K494" s="1">
        <f t="shared" ca="1" si="31"/>
        <v>1</v>
      </c>
    </row>
    <row r="495" spans="9:11" x14ac:dyDescent="0.3">
      <c r="I495" s="1">
        <f t="shared" ca="1" si="29"/>
        <v>0.75689906429552289</v>
      </c>
      <c r="J495" s="1">
        <f t="shared" ca="1" si="30"/>
        <v>0.70283074733636297</v>
      </c>
      <c r="K495" s="1">
        <f t="shared" ca="1" si="31"/>
        <v>1</v>
      </c>
    </row>
    <row r="496" spans="9:11" x14ac:dyDescent="0.3">
      <c r="I496" s="1">
        <f t="shared" ca="1" si="29"/>
        <v>0.75651766184276292</v>
      </c>
      <c r="J496" s="1">
        <f t="shared" ca="1" si="30"/>
        <v>0.60281762558586638</v>
      </c>
      <c r="K496" s="1">
        <f t="shared" ca="1" si="31"/>
        <v>1</v>
      </c>
    </row>
    <row r="497" spans="9:11" x14ac:dyDescent="0.3">
      <c r="I497" s="1">
        <f t="shared" ca="1" si="29"/>
        <v>0.74065675294640998</v>
      </c>
      <c r="J497" s="1">
        <f t="shared" ca="1" si="30"/>
        <v>0.61063566205198394</v>
      </c>
      <c r="K497" s="1">
        <f t="shared" ca="1" si="31"/>
        <v>1</v>
      </c>
    </row>
    <row r="498" spans="9:11" x14ac:dyDescent="0.3">
      <c r="I498" s="1">
        <f t="shared" ca="1" si="29"/>
        <v>0.74650037682018011</v>
      </c>
      <c r="J498" s="1">
        <f t="shared" ca="1" si="30"/>
        <v>0.51755524347251414</v>
      </c>
      <c r="K498" s="1">
        <f t="shared" ca="1" si="31"/>
        <v>1</v>
      </c>
    </row>
    <row r="499" spans="9:11" x14ac:dyDescent="0.3">
      <c r="I499" s="1">
        <f t="shared" ca="1" si="29"/>
        <v>0.73136550816462453</v>
      </c>
      <c r="J499" s="1">
        <f t="shared" ca="1" si="30"/>
        <v>0.52965331808508409</v>
      </c>
      <c r="K499" s="1">
        <f t="shared" ca="1" si="31"/>
        <v>1</v>
      </c>
    </row>
    <row r="500" spans="9:11" x14ac:dyDescent="0.3">
      <c r="I500" s="1">
        <f t="shared" ref="I500:I501" ca="1" si="32">BETAINV(RAND(),$B$15,$B$16)</f>
        <v>0.79638918647702717</v>
      </c>
      <c r="J500" s="1">
        <f t="shared" ref="J500:J501" ca="1" si="33">BETAINV(RAND(),$B$39,$B$40)</f>
        <v>0.66405691462617633</v>
      </c>
      <c r="K500" s="1">
        <f t="shared" ref="K500:K501" ca="1" si="34">IF(I500&gt;J500,1,0)</f>
        <v>1</v>
      </c>
    </row>
    <row r="501" spans="9:11" x14ac:dyDescent="0.3">
      <c r="I501" s="7">
        <f t="shared" ca="1" si="32"/>
        <v>0.82060332267377567</v>
      </c>
      <c r="J501" s="7">
        <f t="shared" ca="1" si="33"/>
        <v>0.68581233300743838</v>
      </c>
      <c r="K501" s="7">
        <f t="shared" ca="1" si="34"/>
        <v>1</v>
      </c>
    </row>
  </sheetData>
  <mergeCells count="3">
    <mergeCell ref="A1:B1"/>
    <mergeCell ref="A26:B26"/>
    <mergeCell ref="O56:S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k3z</dc:creator>
  <cp:lastModifiedBy>k3z</cp:lastModifiedBy>
  <dcterms:created xsi:type="dcterms:W3CDTF">2022-02-18T17:40:24Z</dcterms:created>
  <dcterms:modified xsi:type="dcterms:W3CDTF">2022-02-18T19:27:25Z</dcterms:modified>
</cp:coreProperties>
</file>