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Q:\MCICOM\Task 1 - HQMC\Energy Projects\Trackers\Master Energy Project List (MEPL)\"/>
    </mc:Choice>
  </mc:AlternateContent>
  <xr:revisionPtr revIDLastSave="0" documentId="13_ncr:1_{8419A599-D9BF-4D88-A453-25E4501F713A}" xr6:coauthVersionLast="47" xr6:coauthVersionMax="47" xr10:uidLastSave="{00000000-0000-0000-0000-000000000000}"/>
  <bookViews>
    <workbookView xWindow="-120" yWindow="-120" windowWidth="25440" windowHeight="14775" xr2:uid="{00000000-000D-0000-FFFF-FFFF00000000}"/>
  </bookViews>
  <sheets>
    <sheet name="ERCIP" sheetId="7" r:id="rId1"/>
    <sheet name="ESPC-UESC" sheetId="5" r:id="rId2"/>
    <sheet name="EUL" sheetId="6" r:id="rId3"/>
    <sheet name="PPA" sheetId="4" r:id="rId4"/>
    <sheet name="Other" sheetId="9" r:id="rId5"/>
  </sheets>
  <externalReferences>
    <externalReference r:id="rId6"/>
    <externalReference r:id="rId7"/>
  </externalReferences>
  <definedNames>
    <definedName name="_xlnm._FilterDatabase" localSheetId="0" hidden="1">ERCIP!$B$2:$AL$80</definedName>
    <definedName name="_xlnm._FilterDatabase" localSheetId="1">'ESPC-UESC'!$B$2:$AL$37</definedName>
    <definedName name="_xlnm._FilterDatabase" localSheetId="2" hidden="1">EUL!$A$2:$U$9</definedName>
    <definedName name="_xlnm._FilterDatabase" localSheetId="4" hidden="1">Other!$A$2:$N$12</definedName>
    <definedName name="_xlnm._FilterDatabase" localSheetId="3" hidden="1">PPA!$A$2:$T$17</definedName>
    <definedName name="_Order1" hidden="1">255</definedName>
    <definedName name="_Order2" hidden="1">255</definedName>
    <definedName name="Location">[1]DropDownLists!$C$4:$C$75</definedName>
    <definedName name="Phas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5" l="1"/>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 i="5"/>
  <c r="O1" i="5"/>
  <c r="AK33" i="5" l="1"/>
  <c r="AI33" i="5"/>
  <c r="AH33" i="5"/>
  <c r="AK32" i="5"/>
  <c r="AH32" i="5"/>
  <c r="AH31" i="5"/>
  <c r="AH30" i="5"/>
  <c r="AH29" i="5"/>
  <c r="AH28" i="5"/>
  <c r="AH27" i="5"/>
  <c r="AH26" i="5"/>
  <c r="AH25" i="5"/>
  <c r="AH24" i="5"/>
  <c r="AH23" i="5"/>
  <c r="AH22" i="5"/>
  <c r="AH21" i="5"/>
  <c r="AH20" i="5"/>
  <c r="AH19" i="5"/>
  <c r="AH18" i="5"/>
  <c r="AH17" i="5"/>
  <c r="AH16" i="5"/>
  <c r="AH15" i="5"/>
  <c r="AH14" i="5"/>
  <c r="AH13" i="5"/>
  <c r="AH12" i="5"/>
  <c r="AH11" i="5"/>
  <c r="AH10" i="5"/>
  <c r="AH7" i="5"/>
  <c r="AH6" i="5"/>
  <c r="AH5" i="5"/>
  <c r="AH4" i="5"/>
  <c r="AH3" i="5"/>
  <c r="W13" i="7" l="1"/>
  <c r="T5"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Kim, Irwin</author>
    <author>tc={C5BA960D-6014-4A53-8964-5D620F10D607}</author>
    <author>tc={451029EB-0BC2-4503-8F0C-E874354B9E78}</author>
    <author>tc={5D7D7D24-52AE-4098-9D5E-A8197827B050}</author>
    <author>tc={21B6363F-B5E3-425F-9EC6-4D5C21223190}</author>
    <author>Stefanie Judson</author>
    <author>tc={35DC11B0-FE64-4878-9505-1042D5D6B461}</author>
  </authors>
  <commentList>
    <comment ref="F2" authorId="0" shapeId="0" xr:uid="{2FA73D96-C4FF-4C87-A84F-8FD8A19BC9F5}">
      <text>
        <r>
          <rPr>
            <b/>
            <sz val="9"/>
            <color indexed="81"/>
            <rFont val="Tahoma"/>
            <family val="2"/>
          </rPr>
          <t>Kim, Irwin:</t>
        </r>
        <r>
          <rPr>
            <sz val="9"/>
            <color indexed="81"/>
            <rFont val="Tahoma"/>
            <family val="2"/>
          </rPr>
          <t xml:space="preserve">
The definitions below describe the various stages an ERCIP project goes through from cradle (i.e., planning) to grave (i.e., canceled, completed, or decommissioned).  
Proposed:  Default project status that begins upon creation of a new ECIP project. These projects are proposed by the services for consideration in the ECIP Annual Budget.
Budgeted:  Projects are selected for inclusion in the ERCIP President’s Budget that is sent to Congress.  This is only a budget assignment, actual funds have not yet been received or provided to the Components. 
Authorized: Status used for projects that were authorized in a National Defense Authorization Act (NDAA), whether lump sum (FY20 and earlier) or specified (FY21 and later).
Appropriated:  Status used for projects that were appropriated funds in an appropriations act. 
Enacted:  Refers to an ERCIP construction project that has been authorized in an NDAA and appropriated funds in an appropriations act.
P&amp;D Distributed:  Reflects the amount of funds issued via a funding document by the OSD Comptroller to a Component to provide design funds for planning and design of ERCIP construction projects.
Awarded:  Indicates that the funds for the project are obligated against a design or construction contract vehicle.  
Delayed:  Refers to a completion date that has slipped to the right from the original design or construction estimated completion date (ECD), or from a previously documented, delayed completion date.
Under Construction:  Designates projects that are currently in the construction phase. The project is not yet on-line and is not generating any savings or producing energy
Complete / Operational:  Construction is complete, and the project is operational, generating energy/water savings or producing energy.
Canceled:  Funds allocated for this project are revoked.  No portion of the project was implemented or some design or construction funds were expended, but the project did not proceed.
Decommissioned:  The project was operational for a period of time, generating energy/water saving or producing energy.  The project reached the end of its lifecycle and was taken off line.
</t>
        </r>
      </text>
    </comment>
    <comment ref="V2" authorId="0" shapeId="0" xr:uid="{137B1683-DDCC-4D41-8230-6FCED62F75FE}">
      <text>
        <r>
          <rPr>
            <b/>
            <sz val="9"/>
            <color indexed="81"/>
            <rFont val="Tahoma"/>
            <family val="2"/>
          </rPr>
          <t>Kim, Irwin:</t>
        </r>
        <r>
          <rPr>
            <sz val="9"/>
            <color indexed="81"/>
            <rFont val="Tahoma"/>
            <family val="2"/>
          </rPr>
          <t xml:space="preserve">
1. How much was project originally programmed for. 
2. How much was approved by OSD for us to use? Includes any change requests approved by OSD. 
3. Current working estimate
4. Source of CWE
NEED TO SHOW A PROCESS. 
NEED TO UNDERSTAND OSD RULES.
Separate sequence to show P&amp;D progression.
Need to have ledge show where we spent construction and P&amp;D funds. How much P&amp;D funding is available. 
Need to review w/ Capt Altman where our ledger shows we spent money and confirm. </t>
        </r>
      </text>
    </comment>
    <comment ref="AK2" authorId="1" shapeId="0" xr:uid="{C5BA960D-6014-4A53-8964-5D620F10D607}">
      <text>
        <t>[Threaded comment]
Your version of Excel allows you to read this threaded comment; however, any edits to it will get removed if the file is opened in a newer version of Excel. Learn more: https://go.microsoft.com/fwlink/?linkid=870924
Comment:
    Turnover to Project Sponsor</t>
      </text>
    </comment>
    <comment ref="D4" authorId="2" shapeId="0" xr:uid="{451029EB-0BC2-4503-8F0C-E874354B9E78}">
      <text>
        <t>[Threaded comment]
Your version of Excel allows you to read this threaded comment; however, any edits to it will get removed if the file is opened in a newer version of Excel. Learn more: https://go.microsoft.com/fwlink/?linkid=870924
Comment:
    LE12E600M</t>
      </text>
    </comment>
    <comment ref="W8" authorId="3" shapeId="0" xr:uid="{5D7D7D24-52AE-4098-9D5E-A8197827B050}">
      <text>
        <t>[Threaded comment]
Your version of Excel allows you to read this threaded comment; however, any edits to it will get removed if the file is opened in a newer version of Excel. Learn more: https://go.microsoft.com/fwlink/?linkid=870924
Comment:
    Best guess</t>
      </text>
    </comment>
    <comment ref="D13" authorId="4" shapeId="0" xr:uid="{21B6363F-B5E3-425F-9EC6-4D5C21223190}">
      <text>
        <t>[Threaded comment]
Your version of Excel allows you to read this threaded comment; however, any edits to it will get removed if the file is opened in a newer version of Excel. Learn more: https://go.microsoft.com/fwlink/?linkid=870924
Comment:
    MI0984R</t>
      </text>
    </comment>
    <comment ref="D16" authorId="5" shapeId="0" xr:uid="{75BC6631-F2CE-4D2A-B2CC-FFC59F12A681}">
      <text>
        <r>
          <rPr>
            <sz val="9"/>
            <color indexed="81"/>
            <rFont val="Tahoma"/>
            <family val="2"/>
          </rPr>
          <t xml:space="preserve"> PE1292M
</t>
        </r>
      </text>
    </comment>
    <comment ref="E27" authorId="6" shapeId="0" xr:uid="{35DC11B0-FE64-4878-9505-1042D5D6B461}">
      <text>
        <t>[Threaded comment]
Your version of Excel allows you to read this threaded comment; however, any edits to it will get removed if the file is opened in a newer version of Excel. Learn more: https://go.microsoft.com/fwlink/?linkid=870924
Comment:
    Previously Construct Solar Sun Shades with Energy Storage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Kim, Irwin</author>
    <author>Stefanie Judson</author>
    <author>Svetlana CIV O'Malley</author>
    <author>tc={72C1E326-6B71-4D3B-8818-7BE06E332782}</author>
    <author>tc={2A4BDED1-7A32-4039-8FAC-935C2C9837DE}</author>
    <author>tc={6419532C-F7F3-4FF1-B549-9EA801D48324}</author>
    <author>tc={9902A529-CEAB-406A-88C8-2F8A6844C367}</author>
    <author>tc={6AFE9B70-A227-4293-83CF-06A6D8711D4A}</author>
  </authors>
  <commentList>
    <comment ref="C1" authorId="0" shapeId="0" xr:uid="{6B7189F5-1D88-4C31-893D-3BC60A3E9C0C}">
      <text>
        <r>
          <rPr>
            <b/>
            <sz val="9"/>
            <color indexed="81"/>
            <rFont val="Tahoma"/>
            <family val="2"/>
          </rPr>
          <t>Kim, Irwin:</t>
        </r>
        <r>
          <rPr>
            <sz val="9"/>
            <color indexed="81"/>
            <rFont val="Tahoma"/>
            <family val="2"/>
          </rPr>
          <t xml:space="preserve">
The definitions below describe the various stages an ERCIP project goes through from cradle (i.e., planning) to grave (i.e., canceled, completed, or decommissioned).  
Proposed:  Default project status that begins upon creation of a new ECIP project. These projects are proposed by the services for consideration in the ECIP Annual Budget.
Budgeted:  Projects are selected for inclusion in the ERCIP President’s Budget that is sent to Congress.  This is only a budget assignment, actual funds have not yet been received or provided to the Components. 
Authorized: Status used for projects that were authorized in a National Defense Authorization Act (NDAA), whether lump sum (FY20 and earlier) or specified (FY21 and later).
Appropriated:  Status used for projects that were appropriated funds in an appropriations act. 
Enacted:  Refers to an ERCIP construction project that has been authorized in an NDAA and appropriated funds in an appropriations act.
P&amp;D Distributed:  Reflects the amount of funds issued via a funding document by the OSD Comptroller to a Component to provide design funds for planning and design of ERCIP construction projects.
Awarded:  Indicates that the funds for the project are obligated against a design or construction contract vehicle.  
Delayed:  Refers to a completion date that has slipped to the right from the original design or construction estimated completion date (ECD), or from a previously documented, delayed completion date.
Under Construction:  Designates projects that are currently in the construction phase. The project is not yet on-line and is not generating any savings or producing energy
Complete / Operational:  Construction is complete, and the project is operational, generating energy/water savings or producing energy.
Canceled:  Funds allocated for this project are revoked.  No portion of the project was implemented or some design or construction funds were expended, but the project did not proceed.
Decommissioned:  The project was operational for a period of time, generating energy/water saving or producing energy.  The project reached the end of its lifecycle and was taken off line.
</t>
        </r>
      </text>
    </comment>
    <comment ref="F2" authorId="1" shapeId="0" xr:uid="{F4970427-7668-4391-8ACF-DB3BA8E70736}">
      <text>
        <r>
          <rPr>
            <sz val="9"/>
            <color indexed="81"/>
            <rFont val="Tahoma"/>
            <family val="2"/>
          </rPr>
          <t>D&amp;C = Design &amp; Construction 
PP = Performance Period</t>
        </r>
      </text>
    </comment>
    <comment ref="M2" authorId="1" shapeId="0" xr:uid="{B75BEEF7-94E9-4BFF-9F06-AD91CF901A77}">
      <text>
        <r>
          <rPr>
            <b/>
            <sz val="9"/>
            <color indexed="81"/>
            <rFont val="Tahoma"/>
            <family val="2"/>
          </rPr>
          <t>Stefanie Judson:</t>
        </r>
        <r>
          <rPr>
            <sz val="9"/>
            <color indexed="81"/>
            <rFont val="Tahoma"/>
            <family val="2"/>
          </rPr>
          <t xml:space="preserve">
Typically due 3 months prior to actual due date but doesn't always work that way when payments are due at the beginning of FYs.</t>
        </r>
      </text>
    </comment>
    <comment ref="AG12" authorId="2" shapeId="0" xr:uid="{306AAADE-3BC2-466D-A209-1BC9E77DD69A}">
      <text>
        <r>
          <rPr>
            <b/>
            <sz val="9"/>
            <color indexed="81"/>
            <rFont val="Tahoma"/>
            <family val="2"/>
          </rPr>
          <t>Svetlana CIV O'Malley:</t>
        </r>
        <r>
          <rPr>
            <sz val="9"/>
            <color indexed="81"/>
            <rFont val="Tahoma"/>
            <family val="2"/>
          </rPr>
          <t xml:space="preserve">
POP changed due to Tme and Money MOD 
</t>
        </r>
      </text>
    </comment>
    <comment ref="AK12" authorId="2" shapeId="0" xr:uid="{6F4CB0F2-3871-48CF-B99E-F86F1B770D1E}">
      <text>
        <r>
          <rPr>
            <b/>
            <sz val="9"/>
            <color indexed="81"/>
            <rFont val="Tahoma"/>
            <family val="2"/>
          </rPr>
          <t>Svetlana CIV O'Malley:</t>
        </r>
        <r>
          <rPr>
            <sz val="9"/>
            <color indexed="81"/>
            <rFont val="Tahoma"/>
            <family val="2"/>
          </rPr>
          <t xml:space="preserve">
</t>
        </r>
        <r>
          <rPr>
            <sz val="12"/>
            <color indexed="81"/>
            <rFont val="Tahoma"/>
            <family val="2"/>
          </rPr>
          <t>Increased contact cost from $159,992,084 to 185,268,118 due to Time and Money MOD.</t>
        </r>
      </text>
    </comment>
    <comment ref="AF13" authorId="2" shapeId="0" xr:uid="{50E36711-ABE3-4E41-B578-B8916F7F7696}">
      <text>
        <r>
          <rPr>
            <b/>
            <sz val="9"/>
            <color indexed="81"/>
            <rFont val="Tahoma"/>
            <family val="2"/>
          </rPr>
          <t>Svetlana CIV O'Malley:</t>
        </r>
        <r>
          <rPr>
            <sz val="9"/>
            <color indexed="81"/>
            <rFont val="Tahoma"/>
            <family val="2"/>
          </rPr>
          <t xml:space="preserve">
</t>
        </r>
        <r>
          <rPr>
            <sz val="11"/>
            <color indexed="81"/>
            <rFont val="Tahoma"/>
            <family val="2"/>
          </rPr>
          <t xml:space="preserve">The payment on last day of Fiscal year might be a challenge </t>
        </r>
      </text>
    </comment>
    <comment ref="L22" authorId="1" shapeId="0" xr:uid="{4D1BCDD7-EFF9-4816-ACDB-CE4FDA2DDE11}">
      <text>
        <r>
          <rPr>
            <b/>
            <sz val="9"/>
            <color indexed="81"/>
            <rFont val="Tahoma"/>
            <family val="2"/>
          </rPr>
          <t>Stefanie Judson:</t>
        </r>
        <r>
          <rPr>
            <sz val="9"/>
            <color indexed="81"/>
            <rFont val="Tahoma"/>
            <family val="2"/>
          </rPr>
          <t xml:space="preserve">
SKJ  With all of the mods at Lejeune, the Construction and PP periods were muddied and payments started being made in FY21 despite continued construction in FY22</t>
        </r>
      </text>
    </comment>
    <comment ref="AJ22" authorId="3" shapeId="0" xr:uid="{72C1E326-6B71-4D3B-8818-7BE06E332782}">
      <text>
        <t>[Threaded comment]
Your version of Excel allows you to read this threaded comment; however, any edits to it will get removed if the file is opened in a newer version of Excel. Learn more: https://go.microsoft.com/fwlink/?linkid=870924
Comment:
    Paid off entire initial construction cost.</t>
      </text>
    </comment>
    <comment ref="AI23" authorId="1" shapeId="0" xr:uid="{8459F154-E821-4CF1-9AE2-E995F1A8A699}">
      <text>
        <r>
          <rPr>
            <b/>
            <sz val="9"/>
            <color indexed="81"/>
            <rFont val="Tahoma"/>
            <family val="2"/>
          </rPr>
          <t>Stefanie Judson:</t>
        </r>
        <r>
          <rPr>
            <sz val="9"/>
            <color indexed="81"/>
            <rFont val="Tahoma"/>
            <family val="2"/>
          </rPr>
          <t xml:space="preserve">
This includes the modifications 1-4</t>
        </r>
      </text>
    </comment>
    <comment ref="AJ23" authorId="4" shapeId="0" xr:uid="{2A4BDED1-7A32-4039-8FAC-935C2C9837DE}">
      <text>
        <t>[Threaded comment]
Your version of Excel allows you to read this threaded comment; however, any edits to it will get removed if the file is opened in a newer version of Excel. Learn more: https://go.microsoft.com/fwlink/?linkid=870924
Comment:
    Paid off entire initial construction cost.</t>
      </text>
    </comment>
    <comment ref="L24" authorId="1" shapeId="0" xr:uid="{F9AB07AD-72A7-48AC-9433-E4E08396D182}">
      <text>
        <r>
          <rPr>
            <b/>
            <sz val="9"/>
            <color indexed="81"/>
            <rFont val="Tahoma"/>
            <family val="2"/>
          </rPr>
          <t xml:space="preserve">SKJ </t>
        </r>
        <r>
          <rPr>
            <sz val="9"/>
            <color indexed="81"/>
            <rFont val="Tahoma"/>
            <family val="2"/>
          </rPr>
          <t xml:space="preserve"> With all of the mods at Lejeune, the Construction and PP periods were muddied and payments started being made in FY21 despite continued construction in FY22.
</t>
        </r>
      </text>
    </comment>
    <comment ref="AJ24" authorId="5" shapeId="0" xr:uid="{6419532C-F7F3-4FF1-B549-9EA801D48324}">
      <text>
        <t>[Threaded comment]
Your version of Excel allows you to read this threaded comment; however, any edits to it will get removed if the file is opened in a newer version of Excel. Learn more: https://go.microsoft.com/fwlink/?linkid=870924
Comment:
    Paid off entire initial construction cost.</t>
      </text>
    </comment>
    <comment ref="AJ25" authorId="6" shapeId="0" xr:uid="{9902A529-CEAB-406A-88C8-2F8A6844C367}">
      <text>
        <t>[Threaded comment]
Your version of Excel allows you to read this threaded comment; however, any edits to it will get removed if the file is opened in a newer version of Excel. Learn more: https://go.microsoft.com/fwlink/?linkid=870924
Comment:
    Paid off entire initial construction cost.</t>
      </text>
    </comment>
    <comment ref="AI33" authorId="7" shapeId="0" xr:uid="{6AFE9B70-A227-4293-83CF-06A6D8711D4A}">
      <text>
        <t>[Threaded comment]
Your version of Excel allows you to read this threaded comment; however, any edits to it will get removed if the file is opened in a newer version of Excel. Learn more: https://go.microsoft.com/fwlink/?linkid=870924
Comment:
    IGA was funded via TO4 and not included in this value.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Kim, Irwin</author>
  </authors>
  <commentList>
    <comment ref="F2" authorId="0" shapeId="0" xr:uid="{A1708A68-9722-4BA7-89B2-764CF1FCEAC9}">
      <text>
        <r>
          <rPr>
            <b/>
            <sz val="9"/>
            <color indexed="81"/>
            <rFont val="Tahoma"/>
            <family val="2"/>
          </rPr>
          <t>Kim, Irwin:</t>
        </r>
        <r>
          <rPr>
            <sz val="9"/>
            <color indexed="81"/>
            <rFont val="Tahoma"/>
            <family val="2"/>
          </rPr>
          <t xml:space="preserve">
The definitions below describe the various stages an ERCIP project goes through from cradle (i.e., planning) to grave (i.e., canceled, completed, or decommissioned).  
Proposed:  Default project status that begins upon creation of a new ECIP project. These projects are proposed by the services for consideration in the ECIP Annual Budget.
Budgeted:  Projects are selected for inclusion in the ERCIP President’s Budget that is sent to Congress.  This is only a budget assignment, actual funds have not yet been received or provided to the Components. 
Authorized: Status used for projects that were authorized in a National Defense Authorization Act (NDAA), whether lump sum (FY20 and earlier) or specified (FY21 and later).
Appropriated:  Status used for projects that were appropriated funds in an appropriations act. 
Enacted:  Refers to an ERCIP construction project that has been authorized in an NDAA and appropriated funds in an appropriations act.
P&amp;D Distributed:  Reflects the amount of funds issued via a funding document by the OSD Comptroller to a Component to provide design funds for planning and design of ERCIP construction projects.
Awarded:  Indicates that the funds for the project are obligated against a design or construction contract vehicle.  
Delayed:  Refers to a completion date that has slipped to the right from the original design or construction estimated completion date (ECD), or from a previously documented, delayed completion date.
Under Construction:  Designates projects that are currently in the construction phase. The project is not yet on-line and is not generating any savings or producing energy
Complete / Operational:  Construction is complete, and the project is operational, generating energy/water savings or producing energy.
Canceled:  Funds allocated for this project are revoked.  No portion of the project was implemented or some design or construction funds were expended, but the project did not proceed.
Decommissioned:  The project was operational for a period of time, generating energy/water saving or producing energy.  The project reached the end of its lifecycle and was taken off line.
</t>
        </r>
      </text>
    </comment>
  </commentList>
</comments>
</file>

<file path=xl/sharedStrings.xml><?xml version="1.0" encoding="utf-8"?>
<sst xmlns="http://schemas.openxmlformats.org/spreadsheetml/2006/main" count="2533" uniqueCount="605">
  <si>
    <t xml:space="preserve">Installation </t>
  </si>
  <si>
    <t>Project Title</t>
  </si>
  <si>
    <t>Status</t>
  </si>
  <si>
    <t>Mission Alignment</t>
  </si>
  <si>
    <t>P-505</t>
  </si>
  <si>
    <t>MCAS Beaufort</t>
  </si>
  <si>
    <t>P-975</t>
  </si>
  <si>
    <t>MCLB Albany</t>
  </si>
  <si>
    <t>P-480</t>
  </si>
  <si>
    <t>MCMWTC Bridgeport</t>
  </si>
  <si>
    <t>P-143</t>
  </si>
  <si>
    <t>MCAS Camp Pendleton</t>
  </si>
  <si>
    <t>P-266</t>
  </si>
  <si>
    <t>MCAS Miramar</t>
  </si>
  <si>
    <t>P-1238</t>
  </si>
  <si>
    <t>P-281</t>
  </si>
  <si>
    <t>P-481</t>
  </si>
  <si>
    <t>P-904</t>
  </si>
  <si>
    <t>Microgrid and Backup Power</t>
  </si>
  <si>
    <t>P-1016</t>
  </si>
  <si>
    <t>Microgrid and Backup Power, Phase 1</t>
  </si>
  <si>
    <t>P-1019</t>
  </si>
  <si>
    <t>Microgrid and Backup Power, Phase 2</t>
  </si>
  <si>
    <t>P-507</t>
  </si>
  <si>
    <t>P-283</t>
  </si>
  <si>
    <t>Electrical Infrastructure, On-Site Generation, and Microgrid Improvements</t>
  </si>
  <si>
    <t>Current Working Estimate ($000)</t>
  </si>
  <si>
    <t>Acquisition Strategy</t>
  </si>
  <si>
    <t>Amount Awarded ($000)</t>
  </si>
  <si>
    <t>TBD</t>
  </si>
  <si>
    <t>MCB Camp Butler</t>
  </si>
  <si>
    <t>MCAS Yuma</t>
  </si>
  <si>
    <t>Planning</t>
  </si>
  <si>
    <t>MCB Camp Pendleton</t>
  </si>
  <si>
    <t>MCAGCC Twentynine Palms</t>
  </si>
  <si>
    <t>P-1568</t>
  </si>
  <si>
    <t>MCB Camp Lejeune</t>
  </si>
  <si>
    <t>P-1569</t>
  </si>
  <si>
    <t>P-1570</t>
  </si>
  <si>
    <t>P-1571</t>
  </si>
  <si>
    <t>MCAS Cherry Point</t>
  </si>
  <si>
    <t>MCSF Blount Island</t>
  </si>
  <si>
    <t>MWTC Bridgeport</t>
  </si>
  <si>
    <t>MCLB Barstow</t>
  </si>
  <si>
    <t>MCICOM GF-PW Action</t>
  </si>
  <si>
    <t>Current PP Year</t>
  </si>
  <si>
    <t>Contractor</t>
  </si>
  <si>
    <t>Type</t>
  </si>
  <si>
    <t>PP</t>
  </si>
  <si>
    <t>9 OF 14</t>
  </si>
  <si>
    <t>Expand FRCS capabilities by repairing DDCs and reduce energy use/costs with boiler and ltg replacements</t>
  </si>
  <si>
    <t>7 OF 7</t>
  </si>
  <si>
    <t xml:space="preserve">Expand FRCS capabilities by repairing DDs, building-out EMCS, and upgrading metering systems and reduce energy use/costs via RCx and ltg retrofits </t>
  </si>
  <si>
    <t>7 OF 15</t>
  </si>
  <si>
    <t>Reduce energy use and GHGs by decentralizing coal steam plants and installing efficient building boilers</t>
  </si>
  <si>
    <t>7 OF 12</t>
  </si>
  <si>
    <t>Reduced diesel use/costs for heating systems and backup generators by installing natural gas service</t>
  </si>
  <si>
    <t>5 OF 8</t>
  </si>
  <si>
    <t>Improve safety by replacing inefficient and failing  interior and exterior ltg systems with LED fixtures</t>
  </si>
  <si>
    <t>3 OF 20</t>
  </si>
  <si>
    <t>Improve Marine quality of life and reduce energy use/costs by modernizing HVAC and ltg systems in ~100 buildings, including 2,658 BEQ rooms</t>
  </si>
  <si>
    <t>3 OF 13</t>
  </si>
  <si>
    <t>Expand FRCS capabilities for metering and provide cybersecurity while also reducing energy use/costs with CCx, boiler replacements, and ltg retrofits</t>
  </si>
  <si>
    <t>3 OF 22</t>
  </si>
  <si>
    <t>Greatly improve reliability of water/wastewater system and controls and modernize aged ltg systems</t>
  </si>
  <si>
    <t>3 OF 21</t>
  </si>
  <si>
    <t xml:space="preserve">Improve reliability of aged electrical and ltg systems by replacing and modernizing aged substations, repairing PV and metering systems, and replacing airfield ltg </t>
  </si>
  <si>
    <t>2 OF 21</t>
  </si>
  <si>
    <t>Expand FRCS capabilities and improve cybersecurity by installing an electrical SCADA system and EMCS and establishing a central energy operations center</t>
  </si>
  <si>
    <t>19 OF 21</t>
  </si>
  <si>
    <t>Mitigates critical electrical vulnerabilities associated with reliance on commercial power and reduced energy consumption/costs with cogeneration plant</t>
  </si>
  <si>
    <t>19 OF 23</t>
  </si>
  <si>
    <t xml:space="preserve">Improve reliability and resilience of heating systems and reduce GHG emissions by decentralizing an aged coal-fired steam plant and installing a contractor owned/operated natural gas system with a propane-air mixing facility as redundant fuel source. </t>
  </si>
  <si>
    <t>19 OF 19</t>
  </si>
  <si>
    <t>Reduce energy use/costs by installing GSHPs, optimizing industrial compressed air system, and repairing HVAC systems</t>
  </si>
  <si>
    <t>15 OF 21</t>
  </si>
  <si>
    <t>Modernize aged building systems, reduce energy consumption/costs, and improve quality of life for Marines by replacing HVAC and ltg systems</t>
  </si>
  <si>
    <t>14 OF 18</t>
  </si>
  <si>
    <t xml:space="preserve">Build-out central EMCS to improve reliability and efficiency of building HVAC systems and reduce energy use/costs by replacing chillers and installing GSHPs and new ltg systems  </t>
  </si>
  <si>
    <t>13 OF 22</t>
  </si>
  <si>
    <t>First ESPC aimed at achieving net zero base by installing a landfill gas cogeneration system</t>
  </si>
  <si>
    <t xml:space="preserve"> 7 OF 12</t>
  </si>
  <si>
    <t>Improve safety and reduce energy use/costs through interior and exterior ltg system upgrades, to include airfield lighting</t>
  </si>
  <si>
    <t>Second ESPC aimed at achieving net zero by installing a second landfill gas generator, smart grid controls, and a steam turbine that uses waste steam from neighboring 50 MW industrial biomass plant</t>
  </si>
  <si>
    <t>5 OF 23</t>
  </si>
  <si>
    <t>Provides capability to operate base for 21+ days without commercial power via installation-wide smart grid with cogeneration, solar pv, batteries, and controls</t>
  </si>
  <si>
    <t>5 OF 22</t>
  </si>
  <si>
    <t>Improved quality of life and safety for Marines, increased renewable energy production, and drove down energy/water use/costs by installing solar pv and retrofitting water and ltg systems</t>
  </si>
  <si>
    <t>ESPC</t>
  </si>
  <si>
    <t>UESC</t>
  </si>
  <si>
    <t>SDG&amp;E</t>
  </si>
  <si>
    <t>Piedmont</t>
  </si>
  <si>
    <t>TECO</t>
  </si>
  <si>
    <t>D&amp;C</t>
  </si>
  <si>
    <t>1 OF 20</t>
  </si>
  <si>
    <t>1 OF 22</t>
  </si>
  <si>
    <t xml:space="preserve">Expand FRCS capabilities and improve cybersecurity by building-out AMI and EMCS; provide resiliency and demand management with 4 MW of generation; reduce energy use/costs through HVAC and ltg repairs </t>
  </si>
  <si>
    <t>1 OF 7</t>
  </si>
  <si>
    <t>Improve energy  efficiency, provide real time AMI tracking, Better Building Controls. Cybersecurity for FRCS MCAS, Potable Water SCADA, Electrical Distribution SCADA. Quality of Life improvements, and resiliency (Microgrid MCAS). Project will impact hundreds of buildings base-wide</t>
  </si>
  <si>
    <t>0 OF 11</t>
  </si>
  <si>
    <t>Duke</t>
  </si>
  <si>
    <t>22 (19.1)</t>
  </si>
  <si>
    <t>JCI</t>
  </si>
  <si>
    <t>Ameresco</t>
  </si>
  <si>
    <t>ESG</t>
  </si>
  <si>
    <t>Noresco</t>
  </si>
  <si>
    <t>Trane</t>
  </si>
  <si>
    <t>Chevron</t>
  </si>
  <si>
    <t>Woodstone</t>
  </si>
  <si>
    <t>Constellation</t>
  </si>
  <si>
    <t>Duke Energy</t>
  </si>
  <si>
    <t>Dominion</t>
  </si>
  <si>
    <t>MCRD San Diego</t>
  </si>
  <si>
    <t>MCAGCC 29 Palms</t>
  </si>
  <si>
    <t>MCB Quantico</t>
  </si>
  <si>
    <t>MCB Hawaii</t>
  </si>
  <si>
    <t>MCRD Parris Island</t>
  </si>
  <si>
    <t>Notes</t>
  </si>
  <si>
    <t>Opportunity Assessment provided 21 June 2022</t>
  </si>
  <si>
    <t>Installation developing Request Letter</t>
  </si>
  <si>
    <t>IGA</t>
  </si>
  <si>
    <t>UESC TO1, Estimated First Cost = $62M 
Lighting (40+ buildings; 1M SF), NG Condensing Boilers/Infrared Heaters, Renewable Energy (Solar), and Chilled Water or Ice Storage at Pilot Training Center
FY19 ERCIP (P-505), Authorized Amount = $22M 
20 miles of overhead to underground conversion of electrical distribution lines; transformer upgrades
Provide 2.8 MW CHP; recommission propane plant; new switchgear; connect heat to thermal energy loop
FY24/FY25 ERCIP (P-507), Unfunded Requested Amount = $36.6M
Install 2.8 MW co-gen, 1.25 MW/2.5 MWH BESS, and 500 kW solar PV with microgrid to enhance resilience</t>
  </si>
  <si>
    <t>Close IESP gaps associated with water metering, airfield approach lighting, existing PV system functionality
Enhance reliability and resiliency by installing a microgrid for critical operations, performing comprehensive repairs to the Wastewater Treatment Plant, and decentralizing steam plant
Improve efficiency with targeted HVAC upgrades</t>
  </si>
  <si>
    <t>Provide 14+ day resilience capability and increase energy reliability by building a microgrid with solar and BESS. Repair wind turbine. Investigate a combined heat and power system during IGA.
Complete facility related control system upgrades and provide cybersecurity
Improve energy efficiency with HVAC and lighting upgrades, VFD control on water pumps, air compressor improvements, and irrigation controls.</t>
  </si>
  <si>
    <t>Implement measures from a comprehensive Oct 2020 energy audit for base-wide HVAC, electric transformer and interior + exterior lighting upgrades, comprising 30 ECMs.  Project Cost = $11M ; Savings = $968k/yr; Simple Payback = 11.4 years. 
Replace halogen runway centerline and edge lighting with LEDs.
Replace solar PV inverters that are at end of life
Assess IESP gaps and options to resolve via UESC</t>
  </si>
  <si>
    <t>Southwest Gas</t>
  </si>
  <si>
    <t>AQ</t>
  </si>
  <si>
    <t>Advanced Planning</t>
  </si>
  <si>
    <t>Service Utility</t>
  </si>
  <si>
    <t>Energy Asset</t>
  </si>
  <si>
    <t>Large-scale Solar</t>
  </si>
  <si>
    <t>Completed FY 2016</t>
  </si>
  <si>
    <t>Arizona Public Service (APS)</t>
  </si>
  <si>
    <t>Power Generation  with Microgrid</t>
  </si>
  <si>
    <t>Completed FY 2017</t>
  </si>
  <si>
    <t>Georgia Power</t>
  </si>
  <si>
    <t>Completed FY 2018</t>
  </si>
  <si>
    <t>Bright Canyon Energy (BCE)</t>
  </si>
  <si>
    <t>Power Generation, Storage &amp; Microgrid</t>
  </si>
  <si>
    <t>N/A</t>
  </si>
  <si>
    <t>IKC - TBD</t>
  </si>
  <si>
    <t>IKC – TBD</t>
  </si>
  <si>
    <t>Preliminary design underway;  pursuing multiple power offtake opportunities. Estimated Construction Start - Spring 2023</t>
  </si>
  <si>
    <t>RFP outline under development;  95% RFP Review Release – 28 Nov 2022; Estimated RFP Release – 7/1/2023</t>
  </si>
  <si>
    <t>IKC</t>
  </si>
  <si>
    <t xml:space="preserve">25-year lease agreement for ~100 acres. 17 MW on-site solar power generation. </t>
  </si>
  <si>
    <t>Acres</t>
  </si>
  <si>
    <t>MCICOM GF-PW send MCBQ $1,526,549.00 NLT 1 February in order to make payment
by 1 March, 2023.</t>
  </si>
  <si>
    <t>35% Design</t>
  </si>
  <si>
    <t>Congressional Authorization</t>
  </si>
  <si>
    <t>Full Operational Capability (FOC)</t>
  </si>
  <si>
    <t>Construction Completion Date (CCD)</t>
  </si>
  <si>
    <t>Construction Start Date</t>
  </si>
  <si>
    <t>Beneficial Occupancy Date (BOD)</t>
  </si>
  <si>
    <t>Final Design Authority (FDA)</t>
  </si>
  <si>
    <t xml:space="preserve">Next Steps </t>
  </si>
  <si>
    <t>Replace Hardness Treatment in Water</t>
  </si>
  <si>
    <t>P-1487</t>
  </si>
  <si>
    <t>P-1254</t>
  </si>
  <si>
    <t>P-1337</t>
  </si>
  <si>
    <t>District CHW and HW Plant</t>
  </si>
  <si>
    <t>P-260</t>
  </si>
  <si>
    <t>P-1422</t>
  </si>
  <si>
    <t>P-1449</t>
  </si>
  <si>
    <t>Steam Decentralization Camp Geiger</t>
  </si>
  <si>
    <t>Steam Decentralization Courthouse Bay</t>
  </si>
  <si>
    <t>Facility Energy Improvements</t>
  </si>
  <si>
    <t>PV System</t>
  </si>
  <si>
    <t>HI0936R</t>
  </si>
  <si>
    <t>Solar Wall, Solar Thermal DHW, Solar Electric - Building 9215</t>
  </si>
  <si>
    <t>PA0904R</t>
  </si>
  <si>
    <t>Solar Heating, Training Pools</t>
  </si>
  <si>
    <t>Ground Source Heat Pumps</t>
  </si>
  <si>
    <t>Construction</t>
  </si>
  <si>
    <t>P-1282</t>
  </si>
  <si>
    <t>Solar Hot Water Systems for Temporary Lodging Facility, Bldgs 3038, 6533-6536 &amp; 6539</t>
  </si>
  <si>
    <t>P-181</t>
  </si>
  <si>
    <t>Photovoltaic System, Buildings 2056, 2057 &amp; 2058 (Vehicle Holding Sheds)</t>
  </si>
  <si>
    <t>Photovoltaic System &amp; Exterior Lighting Ph II, B23208 (Aviation Armament Shed)</t>
  </si>
  <si>
    <t>P-982</t>
  </si>
  <si>
    <t>Landfill Distribution Line</t>
  </si>
  <si>
    <t xml:space="preserve">MI0981R </t>
  </si>
  <si>
    <t>P-392</t>
  </si>
  <si>
    <t>PV System - Parade Deck</t>
  </si>
  <si>
    <t>P-200</t>
  </si>
  <si>
    <t>P-305</t>
  </si>
  <si>
    <t>P-935</t>
  </si>
  <si>
    <t>P-960</t>
  </si>
  <si>
    <t xml:space="preserve">PE1291M </t>
  </si>
  <si>
    <t>Solar Thermal &amp; PV - Area 43 Training Pool</t>
  </si>
  <si>
    <t>P-961</t>
  </si>
  <si>
    <t>Landfill Gas Generator</t>
  </si>
  <si>
    <t>P-687</t>
  </si>
  <si>
    <t>Micro Turbine Plant</t>
  </si>
  <si>
    <t>P-906</t>
  </si>
  <si>
    <t>Base Wide Micro Grid with Renewable Pwr</t>
  </si>
  <si>
    <t>P-932</t>
  </si>
  <si>
    <t>P-917</t>
  </si>
  <si>
    <t>Utility Monitoring and Controls</t>
  </si>
  <si>
    <t>Construct Multiple Project Shelters with PV at Facility 1254, MVP</t>
  </si>
  <si>
    <t>P-1692</t>
  </si>
  <si>
    <t xml:space="preserve">Microgrid Expansion </t>
  </si>
  <si>
    <t xml:space="preserve">Chilled Water Storage  </t>
  </si>
  <si>
    <t>P-938</t>
  </si>
  <si>
    <t>District CHW and DHW Plant for Bldgs. 7046, 7047, 4057-7059</t>
  </si>
  <si>
    <t>Reclaimed Water Expansion Project</t>
  </si>
  <si>
    <t xml:space="preserve">10 MW Battery Energy Storage </t>
  </si>
  <si>
    <t>Additional LFG Power Meter Station</t>
  </si>
  <si>
    <t>Electrical Hardening and Black Start CHP System</t>
  </si>
  <si>
    <t>MWTC Bridgeport Energy Resilience Phase 1 &amp; 2</t>
  </si>
  <si>
    <t>Advanced Microgrid Infrastructure Improvement</t>
  </si>
  <si>
    <t>Additional Water Supply for Resilience</t>
  </si>
  <si>
    <t>Original Authorized Amount ($000)</t>
  </si>
  <si>
    <t>P-1142</t>
  </si>
  <si>
    <t>P-214</t>
  </si>
  <si>
    <t>Complete</t>
  </si>
  <si>
    <t>Cancelled</t>
  </si>
  <si>
    <t xml:space="preserve">Camp Johnson Microgrid </t>
  </si>
  <si>
    <t>RFP/Design</t>
  </si>
  <si>
    <t>Acquisition</t>
  </si>
  <si>
    <t>Awarded</t>
  </si>
  <si>
    <t>Microgrid and Backup Power, Phases 3 and 4</t>
  </si>
  <si>
    <t xml:space="preserve">Microgrid and Backup Power  </t>
  </si>
  <si>
    <t>CATC Fuji</t>
  </si>
  <si>
    <t>P-312</t>
  </si>
  <si>
    <t>Microgrid and Backup Power, Camp Foster</t>
  </si>
  <si>
    <t>P-988</t>
  </si>
  <si>
    <t>Microgrid and Advanced Metering Improvements</t>
  </si>
  <si>
    <t>P-1260</t>
  </si>
  <si>
    <t>Water Resilience for Critical Water Systems, Phase 1</t>
  </si>
  <si>
    <t>P-1261</t>
  </si>
  <si>
    <t>Water Resilience for Critical Water Systems, Phase 2</t>
  </si>
  <si>
    <t>P-035</t>
  </si>
  <si>
    <t xml:space="preserve">Renewable Energy and Electrical Upgrades </t>
  </si>
  <si>
    <t>P-223</t>
  </si>
  <si>
    <t>Marine Barracks Washington</t>
  </si>
  <si>
    <t>Electrical Modernization and EVSE</t>
  </si>
  <si>
    <t xml:space="preserve">MCAS Iwakuni </t>
  </si>
  <si>
    <t>Water Resilience for Potable Water System</t>
  </si>
  <si>
    <t>Steam Decentralization</t>
  </si>
  <si>
    <t>P-MCIWEST-03</t>
  </si>
  <si>
    <t>Redundant Electric Supply, Airport Control Tower</t>
  </si>
  <si>
    <t>P-267</t>
  </si>
  <si>
    <t>Energy Management Control System</t>
  </si>
  <si>
    <t>P-MCIWEST-04</t>
  </si>
  <si>
    <t xml:space="preserve">Microgrid and Backup Power, Cannon Air Defense Complex (CADC) </t>
  </si>
  <si>
    <t>P-MCLBA-1</t>
  </si>
  <si>
    <t>Battery Energy Storage System</t>
  </si>
  <si>
    <t>P-MCIWEST-05</t>
  </si>
  <si>
    <t>Generator Quick Connects</t>
  </si>
  <si>
    <t>P-1573</t>
  </si>
  <si>
    <t>Domestic Water System</t>
  </si>
  <si>
    <t>P-MCIWEST-06</t>
  </si>
  <si>
    <t>Cogeneration Plant Capacity Expansion</t>
  </si>
  <si>
    <t>P-987</t>
  </si>
  <si>
    <t>Electrification with HVAC Upgrade</t>
  </si>
  <si>
    <t>P-MCIWEST-07</t>
  </si>
  <si>
    <t>Electrical Substation and Circuits</t>
  </si>
  <si>
    <t>P-MCIWEST-08</t>
  </si>
  <si>
    <t>Electric Vehicle Supply Equipment</t>
  </si>
  <si>
    <t>P-1572</t>
  </si>
  <si>
    <t>P-MCIWEST-09</t>
  </si>
  <si>
    <t>P-CAMLEJ-1</t>
  </si>
  <si>
    <t>Dual Fuel Generator Conversion</t>
  </si>
  <si>
    <t>P-MCIWEST-10</t>
  </si>
  <si>
    <t>Solar PV and Backup Generator Monitoring</t>
  </si>
  <si>
    <t>P-CAMLEJ-2</t>
  </si>
  <si>
    <t>Fuel Cell Generator</t>
  </si>
  <si>
    <t>P-MCLBA-2</t>
  </si>
  <si>
    <t>BEQ Domestic Hot Water Heating Modifications</t>
  </si>
  <si>
    <t>P-MCLBA-3</t>
  </si>
  <si>
    <t xml:space="preserve">Grounds Source Heat Pump Borehole Thermal Energy Storage System </t>
  </si>
  <si>
    <t>P-MCLBA-4</t>
  </si>
  <si>
    <t>Solar Photovoltaic System Canopy</t>
  </si>
  <si>
    <t>P-MCLBA-5</t>
  </si>
  <si>
    <t>Electrical Interconnect to Existing 31 MW EUL</t>
  </si>
  <si>
    <t>P-CAMLEJ-3</t>
  </si>
  <si>
    <t>Microgrid and Backup Power, MCAS New River</t>
  </si>
  <si>
    <t>P-MCIWEST-12</t>
  </si>
  <si>
    <t>Electric Distribution System</t>
  </si>
  <si>
    <t>P-CAMLEJ-4</t>
  </si>
  <si>
    <t>Microgrid and Backup Power, Hospital and Water Treatment Plant</t>
  </si>
  <si>
    <t>P-MCIWEST-13</t>
  </si>
  <si>
    <t>Chilled Water Loop Extension</t>
  </si>
  <si>
    <t>P-CAMLEJ-5</t>
  </si>
  <si>
    <t>Microgrid and Backup Power, Substation 1</t>
  </si>
  <si>
    <t>P-MCIWEST-14</t>
  </si>
  <si>
    <t>Lighting Replacement</t>
  </si>
  <si>
    <t>P-CAMLEJ-6</t>
  </si>
  <si>
    <t>Microgrid and Backup Power, Stone Bay</t>
  </si>
  <si>
    <t>Electrical Distribution System, Phase 1</t>
  </si>
  <si>
    <t>Electrical Distribution System, Phase 2</t>
  </si>
  <si>
    <t>Submitted to OSD</t>
  </si>
  <si>
    <t>-</t>
  </si>
  <si>
    <t>NAVFAC</t>
  </si>
  <si>
    <t>n/a</t>
  </si>
  <si>
    <t>Notes / Additional Information</t>
  </si>
  <si>
    <t>UESC + ERCIP</t>
  </si>
  <si>
    <t>Design/Build</t>
  </si>
  <si>
    <t>TBD, Ideally UESC</t>
  </si>
  <si>
    <t>ESPC + ERCIP</t>
  </si>
  <si>
    <t>Finish construction</t>
  </si>
  <si>
    <t>None</t>
  </si>
  <si>
    <t>J&amp;A, Legal Sufficiency Review, and Finish IGA</t>
  </si>
  <si>
    <t xml:space="preserve">Engage with MCAS CP / MCIWEST to determine path forward given bid bust. </t>
  </si>
  <si>
    <t xml:space="preserve">Cancelled due to bid bust. Funds reprogrammed to support cost increase for P-1487 (OSD approved May 2022). </t>
  </si>
  <si>
    <t xml:space="preserve">Cost increase covered using cancelled funds from P-975 (OSD approved May 2022). </t>
  </si>
  <si>
    <t xml:space="preserve">Cancelled due to bid bust. Funds reprogrammed to cover cost overruns for other projects (OSD approved May 2022). </t>
  </si>
  <si>
    <t>In design via UESC IGA</t>
  </si>
  <si>
    <t xml:space="preserve">CWE is has doubled to tripled due to inflation, supply chain, battery technology, communications, and new UFC. UFC 3-600-01 requires 100’ lithium (Li) BESS occupied area standoff distance (where solar PV is located) so new site plan was required. </t>
  </si>
  <si>
    <t>Finish RFP</t>
  </si>
  <si>
    <t>NLT 1/3, provide OSD updated CTC</t>
  </si>
  <si>
    <t>Provide microgrid with upgraded electrical infrastructure, 5 MW of on-site natural gas-fired generation, a 5.4-MW BESS, integration of an existing solar PV system for demand management, black start and islanding.</t>
  </si>
  <si>
    <t>Design Direction (from Project Sponsor)</t>
  </si>
  <si>
    <t xml:space="preserve">DE/Noresco finish IGA. Determine if project is funded for FY25 ERCIP before determining if project will get folded into UESC. </t>
  </si>
  <si>
    <t>No action until OSD selects FY25 projects in March 2025.</t>
  </si>
  <si>
    <t>Develop project</t>
  </si>
  <si>
    <t>Determine if Gov wants to start navigating ESPC + ERCIP</t>
  </si>
  <si>
    <t xml:space="preserve">This project will construct a 2.8 MW gas-fired CHP plant, a 500-kW solar PV system, a 1.25-MW/2.5-MWh BESS, and a Station-wide microgrid. Work includes interconnection agreements, cybersecurity, and commissioning.  The project is required to close IESP gaps associated with inadequate backup power and fuel for critical aviation missions, provide 100% resilience to the mobile aviation maintenance van pad facility, and comply with energy resilience policy (DODI-4170.11 and MCICOM Energy Security Policy Letter 9-19) and cyber requirements. </t>
  </si>
  <si>
    <t xml:space="preserve">This project enhances mission assurance and aviation readiness by providing the capability to operate 14+ days without commercial power (with the support of FY19 ERCIP P-505) and by providing uninterruptable power to the critical MALS-31 mobile van pad maintenance mission. This project addresses known vulnerabilities associated with reliance on the commercial power grid, climate impacts (e.g., hurricanes, tornadoes, lightning strikes), and manmade threats (e.g., conflicts, terrorist attacks, cyberattacks) by installing onsite generation, storage, and controls that reduce the Station’s reliance on utilities from outside the fence.  </t>
  </si>
  <si>
    <t>This project will bring natural gas to Camp Fuji and install one 400-kW gas-fired reciprocating CHP generator, one 400-kW gas-fired peaking generator, one 400-kW diesel-fired standby generator, and one 367 kW-DC solar PV system, carport-mounted. Additional electrical work will include modernizing the electrical distribution system by replacing aged transformers, upgrading/replacing the main substation, and replacing electrical feeders camp-wide. Additional mechanical work will include decentralizing the Lower Camp boiler plant, installing gas-fired satellite boilers at select facilities, and modernizing the Upper Camp boiler plant to be dual fuel-fired. A microgrid controller will be installed and generation assets will be connected to the microgrid and the system will be cybersecured.    The project is required to close IESP gaps associated with inadequate generation and refueling plans. The project also enhances energy and climate security per Federal policy requirements and better positions MCIPAC to achieve General Berger’s (38th Commandant) objective to have stand-in fight capability at MCIPAC installations.</t>
  </si>
  <si>
    <t xml:space="preserve">This project supports mission assurance and readiness at Camp Fuji by providing the Camp with a reliable, resilient, and cybersecure microgrid that enables islanding and continuity of operations for 14+ days for the entire Camp. This project supports mission critical functions by allowing all functions, including mission critical training, to continue operations without disruption. This project addresses known vulnerabilities associated with potential climate impacts (e.g., typhoons), and manmade threats (conflict, terrorist attack, cyberattack, etc.), aging infrastructure, inadequate backup power, and insufficient staffing. Vulnerabilities are mitigated by replacing aged electrical and mechanical systems with modern, efficient, and reliable systems. In addition, the onsite generation and microgrid control system mitigate vulnerabilities associated with relying on the commercial power grid and limited backup generators for backup power. </t>
  </si>
  <si>
    <t>The project will construct a microgrid with a 5 MW natural gas fired CHP, a 1 MW solar PV system, a 1 MWh BESS, a  new gas line, and 4.5 MW of standby-only diesel generation. The project also will provide critical electrical infrastructure upgrades and cybersecurity.   The project is required to remove unacceptable energy risks and close IESP gaps associated with inadequate backup generation and fuel. The project also enhances energy and climate security per Federal policy requirements and better positions MCIPAC to achieve General Berger’s (38th Commandant) objective to have stand-in fight capability at MCIPAC installations..</t>
  </si>
  <si>
    <t>This project supports mission assurance and readiness at Camp Foster by providing a microgrid to power Feeders 1 and 2 at Camp Foster which provide power to multiple critical facilities that support mission essential functions, critical installation services, and continuity of operation plans.  This project addresses known vulnerabilities identified in the IESP regarding inadequate backup power and insufficient backup fuel as well as will help mitigate climate change hazards (e.g., typhoons, rainfall, extreme heat, flooding) by installing onsite generation (including conventional generation and renewable energy), storage, and a microgrid to support warfighter missions during normal and contingency operations.</t>
  </si>
  <si>
    <t xml:space="preserve">This project will provide microgrid and AMI improvements. The microgrid work includes upgrading the electrical system (e.g., reclosures, pad and pole-mounted switches, etc.) from a mostly manual 12.47 kV power distribution system that uses conventional overcurrent protection and circuit controls to a modern power distribution system with a fully integrated protection, automation, and SCADA system with a real time display. Other improvements include new generator controls, communication infrastructure, and microgrid control system programming, simulations, and testing.  AMI improvements include substation-level electrical metering as well as building-level water and gas meters. The project is required to close IESP gaps associated with aged electrical components, an inadequate AMI system, and the need for more cybersecure control systems to ensure energy availability for critical missions and to comply with Federal energy requirements. </t>
  </si>
  <si>
    <t>This project enhances mission assurance and supports mission critical functions by improving microgrid automation to increase power availability and reduce disruption risks associated with manual electric system operations, lack of meter data, and inadequate cybersecurity. This project addresses known vulnerabilities by providing microgrid, metering, SCADA, and cybersecurity improvements that provide a smarter, automated microgrid that uses real-time data to island the base and power mission critical loads during contingency events, such as hurricanes.</t>
  </si>
  <si>
    <t>This project will replace the Upper, Middle and Lower Well Field Piping Network (~11.4 miles) that provides water from 11 of 13 wells to equalizer tanks and the 15th Street Piping Network on Mainside (~1.2 miles) and will install a new 30,000-gal Rifle Range water tank with controls and backup power.  This water resilience project is the first of a two-phase requirement to address IESP gaps associated with an unreliable and inefficient potable water system. The project is required to increase MCAGCC’s confidence in providing potable water to critical missions during normal and contingency operations.</t>
  </si>
  <si>
    <t>This project enhances mission assurance and supports mission critical functions by closing water resilience IESP gaps and improving base’s confidence in providing potable water to critical missions by replacing the aged Upper, Middle, and Lower Well Field Piping Network and the 15th Street Water Main System and installing a new water tank to provide fire protection requirements at the Rifle Range. The project also addresses known vulnerabilities associated with water leaks that contribute to climate-related hazards such as drought.</t>
  </si>
  <si>
    <t>This project will replace the “B-Line” water main (~8.4 miles) that conveys water from the well fields to the Mainside 15th St tie and the overhead 34.5 kVA electrical distribution system (~8.0 miles) that provides well field power. This water resilience project is the second of a two-phase requirement to address IESP gaps associated with an unreliable and inefficient potable water system. The project is required to increase MCAGCC’s confidence in providing potable water to critical missions during normal and contingency operations.</t>
  </si>
  <si>
    <t>This project enhances mission assurance and supports mission critical functions by closing water resilience IESP gaps and improving base’s confidence in providing potable water to critical missions by replacing the aged B-Line water system and installing a new well field electrical distribution system. The project also addresses known vulnerabilities associated with water leaks that contribute to climate-related hazards such as drought.</t>
  </si>
  <si>
    <t xml:space="preserve">This project will install a 1 MW solar PV system and 1 MWh BESS, provide dual fuel conversion for five generators, install ten Level 2 chargers/EVSE systems, modernize the building management and metering system modernization, retrofit lighting systems, and provide cybersecurity. This project is required to remove unacceptable energy risks identified in the draft IESP associated with energy availability requirements for critical missions. The project also is required to enhance energy security and cybersecurity and reduce greenhouse gases per Federal policy requirements. </t>
  </si>
  <si>
    <t>This project supports mission assurance and mission critical functions by providing more reliable, resilient, and efficient power to critical facilities to support the mission to provide warfighters with the best combat-ready equipment and supplies to enable the rapid arrival and assembly of Marine Air Ground Task Forces. This is accomplished by installing solar PV systems and BESSs and converting existing generators to dual fuel to ensure fuel availability. This project addresses known energy security (i.e., energy reliability, resilience, and efficiency), climate (climate mitigation via greenhouse gas emissions reduction and climate adaptation by installing assets with flooding as a consideration), and cybersecurity vulnerabilities by installing and cybersecuring onsite power generation and storage assets, modernizing and cybersecuring building control systems, and completing lighting retrofits.</t>
  </si>
  <si>
    <t xml:space="preserve">This project will install one 300-kW natural gas fired generator to serve two critical facilities and three manual transfer switches and quick connects for three trailer mounted generators to serve four facilities. The project also will replace aged switchgears serving multiple critical facilities and build four Level 2 electric vehicle charging stations.  The project is required to remedy reliability and resiliency gaps identified in the IESP per MCICOM Energy Security Policy Letter 9-19 and comply with EO 14057 and EO 14008 for fleet electrification. </t>
  </si>
  <si>
    <t>This project enhances mission assurance and supports mission critical functions that provide critical Presidential, Commandant, and other senior leadership support missions by improving electrical system reliability and resiliency at critical facilities by replacing end of life electrical components, installing a stationary backup generator, and providing infrastructure for three mobile backup generators. The project addresses known vulnerabilities by closing seven IESP gaps and addressing climate hazards (e.g., increasing energy demand) by providing provisions to power critical missions with reliable and resilient onsite electrical systems.</t>
  </si>
  <si>
    <t>This project is the first phase of a two-phase ERCIP effort to enhance energy security for the MCAS Iwakuni flight line. Proposed construction in Phase 1 includes the following: an estimated 5,000 SF generator building, two 2,500-kW gas-fired engines, one 2,500 kW diesel-fired standby generator, an estimated 35,000-gallon diesel storage tank, diesel fuel distribution piping/equipment, associated mechanical and electrical work, utility interconnections, microgrid and other controls, commissioning, and cybersecurity.  Supporting work includes site preparations, gas distribution piping to generator building and central utility plant, a Station-wide communications/fiber network for the microgrid, and associated shipping/offloading costs for the equipment in Japan. The project is required to remove unacceptable energy risks and close IESP flight line vulnerabilities associated with inadequate generation and fuel delivery. The project also enhances energy security per Federal policy requirements and better positions MCIPAC to achieve General Berger’s (38th Commandant) objective to have stand-in fight capability at MCIPAC installations.</t>
  </si>
  <si>
    <t xml:space="preserve">This project will enhance mission assurance and readiness by providing MCAS Iwakuni with 7.5 MW of onsite generation for the flight line as well as a reliable, resilient, efficient, and cyber secure microgrid backbone. Phase 2 of the project will provide an additional 4.6 MW of onsite generation. Phase 1 and Phase 2 combined will provide 100% of the flight line’s mission essential functions and critical installation services power in the event of a commercial power disruption. The onsite generation and controls included in this project will also address known vulnerabilities associated with inadequate onsite generation and fuel supplies, as defined in the IESP, and help mitigate the impacts of downtime from climate events, such as typhoons by generating power onsite.  </t>
  </si>
  <si>
    <t>This project is the second phase of a two-phase ERCIP effort to enhance energy security for the MCAS Iwakuni flight line. Proposed construction in Phase 2 includes the following: a 4,600-kW gas-fired CHP unit, one 30,000 pounds per hour heat recovery steam generator, a gas compressor, associated mechanical and electrical work, utility interconnections, microgrid and other controls, commissioning, and cybersecurity.  Supporting work includes site preparations, gas distribution piping, fiber/communication system extensions, and associated shipping/offloading costs for the equipment in Japan. The project is required to close IESP flight line vulnerabilities associated with inadequate generation and fuel delivery. The project also enhances energy security per Federal policy requirements and better positions MCIPAC to achieve General Berger’s (38th Commandant) objective to have stand-in fight capability at MCIPAC installations.</t>
  </si>
  <si>
    <t>This project will install approximately 25 miles of potable and fire water lines at the following sites at Camp Lejeune: Industrial Area, Berkley Manor, Seth Williams Boulevard / Scout Hut Loop, Autumn Oval/Charles Street/Seth Williams Boulevard, and Marine Corps Air Station (MCAS) New River Enlisted Housing. The existing pipes are end of life, have leaks, and are at risk of catastrophic loss so will be abandoned in place. The project will also install a redundant water line from local utility to Midway Park. The project is  required to increase the base's confidence in providing potable water to critical missions during normal and contingency operations.</t>
  </si>
  <si>
    <t xml:space="preserve">This project will enhance mission assurance and support mission critical functions by  improving base’s confidence in providing potable water to critical missions and housing areas by replacing over 25 miles of potable water lines throughout the base that are at end of life, starting to fail, and have unreliable water valves to allow systems to be isolated. 
This project will address known vulnerabilities associated with lack of a redundant water supply by building a new interconnection with the local water utility and by replacing piping systems that are failing. 
</t>
  </si>
  <si>
    <t>2021 NDAA Building 2080 Nanogrid with PV and BESS</t>
  </si>
  <si>
    <t xml:space="preserve">This project will install PV and a BESS intended to largely take the Emergency Operations Center (EOC) and associated warehouse "off grid" and possibly make it "net zero". Initial calculations indicate that this project will allow the EOC to operate off commercial power grid by operating off the PV power during the day and the battery at night. The project is needed to close an IESP gap associated with inadequate power at this facility. </t>
  </si>
  <si>
    <t xml:space="preserve">This project will enhance mission assurance and support mission critical functions by making the EOC and associated warehouse extremely resilient and capable of operating indefinitely with no concern for fuel. Should there be a situation in which the PV does not produce enough power to adequately recharge the battery, there is a generator that will run, but fuel consumption will be minimal, extending the operation of this facility essentially indefinitely. The project will address known vulnerabilities identified in the Installation Energy Security Plan about the resilience requirements for the EOC. </t>
  </si>
  <si>
    <t xml:space="preserve">This project will demolition steam and condensate lines serving nine non-critical facilities along Sixth Avenue at Cherry Point and install local energy-efficient boilers and hot water heaters. The project is needed to ensure that critical buildings served by the steam plant have an adequate and reliable source of steam to conduct daily operations.  Decentralizing a few facilities on the existing steam system was determined to be the most efficient way to ensure adequate steam is delivered to critical missions.  </t>
  </si>
  <si>
    <t xml:space="preserve">This project will enhance mission assurance and support mission critical functions by decentralizing non-critical facilities from the steam system and prioritizing steam delivery to mission critical facilities, including the Second Marine Aircraft Wing (2nd MAW), Fleet Readiness Center East (FRCE), Combat Logistics Command 21 (CLC-21) of the Second Marine Logistics Group (2nd MLG), and the Center for Naval Aviation Technical Training (CNATT).   Redirecting steam loads from non-industrial areas improves reliability of steam plant to supply steam processes required for these critical aircraft maintenance and industrial facilities. This project reduces vulnerabilities associated with maintaining steam lines to non-critical facilities. For instance, steam decentralization efforts will remove the resource burden of maintaining large sections of aging steam and condensate lines to Sixth Avenue facilities, allowing those resources to be redirected to critical mission infrastructure.
</t>
  </si>
  <si>
    <t>This project will add an electrical distribution circuit as a secondary supply to the Airport Control Tower. This project is required to provide the required level of resilience to the control tower and close a gap identified in the Installation Energy Security Plan.</t>
  </si>
  <si>
    <t>This project will enhance mission assurance and support mission critical functions by providing the Airport Control Tower, a critical building supporting mission essential functions at MCAS Yuma, with a more reliable and resilient power source. This project addresses the known vulnerability that having  only one power supply is a significant risk since a power loss stops all essential/critical aviation operations on the base.</t>
  </si>
  <si>
    <t>This project will modernize, expand, and cyber secure the existing energy
management control system (EMCS) at 126 buildings, including multiple
critical facilities that support mission essential functions and critical
installation services.  The project will modernize approximately 55 Network
Automation Engines (NAE) with the latest Supervisory Network Engines (SNE),
install approximately 3,750 building level controllers, repair communication
buses, convert outdated communication bus protocol to current industry
standard (BACnet), provide Open Blue Enterprise Manager (OBEM) software
package for Artificial Intelligence (AI) driven system monitoring and
reporting, and install 133 Tempered Air Zero Trust devices at SNE level and
67 Nozomi Guardian devices at EMCS network for continuous security
monitoring.  The project also will evaluate the use of GovCloud to host OBEM
for super computing power. This project is required to maximize asset
lifecycle/efficiency, streamline workforce production, and support
deployment of resilience strategies to optimize energy consumption in
critical facilities. Zero trust principles will provide uncompromised
security on the EMCS network for critical infrastructure.</t>
  </si>
  <si>
    <t xml:space="preserve">The project will enhance mission assurance and support mission critical
functions by providing a centralized Energy Management Control System for
126 buildings, including multiple critical facilities supporting Second
Marine Aircraft Wing (2nd MAW), Fleet Readiness Center East (FRCE), Combat
Logistics Command 21 (CLC-21) of the Second Marine Logistics Group (2nd
MLG), and the Center for Naval Aviation Technical Training (CNATT). The
project mitigates known vulnerabilities identified in the Installation
Energy Security Plan with the Energy Management Control System and its
cybersecurity. 
</t>
  </si>
  <si>
    <t xml:space="preserve">This project will construct a microgrid at CADC, an area geographically separate from the main installation that supports critical training functions.  The project is required to address multiple Installation Energy Security Plan gaps related to inadequate electrical systems and backup power for critical missions in this area. </t>
  </si>
  <si>
    <t xml:space="preserve">This project will enhance mission assurance and support mission critical functions by providing CADC with a reliable, resilient, and efficient microgrid that will enable CADC, which supports the largest training range in USMC and hosts some of the largest aviation and other essential training activities for the DoD, to continue operations regardless of the state of the electric power grid. This project addresses known vulnerabilities associated with military training impacts if power is lost to the area and closes Installation Energy Security Plan gaps. </t>
  </si>
  <si>
    <t xml:space="preserve">This project will provision and install 50 MWs of battery energy storage systems  for the existing 3MW solar farm. Georgia Power Corp. (GPC) received permission from the Georgia PUC to install 88 MW's of solar battery storage on its grid. MCLBA has top priority customer position with GPC for installation. The project is needed to be able to use the renewable energy during a power disruption.  </t>
  </si>
  <si>
    <t>The project enhances mission and assurance and supports mission critical facilities by providing MCLBA with a more robust energy system that will help maximize energy availability through the use of BESSs.  The project addresses known vulnerabilities associated with the 3 MW solar farm energy system not being able to be utilized during power outages due to the lack of BESSs.</t>
  </si>
  <si>
    <t xml:space="preserve">This project will install universal connection points with 'break then make' manual transfer switches (MTSs) at 20 12kV/480V transformers to allow portable backup generators to be connected to the transformer and power multiple facilities during an outage. This project is needed to provide an option to provide backup power to facilities that may need backup power during an extended outage.  This project is required to close Installation Energy Security Plan gaps associated with inadequate backup power for critical buildings that support mission essential functions, critical installation services, or continuity of operation plans. </t>
  </si>
  <si>
    <t>This project will enhance mission assurance and support mission critical functions by ensuring the base has the option of providing backup power to these facilities in the event of a commercial power outage. The project addresses known vulnerabilities associated with inadequate onsite generation throughout MCB Camp Pendleton.</t>
  </si>
  <si>
    <t>This project will modernize the domestic water system by replacing the piping system, upgrading the pumping system and its controls, and addressing potable water treatment deficiencies, and installing reclaimed water systems.  This project will focus on replacing three sections of water main in Berkley Manor area as well as provide an emergency water connection to the Onslow Water and Sewer Authority at Midway Park. The project is required to address water system deficiencies.</t>
  </si>
  <si>
    <t xml:space="preserve">This project will enhance mission assurance and support mission critical functions by providing a more reliable, resilient, and efficient water system to serve critical buildings. It addresses known vulnerabilities associated with aged piping systems and water waste. </t>
  </si>
  <si>
    <t xml:space="preserve">This project will repair and add capacity to Cogeneration Plant 2. This work is required to correct current capacity issues and allow additional buildings to be added to the distribution network.  The work will help mitigate energy security gaps identified in the Installation Energy Security Plan. </t>
  </si>
  <si>
    <t xml:space="preserve">This project will enhance mission assurance and support mission critical functions by providing a more reliable and efficient onsite generation asset to provide power, heat, and cooling to critical buildings aboard the installation.  The project will mitigate vulnerabilities identified in the Installation Energy Security Plan. </t>
  </si>
  <si>
    <t>This project electrifies the HVAC system in building 3500 by replacing gas-fired steam boilers with completely electric ground source heat pump systems and installing new cooling systems, distribution equipment, and controls.  The project is required to support compliance with Executive Order 14057 Catalyzing  Clean Energy Industries and Jobs Through Federal Sustainability (8 December 2021) which targets net-zero Federal buildings by 2045 through reduction of Scope 1 and Scope 2 greenhouse gas emissions through energy conservation measures and electrification. Electrification of the Building 3500 HVAC systems will contribute to both energy savings and reduction of greenhouse gas emissions.</t>
  </si>
  <si>
    <t>This project enhances mission and assurance and supports mission critical facilities by providing a critical building supporting mission essential functions with a reliable ground source heat pump system and supporting HVAC system.  The project addresses known vulnerabilities associated with greenhouse gases and climate change by using the GSHP  to concentrate naturally existing heat, rather than by producing heat through the combustion of fossil fuels.</t>
  </si>
  <si>
    <t xml:space="preserve">This project will modernize the installations two main substations as well as the electrical circuits departing these substations.  This work is required because the existing infrastructure uses old technology and is at end of life. The project will set the stage for a microgrid that is in the early stages of development. The project is also required to address energy security gaps identified in the Installation Energy Security Plan related to the electrical system. </t>
  </si>
  <si>
    <t xml:space="preserve">This project will enhance mission assurance and support mission critical functions by modernizing the electrical system that provides power to critical missions aboard the base.  The project addresses multiple known electric vulnerabilities identified in the Installation Energy Security Plan. </t>
  </si>
  <si>
    <t xml:space="preserve">This project will provide electrical grid resilience in the Paradise Point area of MCB Camp Lejeune by converting overhead lines to underground, installing loop feeds, installation additional substation feeders, and modernizing the SCADA system.  The project also will provide cybersecurity. The project is required to close Installation Energy Security Plan gaps associated with electrical system and SCADA system deficiencies.  </t>
  </si>
  <si>
    <t xml:space="preserve">This project will enhance mission assurance and support mission critical functions by increasing energy availability of the electrical distribution system serving Paradise Point. The project addresses known vulnerabilities identified in the Installation Energy Security Plan associated with electrical system, SCADA system, and cybersecurity deficiencies. </t>
  </si>
  <si>
    <t xml:space="preserve">This project will provide electrical grid resilience in the Courthouse Bay, Onslow Beach, and housing areas of MCB Camp Lejeune by converting overhead lines to underground, installing loop feeds, installation additional substation feeders, and modernizing the SCADA system.  The project will include reconductoring the area and providing an alternate feed to the hospital. The project also will provide cybersecurity. The project is required to close Installation Energy Security Plan gaps associated with electrical system and SCADA system deficiencies.  
</t>
  </si>
  <si>
    <t xml:space="preserve">This project will enhance mission assurance and support mission critical functions by increasing energy availability of the electrical distribution system serving Courthouse Bay, Onslow Beach, and nearby housing areas. The project addresses known vulnerabilities identified in the Installation Energy Security Plan associated with electrical system, SCADA system, and cybersecurity deficiencies. </t>
  </si>
  <si>
    <t>Electrical Resilience Measures, Phase 3</t>
  </si>
  <si>
    <t xml:space="preserve">This project will provide electrical grid resilience in the MCAS New River area of MCB Camp Lejeune by converting overhead lines to underground, installing loop feeds, installation additional substation feeders, and modernizing the SCADA system.  The project also will provide cybersecurity. The project is required to close Installation Energy Security Plan gaps associated with electrical system and SCADA system deficiencies.  </t>
  </si>
  <si>
    <t xml:space="preserve">This project will enhance mission assurance and support mission critical functions by increasing energy availability of the electrical distribution system serving MCAS New River. The project addresses known vulnerabilities identified in the Installation Energy Security Plan associated with electrical system, SCADA system, and cybersecurity deficiencies. </t>
  </si>
  <si>
    <t>This project will install new  bi-directional charging stations basewide and modernize existing charging stations. The project is required to support the Administration's objectives to electrify the vehicle fleet.</t>
  </si>
  <si>
    <t xml:space="preserve">This project will not directly enhance mission assurance or support mission critical functions; however, it will support the Administration's objectives to electrify the vehicle fleet.  The project will address known vulnerabilities about not having adequate EVSE infrastructure to support the forthcoming fleet. </t>
  </si>
  <si>
    <t>Electrical Resilience Measures, Phase 4</t>
  </si>
  <si>
    <t xml:space="preserve">This project will provide electrical grid resilience in various/miscellaneous areas of MCB Camp Lejeune by converting overhead lines to underground, installing loop feeds, installation additional substation feeders, and modernizing the SCADA system.  The project also will provide cybersecurity. The project is required to close Installation Energy Security Plan gaps associated with electrical system and SCADA system deficiencies.  </t>
  </si>
  <si>
    <t xml:space="preserve">This project will enhance mission assurance and support mission critical functions by increasing energy availability of the electrical distribution system serving miscellaneous segments of the electrical system throughout the installation. The project addresses known vulnerabilities identified in the Installation Energy Security Plan associated with electrical system, SCADA system, and cybersecurity deficiencies. </t>
  </si>
  <si>
    <t xml:space="preserve">This project will build a microgrid with backup power at Area 43 by installing approximately 18+ MW of onsite generation and storage conventional, solar photovoltaic, and battery energy storage systems. Where needed, conventional generators will be equipped by dual fuel capability. </t>
  </si>
  <si>
    <t xml:space="preserve">This project will enhance mission assurance and support mission critical functions by ensuring all mission critical facilities in Area 43 have adequate reliable, resilient, and efficient backup power so that missions can continue regardless of the state of the electric power system. The project will address multiple energy security gaps in Area 43 identified in the Installation Energy Security Plan. </t>
  </si>
  <si>
    <t xml:space="preserve">This project will convert critical infrastructure diesel generators at Camp Lejeune  to natural gas combustion systems to provide reduced energy costs, increased reliability, diversify fuel sources, and conform to the 14 day outage resilience mandate. The project is required to enhance resilience and close Installation Energy Security Plan gaps. </t>
  </si>
  <si>
    <t xml:space="preserve">This project will enhance mission assurance and support mission critical functions by decreasing reliance and delivery limitations of diesel fuel for electric generators.  This project will address known vulnerabilities identified in the Installation Energy Security Plan associated with the goal to be able to operate generators continuously during a 14-day contingency event. </t>
  </si>
  <si>
    <t xml:space="preserve">This project will install monitoring and/or control devices on existing solar photovoltaic and backup generators so that the systems can be centrally monitored and/or controlled in the base's energy management command center. Data such as run time of back up generators, real time emissions, generation of PV assets will be available. This project is needed to better monitor and control onsite generations assets aboard the installation, help reduce notices of violation (NOVs) related to CA mandated Air Permit limitations for back up generators, and ensure that back up generators and solar PV systems are properly functioning. Cybersecurity will also be provided. </t>
  </si>
  <si>
    <t xml:space="preserve">This project will enhance mission assurance and support mission critical functions by providing additional information about the loads on backup generation assets on critical facilities and by cybersecuring the monitoring/control devices for these systems. The project will address known vulnerabilities associated with onsite generation asset performance by providing data to help diagnose operational problems.  </t>
  </si>
  <si>
    <t>This project will install a small scale fuel cell generating system. The project is needed to enhance resilience. It is a small scale pilot project intended to evaluate the benefits of using fuel cells to support critical power backup requirements.</t>
  </si>
  <si>
    <t xml:space="preserve">This project will enhance mission assurance and support mission critical functions by providing a critical facility with a fuel cell generator as the primary backup power source. The project will address known vulnerabilities associated with inadequate backup power at a critical facility. </t>
  </si>
  <si>
    <t>This project will modify the barracks domestic hot water system to maximize the benefits of the solar collection system. The modification to include repairing and replacing existing equipment, components and piping and a circulation pump to circulate water through the solar drain back tank and to the hot water storage tank. A water softening system will be installed in addition to building management system controller to monitor, control and trend the operation of the solar and boiler heating system.  The project is needed to reduce energy consumption and emissions in accordance with Federal energy requirements.</t>
  </si>
  <si>
    <t xml:space="preserve">The project enhances mission and assurance and supports mission critical facilities by providing MCLBA barracks with a more reliable hot water heating system. The project addresses known vulnerabilities associated with needing to reduce greenhouse gas emissions to mitigate climate change by using solar hot water systems instead of electric or gas-consuming hot water heaters. </t>
  </si>
  <si>
    <t xml:space="preserve">This project will provide operational adjustments and upgrades to the existing Ground Source Heat Pump (GSHP) Borehole Thermal Energy Systems (BTES) installed at  11 buildings. The project is required to enhance current the energy performance of the buildings and meet federal energy consumption reduction, electrification, and clean energy requirements. </t>
  </si>
  <si>
    <t>The project will enhance mission assurance and support mission critical function by providing critical facilities supporting mission essential functions with a more reliable HVAC system by repairing aged systems and providing thermal energy storage. The project will address known vulnerabilities associated with greenhouse gases and climate change by using the GSHP BTES to concentrate and store naturally existing heat, rather than by producing heat through the combustion of fossil fuels.</t>
  </si>
  <si>
    <t xml:space="preserve">MCLBA requires this project to provision and install a solar photovoltaic system Canopy for Production Plant Albany.  The project is required to increase onsite renewable energy production and support compliance with Federal energy requirements. </t>
  </si>
  <si>
    <t xml:space="preserve">The project will enhance mission assurance and support mission critical facilities by providing a structure to store refurbished vehicles and equipment  that is protected from the elements. The project will help reduce maintenance rework due to equipment being exposed to the elements in the harsh Albany humidity and heat. The project will address known vulnerabilities associated with greenhouse gases and climate change by increasing onsite renewable energy production. </t>
  </si>
  <si>
    <t xml:space="preserve">This project will install electrical infrastructure and equipment to allow MCLB Albany to consume power from the GPC 31 MW solar array that was installed via an EUL.  This project is needed because the base does not currently have the ability to use this power. </t>
  </si>
  <si>
    <t xml:space="preserve">This project will enhance mission assurance and support mission critical functions by providing access to additional onsite power generation resources in the event of a power disruption. It addresses known vulnerabilities associated with not being able to leverage </t>
  </si>
  <si>
    <t xml:space="preserve">This project will install a microgrid with backup power at MCAS New River to service critical flight line and other aviation readiness facilities.  Backup power systems will include a combination of conventional energy generation, renewable energy generation, and storage. The project is required to close Installation Energy Security Plan gaps associated with backup power requirements for critical facilities.  </t>
  </si>
  <si>
    <t xml:space="preserve">This project will enhance mission assurance and support mission critical functions by building a microgrid with backup power at the air station. The project will address known vulnerabilities associated with inadequate backup power at a critical facilities. </t>
  </si>
  <si>
    <t xml:space="preserve">This project will modernize MCAS Yuma's electrical distribution grid components that have reached or exceeded the statistical service life.  This project is required to address energy security gaps defined in the Installation Energy Security Plan. The project is also required to improve the Station's ability to avoid, minimize, and recover from electrical outages. This is important for the mission because MCAS aviation training and other missions rely on a reliable and resilient electrical power system. </t>
  </si>
  <si>
    <t xml:space="preserve">This project will enhance mission assurance and support mission critical functions by modernizing the electrical distribution system to improve the reliability and resilience of the system and increase SAIFI and SAIDI metrics. Improvements to electric system are necessary to ensure that critical missions aboard the Station have adequate energy availability. The project will address known vulnerabilities with the aged electrical system as well as provide climate resilience by building onsite infrastructure that will facilitate the future installation of a microgrid, so that the Station does not have to rely on the commercial utility for power as the demand for power gets greater with increasing temperatures and more severe climatic events.  </t>
  </si>
  <si>
    <t xml:space="preserve">This project will install a microgrid with backup power to serve the hospital and water treatment plant.  Backup power systems will include a combination of conventional energy generation, renewable energy generation, and storage. The project is required to close Installation Energy Security Plan gaps associated with backup power requirements for critical facilities.  </t>
  </si>
  <si>
    <t xml:space="preserve">This project will enhance mission assurance and support mission critical functions by building a microgrid with backup power to serve critical facilities, including the hospital and water treatment plant. The project will address known vulnerabilities associated with inadequate backup power at a critical facilities. </t>
  </si>
  <si>
    <t xml:space="preserve">This project will extend the chilled water loop to several buildings not currently served by the central chilled water system. This will facilitate energy consumption reduction by increasing the cogeneration plant efficiency and decreasing energy consumption at buildings currently served by independent chillers.  This project is required to reduce energy use intensity. </t>
  </si>
  <si>
    <t xml:space="preserve">This project will enhance mission assurance and support mission critical functions by ensuring critical facilities have a reliable source for cooling. The project will reduce educe vulnerabilities identified in the Installation Energy Security Plan associated with energy consumption reduction. </t>
  </si>
  <si>
    <t xml:space="preserve">This project will install a microgrid with backup power at Substation 1 to serve Marine Expeditionary Force Headquarters, Bachelor Enlisted Quarters, and Air Naval Gunfire Liaison Company (ANGLICO).  Backup power systems will include a combination of conventional energy generation, renewable energy generation, and storage. The project is required to close Installation Energy Security Plan gaps associated with backup power requirements for critical facilities.  </t>
  </si>
  <si>
    <t xml:space="preserve">This project will enhance mission assurance and support mission critical functions by building a microgrid with backup power to serve critical facilities connected to Substation 1 during normal and contingency operations. Numerous installation and MCIEAST commands and critical facilities are served by this substation. The project will address known vulnerabilities associated with inadequate backup power at a critical facilities. </t>
  </si>
  <si>
    <t>This project will upgrade old, outdated, inefficient exterior and interior lighting systems with LEDs. The project is required to reduce energy use intensity, improve safety and security, and provide better working conditions for Marines and civilians aboard MCAGCC.</t>
  </si>
  <si>
    <t xml:space="preserve">This project will enhance mission assurance and support mission critical functions by reducing energy demand and consumption and by providing improved safety, security, and working conditions for Marines and civilians.  The project will reduce vulnerabilities identified in the Installation Energy Security Plan associated with energy consumption reduction. </t>
  </si>
  <si>
    <t xml:space="preserve">This project will install a microgrid with approximately 5 MW of backup power/storage at Stone Bay. Backup power systems will include a combination of conventional energy generation, renewable energy generation, and storage.  The system will be connected to the Rifle Range feeder and the MARSOC feeder with added controls on the normally open connection between the two. The project is required to close Installation Energy Security Plan gaps associated with backup power requirements for critical facilities.  </t>
  </si>
  <si>
    <t xml:space="preserve">This project will enhance mission assurance and support mission critical functions by building a microgrid with backup power at Stone Bay. The project will address known vulnerabilities associated with inadequate backup power at a critical facilities. </t>
  </si>
  <si>
    <t>P-MCIWEST-02</t>
  </si>
  <si>
    <t>No action</t>
  </si>
  <si>
    <t>Modernize electrical system to enhance system reliability and prepare to build basewide microgrid.</t>
  </si>
  <si>
    <t xml:space="preserve">Minimize risk of Station-wide power outage by burying overhead electrical lines and build microgrid backbone. </t>
  </si>
  <si>
    <t>Build Station micro-grid by integrating existing generators, a new battery, and new controls to centrally power critical facilities during an outage (target 14 days)</t>
  </si>
  <si>
    <t xml:space="preserve">Mitigate water quality issues in East Miramar and provide water resilience by adding a new redundant water supply connection to supplement existing system. </t>
  </si>
  <si>
    <t>Build microgrid that provides 3 MW+ of backup power generation and an estimated 3 MW BESS to support normal and contingency operations due to extreme weather (snow, fire), infrastructure failure, or other unanticipated events.</t>
  </si>
  <si>
    <t>Bolster reliability and resilience of microgrid by replacing underground electrical distribution infrastructure (cabling and T-bodies) and installing 1 MW solar PV, a 1.9 MW BESS, and 1.4 MW of standby generators.</t>
  </si>
  <si>
    <t>Modernize the water treatment plant and improve potable water quality</t>
  </si>
  <si>
    <t xml:space="preserve">Project addresses gaps in the Station’s energy security posture identified during Energy Resilience Readiness Exercises and in the IESP relating to lack of onsite generation, aged electrical systems, and insufficient monitoring/control capabilities. Provide improved electrical reliability and resilience to the microgrid which serves critical aviation missions. </t>
  </si>
  <si>
    <t xml:space="preserve">Build en electrical feeder that allows use of additional landfill gas. </t>
  </si>
  <si>
    <t>Support mission critical functions associated with the 3rd Marine Air Wing and the national/state Emergency Operations Center by providing capabiltiy to use additional landfill gas power.</t>
  </si>
  <si>
    <t xml:space="preserve">10.6 MW BESSs to support 54 solar PV systems for clean energy charging. Provide cybersecurity.  </t>
  </si>
  <si>
    <t>This project supports mission assurance and readiness by….  This project addresses known vulnerabilities associated with XXXX</t>
  </si>
  <si>
    <t>This project supports mission assurance and readiness by modernizing the electrical distribution system basewide. This project addresses known vulnerabilities associated with [get from IESP]</t>
  </si>
  <si>
    <t>This project supports mission assurance and readiness by….  This project addresses known vulnerabilities associated with XXXXReduce critical training mission downtime by improving electrical reliability due to solar PV production variations. Improve mission readiness by building capability to black start and island critical missions with on site generation, BESSs, and microgrid operations.</t>
  </si>
  <si>
    <t>Continue to engage in J&amp;A and legal sufficiency review discussions.</t>
  </si>
  <si>
    <t xml:space="preserve">Award P-481, Phase 2 low voltage work. </t>
  </si>
  <si>
    <t xml:space="preserve">Determine how to move forward. </t>
  </si>
  <si>
    <t xml:space="preserve">Delivery Order </t>
  </si>
  <si>
    <t>Contract #</t>
  </si>
  <si>
    <t>Award Date</t>
  </si>
  <si>
    <t>PP Start Date (First Payment Year)</t>
  </si>
  <si>
    <t>PP Last Payment Date</t>
  </si>
  <si>
    <t>Calculated Contract Term (Yrs)</t>
  </si>
  <si>
    <t>First Implementation 
Price</t>
  </si>
  <si>
    <t xml:space="preserve">First Cost </t>
  </si>
  <si>
    <t xml:space="preserve">Total TPF Cost </t>
  </si>
  <si>
    <t>Remaining Balance (Start of FY)</t>
  </si>
  <si>
    <t>DACA87-97-D-0069</t>
  </si>
  <si>
    <t>Installed high efficiency chiller</t>
  </si>
  <si>
    <t>N47408-01-F-4710</t>
  </si>
  <si>
    <t>*Thermal energy storage (TES) and centralized chiller plant for flight simulator building, ltg upgrades, daylight controls</t>
  </si>
  <si>
    <t>1 &amp; 2</t>
  </si>
  <si>
    <t>N47408-01-F-4713</t>
  </si>
  <si>
    <t>GSHPs, lighting retrofits, and motor &amp; drive upgrades in 35 Shore Buildings.  GSHP at Buildings 405, 614, 703, 807, 1039 and 1078.  Building automation, lighting, water, pump energy, 750-ton central chiller plant and (15) 100 kW micro-turbines.</t>
  </si>
  <si>
    <t>N62473-06-F-3039</t>
  </si>
  <si>
    <t>Lighting in Bldg 7209; card reader HVAC controls for Building 4325.</t>
  </si>
  <si>
    <t>N62473-06-F-3050</t>
  </si>
  <si>
    <t>Improve safety and reduce energy use/costs by installing high efficiency ltg fixtures and controls</t>
  </si>
  <si>
    <t>Unknown</t>
  </si>
  <si>
    <t xml:space="preserve">Ltg in 91 buildings at Camp Johnson, Courthouse Bay, Amphibious, and New River Air Station.  </t>
  </si>
  <si>
    <t>N47408-03-F-5268</t>
  </si>
  <si>
    <t>Lighting and controls; DDC for 22 bldgs; HVAC in 6 bldgs</t>
  </si>
  <si>
    <t>N47408-02-F-4965</t>
  </si>
  <si>
    <t>N47408-03-F-5305</t>
  </si>
  <si>
    <t>2 &amp; 3</t>
  </si>
  <si>
    <t>DACA87-97-D-0069-EJP3</t>
  </si>
  <si>
    <t>N39430-16-F-1838</t>
  </si>
  <si>
    <t>N39430-17-F-1995</t>
  </si>
  <si>
    <t>N62583-10-F-0311</t>
  </si>
  <si>
    <t>N39430-17-F-1901</t>
  </si>
  <si>
    <t>N62583-08-F-0029</t>
  </si>
  <si>
    <t>N62583-09-F-0105</t>
  </si>
  <si>
    <t>(ENABLE)</t>
  </si>
  <si>
    <t>N39430-16-F-1884</t>
  </si>
  <si>
    <t>N62473-13-G-1403
DO #0002</t>
  </si>
  <si>
    <t>N62473-13-G-1403 
DO# 0005</t>
  </si>
  <si>
    <t>N40085-19-F-9959</t>
  </si>
  <si>
    <t>N40085-20-F-9952</t>
  </si>
  <si>
    <t>Expand FRCS capabilities and improve cybersecurity by building-out AMI and EMCS; increase electrical reliability by repairing aged switching stations; reduce energy use/costs through ltg, HVAC, water, and wastewater upgrades</t>
  </si>
  <si>
    <t>N40085-19-F-9952</t>
  </si>
  <si>
    <t>N40085-19-F-9960</t>
  </si>
  <si>
    <t>N69450-12-G-0017</t>
  </si>
  <si>
    <t>N62473-18-G-5615
N62473-19-F-4704</t>
  </si>
  <si>
    <t>N62473-18-G-5615 
DO N62473-19-F-5218</t>
  </si>
  <si>
    <t>N62473-13-G-1403
DO #0003</t>
  </si>
  <si>
    <t>N40080-19-F-9950</t>
  </si>
  <si>
    <t>MCB Camp Lejeune (steam)</t>
  </si>
  <si>
    <t>N40085-15-C-7701</t>
  </si>
  <si>
    <t>N62473-21-G-4402
DO #N6247321F5366</t>
  </si>
  <si>
    <t>GS00P14BSD1055
N40085-22-F-9953</t>
  </si>
  <si>
    <t>Project builds Camp Johnson Microgrid and completes roadway/area lighting upgrades and 
solar PV repairs. Microgrid is funded via ERCIP and other ECMs are financed via UESC.</t>
  </si>
  <si>
    <t>Payment to NAVFAC Due (FY2023)</t>
  </si>
  <si>
    <t xml:space="preserve">Payment to Contractor Due </t>
  </si>
  <si>
    <t xml:space="preserve"> Payment Amount Due </t>
  </si>
  <si>
    <t>Payment Status</t>
  </si>
  <si>
    <t>Contract Complete</t>
  </si>
  <si>
    <t>3 OF 21 (theoretically)</t>
  </si>
  <si>
    <t xml:space="preserve">The schedule provided is what EXWC is currently tracking; however, there are notes at the bottom of the TO schedule about various payments so actuals may vary based on closeout schedule.  The USMC has obligated some payments but NAVFAC has not paid the contractor since construction is not complete. </t>
  </si>
  <si>
    <t xml:space="preserve">FUTURE PAYMENT </t>
  </si>
  <si>
    <t>- TO2M6: Obligated/Awarded 9/28, IAO $622,478.93; Due 1 November 2022
- TO2: $298,080.10, due on receipt of ECM 7B, Expected December 2022</t>
  </si>
  <si>
    <t>11/15/2022
1/15/2023 (est)</t>
  </si>
  <si>
    <t xml:space="preserve">Post-construction, payments will only include service payments.  Contract only includes Post Contraction Services for the first 10 years; years 11 through 20 are optional. </t>
  </si>
  <si>
    <t>12/1/2022
6/1/2023</t>
  </si>
  <si>
    <t>- TO1: $2,044,135.96 due 1 December 2022
- TO1M7: Obligated/Awarded 9/28 IAO $1,682,764.23 due 1 April 2023 (Extended from Dec 22)
- TO1: $82,881.17 due 1 June 2023</t>
  </si>
  <si>
    <t xml:space="preserve">- TO3M2: $2,107,296.59 due 1 December 2022
- TO3M4: Invoiced for $2,338,083.47 in Nov 22; payment approved; 
- TO3M2: $593,676.25 due 1 March 2023
- TO3M4: remaining payment is $362,890.00 due on 1 April 2023. 
- TO3M3: $54,380,341.18 due 1 August 2023
</t>
  </si>
  <si>
    <t>PREPARING FOR PAYMENT</t>
  </si>
  <si>
    <t xml:space="preserve">For FY23, the year 0 and year 1 (first payments) are due on 3/1/2023. 
Clin 0005 is the implementation period (savings) Payment
Clin 0006-is payment 1 of 23  
Clin 0005 still has $1,209,411.00 on it. (The payment is for $1,209,411.68)
On Clin 0006- There are $322,430.00  in Funds on Clin 0006 (The payment is for $1,809,433.68). The base use some of the funds to make a modification. </t>
  </si>
  <si>
    <t>FUTURE PAYMENT</t>
  </si>
  <si>
    <t>First payment isn't due until FY24 (10/1/2023); Base will pay using FY23 funds so the TO schedule was moved back one year to reflect proper funding allocation timeframes from USMC budget.</t>
  </si>
  <si>
    <t>Project #</t>
  </si>
  <si>
    <t>Fiscal Year of Award</t>
  </si>
  <si>
    <r>
      <rPr>
        <sz val="10"/>
        <color rgb="FF000000"/>
        <rFont val="Calibri"/>
        <family val="2"/>
      </rPr>
      <t>30-year lease agreement for ~2 acres</t>
    </r>
    <r>
      <rPr>
        <sz val="10"/>
        <rFont val="Arial"/>
        <family val="2"/>
      </rPr>
      <t>. 25 MW on-site generation microgrid. IKC- In event of grid outage, microgrid will power the installation with no impact to mission, covering 100% of current and projected base energy requirements. APS Power Generation Facility has started and maintained electrical service over 180 times since completion</t>
    </r>
  </si>
  <si>
    <r>
      <rPr>
        <sz val="10"/>
        <color rgb="FF000000"/>
        <rFont val="Calibri"/>
        <family val="2"/>
      </rPr>
      <t>37-year lease agreement for ~150 acres</t>
    </r>
    <r>
      <rPr>
        <sz val="10"/>
        <rFont val="Arial"/>
        <family val="2"/>
      </rPr>
      <t>. 44 MW on-site solar power generation. IKC- New 12 MW sub-station and express feeder. USMC required to invest millions to access power*</t>
    </r>
  </si>
  <si>
    <r>
      <t>•</t>
    </r>
    <r>
      <rPr>
        <sz val="10"/>
        <color rgb="FF000000"/>
        <rFont val="Calibri"/>
        <family val="2"/>
      </rPr>
      <t>35-year lease agreement for ~1.5 acres</t>
    </r>
    <r>
      <rPr>
        <sz val="10"/>
        <rFont val="Arial"/>
        <family val="2"/>
      </rPr>
      <t xml:space="preserve">. 2.9 MW Diesel Generation.  25 MW Battery Energy . IKC- In event of grid outage, microgrid will power the installation with no impact to mission, covering 100% of current and projected base energy requirements. Based on MCAS Yuma EUL. </t>
    </r>
  </si>
  <si>
    <t xml:space="preserve">Start determining path forward post PP. This includes developing a plan to address boiler maintenance and determing what will be done with propane air system. </t>
  </si>
  <si>
    <t>Recommend inquiring about OMRR post PP.</t>
  </si>
  <si>
    <t>End PP</t>
  </si>
  <si>
    <t>Recommend inquiring about regulary status updates for Requests for Equitable Adjustment.</t>
  </si>
  <si>
    <t>See payment status (column N)</t>
  </si>
  <si>
    <t>REAs. See payment status (column N)</t>
  </si>
  <si>
    <t xml:space="preserve">MCB would like to pay this off if MCICOM has funding to do so. </t>
  </si>
  <si>
    <t>Wait for MCIWEST endorsement letter; route MCICOM letter for approval.</t>
  </si>
  <si>
    <t>Last Updated: 11/15/2022</t>
  </si>
  <si>
    <t xml:space="preserve">Cost increase for construction award covered using cancelled funds from P-938 and P-975 (OSD approved May 2022).  </t>
  </si>
  <si>
    <t>6/30/2023</t>
  </si>
  <si>
    <r>
      <t xml:space="preserve">PAID ON TIME </t>
    </r>
    <r>
      <rPr>
        <sz val="10"/>
        <color rgb="FF000000"/>
        <rFont val="Calibri"/>
        <family val="2"/>
        <scheme val="minor"/>
      </rPr>
      <t>in amount of $40,781,122.00 for construction completed to date. Large capital payment is for upfront capital cost which is being paid using hurricane recovery funds.  POP extended until 15 Jan 2023 for remaining construction work. Remaining annual payments will be for service payments only in FY24 and beyond.</t>
    </r>
  </si>
  <si>
    <r>
      <t>PAST DUE</t>
    </r>
    <r>
      <rPr>
        <b/>
        <sz val="10"/>
        <color rgb="FF0000FF"/>
        <rFont val="Calibri"/>
        <family val="2"/>
        <scheme val="minor"/>
      </rPr>
      <t>; PAYMENT IN PROGRESS</t>
    </r>
    <r>
      <rPr>
        <sz val="10"/>
        <color rgb="FF000000"/>
        <rFont val="Calibri"/>
        <family val="2"/>
        <scheme val="minor"/>
      </rPr>
      <t>. Funds sent to EXWC 10/17/22; Funds accepted by EXWC 10/21/2022. Pending mod issuance.</t>
    </r>
  </si>
  <si>
    <r>
      <t xml:space="preserve">PAYMENT IN PROGRESS </t>
    </r>
    <r>
      <rPr>
        <b/>
        <sz val="10"/>
        <color rgb="FF000000"/>
        <rFont val="Calibri"/>
        <family val="2"/>
        <scheme val="minor"/>
      </rPr>
      <t xml:space="preserve">– </t>
    </r>
    <r>
      <rPr>
        <sz val="10"/>
        <color rgb="FF000000"/>
        <rFont val="Calibri"/>
        <family val="2"/>
        <scheme val="minor"/>
      </rPr>
      <t>EXWC requested funds on 10/14/22.</t>
    </r>
  </si>
  <si>
    <r>
      <t xml:space="preserve">PAYMENT IN PROGRESS </t>
    </r>
    <r>
      <rPr>
        <b/>
        <sz val="10"/>
        <color rgb="FF000000"/>
        <rFont val="Calibri"/>
        <family val="2"/>
        <scheme val="minor"/>
      </rPr>
      <t xml:space="preserve">- </t>
    </r>
    <r>
      <rPr>
        <sz val="10"/>
        <color rgb="FF000000"/>
        <rFont val="Calibri"/>
        <family val="2"/>
        <scheme val="minor"/>
      </rPr>
      <t xml:space="preserve">EXWC requested funds on 10/14/22. MCAGCC sent funds on 11/7/22. </t>
    </r>
  </si>
  <si>
    <r>
      <t xml:space="preserve">FUTURE PAYMENT </t>
    </r>
    <r>
      <rPr>
        <sz val="10"/>
        <color rgb="FF000000"/>
        <rFont val="Calibri"/>
        <family val="2"/>
        <scheme val="minor"/>
      </rPr>
      <t>– Performance period modification was made on 10/19/22.</t>
    </r>
  </si>
  <si>
    <r>
      <t xml:space="preserve">PAID ON TIME </t>
    </r>
    <r>
      <rPr>
        <sz val="10"/>
        <color rgb="FFFFFFFF"/>
        <rFont val="Calibri"/>
        <family val="2"/>
        <scheme val="minor"/>
      </rPr>
      <t>using</t>
    </r>
    <r>
      <rPr>
        <b/>
        <sz val="10"/>
        <color rgb="FFFFFFFF"/>
        <rFont val="Calibri"/>
        <family val="2"/>
        <scheme val="minor"/>
      </rPr>
      <t xml:space="preserve"> </t>
    </r>
    <r>
      <rPr>
        <sz val="10"/>
        <color rgb="FFFFFFFF"/>
        <rFont val="Calibri"/>
        <family val="2"/>
        <scheme val="minor"/>
      </rPr>
      <t>F</t>
    </r>
    <r>
      <rPr>
        <b/>
        <sz val="10"/>
        <color rgb="FFFFFFFF"/>
        <rFont val="Calibri"/>
        <family val="2"/>
        <scheme val="minor"/>
      </rPr>
      <t>Y22 funds in SEP 2022</t>
    </r>
  </si>
  <si>
    <r>
      <t>PAID</t>
    </r>
    <r>
      <rPr>
        <sz val="10"/>
        <color rgb="FF0000FF"/>
        <rFont val="Calibri"/>
        <family val="2"/>
        <scheme val="minor"/>
      </rPr>
      <t xml:space="preserve"> </t>
    </r>
    <r>
      <rPr>
        <b/>
        <sz val="10"/>
        <color rgb="FF0000FF"/>
        <rFont val="Calibri"/>
        <family val="2"/>
        <scheme val="minor"/>
      </rPr>
      <t>ON TIME</t>
    </r>
    <r>
      <rPr>
        <sz val="10"/>
        <color rgb="FF0000FF"/>
        <rFont val="Calibri"/>
        <family val="2"/>
        <scheme val="minor"/>
      </rPr>
      <t xml:space="preserve"> </t>
    </r>
    <r>
      <rPr>
        <sz val="10"/>
        <color rgb="FF000000"/>
        <rFont val="Calibri"/>
        <family val="2"/>
        <scheme val="minor"/>
      </rPr>
      <t>using FY22 funds in SEP 2022</t>
    </r>
  </si>
  <si>
    <r>
      <t xml:space="preserve">PENDING PAYMENT </t>
    </r>
    <r>
      <rPr>
        <sz val="10"/>
        <color rgb="FF000000"/>
        <rFont val="Calibri"/>
        <family val="2"/>
        <scheme val="minor"/>
      </rPr>
      <t xml:space="preserve">upon ECM 7B completion: $298,080.10 (TO2). Note: Modification payments are being paid by installation as construction work is completed. </t>
    </r>
  </si>
  <si>
    <r>
      <t>PREPARING FOR PAYMENT</t>
    </r>
    <r>
      <rPr>
        <b/>
        <sz val="10"/>
        <color rgb="FF000000"/>
        <rFont val="Calibri"/>
        <family val="2"/>
        <scheme val="minor"/>
      </rPr>
      <t xml:space="preserve">: </t>
    </r>
    <r>
      <rPr>
        <sz val="10"/>
        <color rgb="FF000000"/>
        <rFont val="Calibri"/>
        <family val="2"/>
        <scheme val="minor"/>
      </rPr>
      <t xml:space="preserve">$2,044,135.96 (TO1); </t>
    </r>
    <r>
      <rPr>
        <b/>
        <sz val="10"/>
        <color rgb="FF0000FF"/>
        <rFont val="Calibri"/>
        <family val="2"/>
        <scheme val="minor"/>
      </rPr>
      <t>FUTURE PAYMENT</t>
    </r>
    <r>
      <rPr>
        <b/>
        <sz val="10"/>
        <color rgb="FF000000"/>
        <rFont val="Calibri"/>
        <family val="2"/>
        <scheme val="minor"/>
      </rPr>
      <t xml:space="preserve">: </t>
    </r>
    <r>
      <rPr>
        <sz val="10"/>
        <color rgb="FF000000"/>
        <rFont val="Calibri"/>
        <family val="2"/>
        <scheme val="minor"/>
      </rPr>
      <t xml:space="preserve">$82,881.1 (TO1 – final payment). Note: Modification payments are being paid by installation as construction work is completed. </t>
    </r>
  </si>
  <si>
    <r>
      <t>FUTURE PAYMENT</t>
    </r>
    <r>
      <rPr>
        <b/>
        <sz val="10"/>
        <color rgb="FF000000"/>
        <rFont val="Calibri"/>
        <family val="2"/>
        <scheme val="minor"/>
      </rPr>
      <t xml:space="preserve">: </t>
    </r>
    <r>
      <rPr>
        <sz val="10"/>
        <color rgb="FF000000"/>
        <rFont val="Calibri"/>
        <family val="2"/>
        <scheme val="minor"/>
      </rPr>
      <t>$54,380,341.18 (TO3) Large capital payment is for upfront capital cost which is being paid using hurricane recovery funds. Note: Modification payments are being paid by installation as construction work is completed</t>
    </r>
  </si>
  <si>
    <r>
      <t xml:space="preserve">FUTURE PAYMENT </t>
    </r>
    <r>
      <rPr>
        <b/>
        <sz val="10"/>
        <color rgb="FF000000"/>
        <rFont val="Calibri"/>
        <family val="2"/>
        <scheme val="minor"/>
      </rPr>
      <t xml:space="preserve">– </t>
    </r>
    <r>
      <rPr>
        <sz val="10"/>
        <color rgb="FF000000"/>
        <rFont val="Calibri"/>
        <family val="2"/>
        <scheme val="minor"/>
      </rPr>
      <t>Installation will pay using FY23 funds.</t>
    </r>
  </si>
  <si>
    <r>
      <t>OTHER</t>
    </r>
    <r>
      <rPr>
        <b/>
        <sz val="10"/>
        <color rgb="FF000000"/>
        <rFont val="Calibri"/>
        <family val="2"/>
        <scheme val="minor"/>
      </rPr>
      <t xml:space="preserve"> - </t>
    </r>
    <r>
      <rPr>
        <sz val="10"/>
        <color rgb="FF000000"/>
        <rFont val="Calibri"/>
        <family val="2"/>
        <scheme val="minor"/>
      </rPr>
      <t>Per email with Lejeune on 11/7, Lejeune is waiting on a rate-lock and closing for the financed portion of the microgrid (UESC + FY18 ERCIP P-1487). Final information, including amortization tables, should be available by 12/22.</t>
    </r>
  </si>
  <si>
    <t>MCICOM Endorsed; Start PA</t>
  </si>
  <si>
    <t>20XX</t>
  </si>
  <si>
    <t>Landfill Gas</t>
  </si>
  <si>
    <t>EUL 1</t>
  </si>
  <si>
    <t>EUL 2</t>
  </si>
  <si>
    <t>Review RFP</t>
  </si>
  <si>
    <t>Provide Reid Merill and Ken Harris update on EUL #2. CTC understanding is that MCICOM Real Estate must sign but is waiting on MCICOM GF-PW approval to fund development efforts ($91.1K SW PW8 PM + $120K SW RE + $33.5K SW Legal + $26K SW EV  = $270,600)</t>
  </si>
  <si>
    <t>Design</t>
  </si>
  <si>
    <t>RFP Development</t>
  </si>
  <si>
    <t>MCICOM Endorsement</t>
  </si>
  <si>
    <t xml:space="preserve">MCICOM Real Estate approve EUL #2 </t>
  </si>
  <si>
    <t>MCAS Miramar sign EUL request letter</t>
  </si>
  <si>
    <t xml:space="preserve"> May delay request until FY24. MCAS Miramar is getting guidance from Commanding Officer</t>
  </si>
  <si>
    <t xml:space="preserve">SKJ sent email to SH on 12/27/22 at 3 EST on topic.
Pursue EUL to lease approximately 1800 acres of underutilized land for energy/utility development </t>
  </si>
  <si>
    <t>Access to power; USMC required to invest multi-millions to access power*</t>
  </si>
  <si>
    <t>Access to power</t>
  </si>
  <si>
    <t>Access to power, secondary feed, microgrid</t>
  </si>
  <si>
    <t>Access to power. In event of grid outage, microgrid will power the installation with no impact to mission, covering 100% of current and projected base energy requirements</t>
  </si>
  <si>
    <t>MCAS sign PPA request letter</t>
  </si>
  <si>
    <t>LFG PPA renewal and capacity increase from 3.2 MW to 4.8 MW.</t>
  </si>
  <si>
    <t>Company</t>
  </si>
  <si>
    <t>PPA #1, LFG</t>
  </si>
  <si>
    <t>PPA #2, LFG Renewal and Expansion</t>
  </si>
  <si>
    <t xml:space="preserve">Underway </t>
  </si>
  <si>
    <t>Term</t>
  </si>
  <si>
    <t>Funding Amount ($)</t>
  </si>
  <si>
    <t>Project Description</t>
  </si>
  <si>
    <t>Project Type</t>
  </si>
  <si>
    <t xml:space="preserve">Project Description </t>
  </si>
  <si>
    <t>Last Updated:</t>
  </si>
  <si>
    <t>Parties</t>
  </si>
  <si>
    <t>Include any changes and dates</t>
  </si>
  <si>
    <t>Original term</t>
  </si>
  <si>
    <t>Extentions</t>
  </si>
  <si>
    <t>Updated term</t>
  </si>
  <si>
    <t>Remaining Payments</t>
  </si>
  <si>
    <t>Current amount and years remaining</t>
  </si>
  <si>
    <t>Payment Structure</t>
  </si>
  <si>
    <t>Fixed payment versus delivery dependant</t>
  </si>
  <si>
    <t>M&amp;V Date</t>
  </si>
  <si>
    <t>Expected Submission. Actual Submission</t>
  </si>
  <si>
    <t>Penalties incurred</t>
  </si>
  <si>
    <t xml:space="preserve">Year and amount of penalty </t>
  </si>
  <si>
    <t>Cost of Shortfall</t>
  </si>
  <si>
    <t>Expense incurred of the failure to deliver</t>
  </si>
  <si>
    <t>Moneys left on the table</t>
  </si>
  <si>
    <t>Expected delivery versus actual (not penalized)</t>
  </si>
  <si>
    <t>Lessons Learned</t>
  </si>
  <si>
    <t>What should have been done different</t>
  </si>
  <si>
    <t>Ideas for Tracking</t>
  </si>
  <si>
    <t>PPA #1, Solar PV</t>
  </si>
  <si>
    <t>SolarMac. It includes Solar PV on 4 buildings, totaling just under 1.0MW.</t>
  </si>
  <si>
    <t>Estimated Dates</t>
  </si>
  <si>
    <t>Asset</t>
  </si>
  <si>
    <t>Fiscal Year of Appropriation</t>
  </si>
  <si>
    <t>Program Year</t>
  </si>
  <si>
    <t>PA Start</t>
  </si>
  <si>
    <t>PA Complete</t>
  </si>
  <si>
    <t>IGA Start</t>
  </si>
  <si>
    <t>IGA Complete</t>
  </si>
  <si>
    <t>Installation Request Letter Date</t>
  </si>
  <si>
    <t>Region Endorsement Letter Date</t>
  </si>
  <si>
    <t>MCICOM Approval Letter Date</t>
  </si>
  <si>
    <t>Construction Start</t>
  </si>
  <si>
    <t>Milestone Dates</t>
  </si>
  <si>
    <t xml:space="preserve">Construction Complete </t>
  </si>
  <si>
    <t>J&amp;A Date (for UESC)
Acquisition Contractor Selection Date (ESPC)</t>
  </si>
  <si>
    <t>Get Other Key EUL Dates</t>
  </si>
  <si>
    <t>Get Other Key PPA Dates</t>
  </si>
  <si>
    <t>D/B RFP Complete</t>
  </si>
  <si>
    <t>D/B RFP Start</t>
  </si>
  <si>
    <t>RFP for D/B RFP Complete (D/B RFP Award)</t>
  </si>
  <si>
    <t>Contract Award 
(D/B Award)</t>
  </si>
  <si>
    <t>A/E 1 for 0-35% design</t>
  </si>
  <si>
    <t>A/E 2 for 35% design to construction</t>
  </si>
  <si>
    <t>Appropriation Allocated ($000)</t>
  </si>
  <si>
    <t>Initial Submission Amount (Planning 1391) ($000)</t>
  </si>
  <si>
    <t>President's Budget Amount (Budget Ready 1391) ($000)</t>
  </si>
  <si>
    <t>Construction Funds</t>
  </si>
  <si>
    <t>P&amp;D Funds</t>
  </si>
  <si>
    <t>Current Authorized Amount ($000)</t>
  </si>
  <si>
    <t>Construction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</si>
</sst>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8" formatCode="&quot;$&quot;#,##0.00_);[Red]\(&quot;$&quot;#,##0.00\)"/>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quot;$&quot;#,##0"/>
    <numFmt numFmtId="166" formatCode="_(* #,##0_);_(* \(#,##0\);_(* &quot;-&quot;??_);_(@_)"/>
    <numFmt numFmtId="167" formatCode="m/d/yy;@"/>
    <numFmt numFmtId="168" formatCode="mm/dd/yyyy"/>
  </numFmts>
  <fonts count="28" x14ac:knownFonts="1">
    <font>
      <sz val="11"/>
      <color theme="1"/>
      <name val="Calibri"/>
      <family val="2"/>
      <scheme val="minor"/>
    </font>
    <font>
      <sz val="10"/>
      <color theme="1"/>
      <name val="Calibri"/>
      <family val="2"/>
      <scheme val="minor"/>
    </font>
    <font>
      <b/>
      <sz val="10"/>
      <color theme="1"/>
      <name val="Calibri"/>
      <family val="2"/>
      <scheme val="minor"/>
    </font>
    <font>
      <sz val="10"/>
      <name val="Calibri"/>
      <family val="2"/>
      <scheme val="minor"/>
    </font>
    <font>
      <sz val="9"/>
      <color indexed="81"/>
      <name val="Tahoma"/>
      <family val="2"/>
    </font>
    <font>
      <b/>
      <sz val="9"/>
      <color indexed="81"/>
      <name val="Tahoma"/>
      <family val="2"/>
    </font>
    <font>
      <sz val="10"/>
      <color rgb="FF000000"/>
      <name val="Calibri"/>
      <family val="2"/>
      <scheme val="minor"/>
    </font>
    <font>
      <b/>
      <sz val="10"/>
      <color rgb="FF000000"/>
      <name val="Calibri"/>
      <family val="2"/>
      <scheme val="minor"/>
    </font>
    <font>
      <sz val="10"/>
      <name val="Arial"/>
      <family val="2"/>
    </font>
    <font>
      <sz val="10"/>
      <color rgb="FFFF0000"/>
      <name val="Calibri"/>
      <family val="2"/>
      <scheme val="minor"/>
    </font>
    <font>
      <sz val="11"/>
      <color theme="1"/>
      <name val="Calibri"/>
      <family val="2"/>
      <scheme val="minor"/>
    </font>
    <font>
      <i/>
      <sz val="10"/>
      <color theme="1"/>
      <name val="Calibri"/>
      <family val="2"/>
      <scheme val="minor"/>
    </font>
    <font>
      <b/>
      <sz val="10"/>
      <color theme="0"/>
      <name val="Calibri"/>
      <family val="2"/>
      <scheme val="minor"/>
    </font>
    <font>
      <sz val="10"/>
      <color rgb="FF002060"/>
      <name val="Calibri"/>
      <family val="2"/>
      <scheme val="minor"/>
    </font>
    <font>
      <sz val="13"/>
      <name val="Calibri"/>
      <family val="2"/>
    </font>
    <font>
      <b/>
      <sz val="10"/>
      <name val="Calibri"/>
      <family val="2"/>
      <scheme val="minor"/>
    </font>
    <font>
      <sz val="10"/>
      <color theme="1"/>
      <name val="Calibri"/>
      <family val="2"/>
    </font>
    <font>
      <b/>
      <sz val="10"/>
      <color rgb="FFFF0000"/>
      <name val="Calibri"/>
      <family val="2"/>
      <scheme val="minor"/>
    </font>
    <font>
      <sz val="12"/>
      <color indexed="81"/>
      <name val="Tahoma"/>
      <family val="2"/>
    </font>
    <font>
      <sz val="11"/>
      <color indexed="81"/>
      <name val="Tahoma"/>
      <family val="2"/>
    </font>
    <font>
      <i/>
      <sz val="10"/>
      <name val="Calibri"/>
      <family val="2"/>
      <scheme val="minor"/>
    </font>
    <font>
      <b/>
      <sz val="10"/>
      <color rgb="FF000000"/>
      <name val="Calibri"/>
      <family val="2"/>
    </font>
    <font>
      <sz val="10"/>
      <color rgb="FF000000"/>
      <name val="Calibri"/>
      <family val="2"/>
    </font>
    <font>
      <b/>
      <sz val="10"/>
      <color rgb="FF0000FF"/>
      <name val="Calibri"/>
      <family val="2"/>
      <scheme val="minor"/>
    </font>
    <font>
      <sz val="10"/>
      <color rgb="FFFFFFFF"/>
      <name val="Calibri"/>
      <family val="2"/>
      <scheme val="minor"/>
    </font>
    <font>
      <b/>
      <sz val="10"/>
      <color rgb="FFFFFFFF"/>
      <name val="Calibri"/>
      <family val="2"/>
      <scheme val="minor"/>
    </font>
    <font>
      <sz val="10"/>
      <color rgb="FF0000FF"/>
      <name val="Calibri"/>
      <family val="2"/>
      <scheme val="minor"/>
    </font>
    <font>
      <b/>
      <sz val="10"/>
      <color theme="0"/>
      <name val="Calibri"/>
      <family val="2"/>
    </font>
  </fonts>
  <fills count="18">
    <fill>
      <patternFill patternType="none"/>
    </fill>
    <fill>
      <patternFill patternType="gray125"/>
    </fill>
    <fill>
      <patternFill patternType="solid">
        <fgColor theme="0" tint="-0.249977111117893"/>
        <bgColor indexed="64"/>
      </patternFill>
    </fill>
    <fill>
      <patternFill patternType="solid">
        <fgColor theme="9" tint="0.39997558519241921"/>
        <bgColor indexed="64"/>
      </patternFill>
    </fill>
    <fill>
      <patternFill patternType="solid">
        <fgColor rgb="FFFFFFFF"/>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39997558519241921"/>
        <bgColor indexed="64"/>
      </patternFill>
    </fill>
    <fill>
      <patternFill patternType="solid">
        <fgColor theme="1"/>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right/>
      <top/>
      <bottom style="thin">
        <color auto="1"/>
      </bottom>
      <diagonal/>
    </border>
  </borders>
  <cellStyleXfs count="6">
    <xf numFmtId="0" fontId="0" fillId="0" borderId="0"/>
    <xf numFmtId="0" fontId="8" fillId="0" borderId="0"/>
    <xf numFmtId="44" fontId="8"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0" fontId="16" fillId="0" borderId="0"/>
  </cellStyleXfs>
  <cellXfs count="253">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1" fillId="0" borderId="1" xfId="0" applyFont="1" applyBorder="1" applyAlignment="1">
      <alignment vertical="center"/>
    </xf>
    <xf numFmtId="0" fontId="1" fillId="0" borderId="1" xfId="0" applyFont="1" applyBorder="1" applyAlignment="1">
      <alignment horizontal="center" vertical="center"/>
    </xf>
    <xf numFmtId="0" fontId="1" fillId="5" borderId="1" xfId="0" applyFont="1" applyFill="1" applyBorder="1" applyAlignment="1">
      <alignment horizontal="center" vertical="center" wrapText="1"/>
    </xf>
    <xf numFmtId="165" fontId="3" fillId="7" borderId="1" xfId="1" applyNumberFormat="1" applyFont="1" applyFill="1" applyBorder="1" applyAlignment="1">
      <alignment horizontal="center" vertical="center" wrapText="1"/>
    </xf>
    <xf numFmtId="165" fontId="3" fillId="7" borderId="1" xfId="2" applyNumberFormat="1"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9" borderId="1" xfId="0" applyFont="1" applyFill="1" applyBorder="1" applyAlignment="1">
      <alignment horizontal="center" vertical="center"/>
    </xf>
    <xf numFmtId="0" fontId="2" fillId="9" borderId="1" xfId="0" applyFont="1" applyFill="1" applyBorder="1" applyAlignment="1">
      <alignment horizontal="center" vertical="center" wrapText="1"/>
    </xf>
    <xf numFmtId="164"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3" fillId="0" borderId="1" xfId="1" applyFont="1" applyFill="1" applyBorder="1" applyAlignment="1">
      <alignment horizontal="center" vertical="center" wrapText="1"/>
    </xf>
    <xf numFmtId="0" fontId="3" fillId="0" borderId="1" xfId="1" applyFont="1" applyFill="1" applyBorder="1" applyAlignment="1">
      <alignment vertical="center"/>
    </xf>
    <xf numFmtId="0" fontId="3" fillId="0" borderId="1" xfId="1" applyFont="1" applyFill="1" applyBorder="1" applyAlignment="1">
      <alignment horizontal="left" vertical="center" wrapText="1"/>
    </xf>
    <xf numFmtId="165" fontId="3" fillId="0" borderId="1" xfId="1" applyNumberFormat="1" applyFont="1" applyFill="1" applyBorder="1" applyAlignment="1">
      <alignment horizontal="center" vertical="center" wrapText="1"/>
    </xf>
    <xf numFmtId="0" fontId="1" fillId="0" borderId="1" xfId="1" applyFont="1" applyFill="1" applyBorder="1" applyAlignment="1">
      <alignment horizontal="center" vertical="center" wrapText="1"/>
    </xf>
    <xf numFmtId="0" fontId="1" fillId="0" borderId="1" xfId="1" applyFont="1" applyFill="1" applyBorder="1" applyAlignment="1">
      <alignment vertical="center"/>
    </xf>
    <xf numFmtId="0" fontId="1" fillId="0" borderId="1" xfId="1" applyFont="1" applyFill="1" applyBorder="1" applyAlignment="1">
      <alignment horizontal="left" vertical="center" wrapText="1"/>
    </xf>
    <xf numFmtId="165" fontId="1" fillId="0" borderId="1" xfId="2" applyNumberFormat="1" applyFont="1" applyFill="1" applyBorder="1" applyAlignment="1">
      <alignment horizontal="center" vertical="center" wrapText="1"/>
    </xf>
    <xf numFmtId="0" fontId="3" fillId="0" borderId="1" xfId="1" applyFont="1" applyFill="1" applyBorder="1" applyAlignment="1">
      <alignment horizontal="center" vertical="center"/>
    </xf>
    <xf numFmtId="0" fontId="1" fillId="0" borderId="0" xfId="0" applyFont="1" applyAlignment="1">
      <alignment wrapText="1"/>
    </xf>
    <xf numFmtId="166" fontId="1" fillId="0" borderId="0" xfId="3" applyNumberFormat="1" applyFont="1"/>
    <xf numFmtId="0" fontId="6" fillId="0" borderId="1" xfId="0" applyFont="1" applyBorder="1" applyAlignment="1">
      <alignment horizontal="left" vertical="center" readingOrder="1"/>
    </xf>
    <xf numFmtId="0" fontId="6" fillId="0" borderId="1" xfId="0" applyFont="1" applyBorder="1" applyAlignment="1">
      <alignment horizontal="center" vertical="center" readingOrder="1"/>
    </xf>
    <xf numFmtId="0" fontId="6" fillId="0" borderId="1" xfId="0" applyFont="1" applyBorder="1" applyAlignment="1">
      <alignment vertical="center" readingOrder="1"/>
    </xf>
    <xf numFmtId="0" fontId="3" fillId="7" borderId="1" xfId="0" applyFont="1" applyFill="1" applyBorder="1" applyAlignment="1" applyProtection="1">
      <alignment horizontal="center" vertical="center" wrapText="1"/>
      <protection locked="0"/>
    </xf>
    <xf numFmtId="0" fontId="1" fillId="7" borderId="1" xfId="0" applyFont="1" applyFill="1" applyBorder="1" applyAlignment="1" applyProtection="1">
      <alignment vertical="center" wrapText="1"/>
      <protection locked="0"/>
    </xf>
    <xf numFmtId="0" fontId="3" fillId="7" borderId="1" xfId="0" applyFont="1" applyFill="1" applyBorder="1" applyAlignment="1" applyProtection="1">
      <alignment vertical="center" wrapText="1"/>
      <protection locked="0"/>
    </xf>
    <xf numFmtId="0" fontId="12" fillId="11" borderId="1" xfId="0" applyFont="1" applyFill="1" applyBorder="1" applyAlignment="1">
      <alignment horizontal="center" vertical="center"/>
    </xf>
    <xf numFmtId="0" fontId="12" fillId="11" borderId="1" xfId="0" applyFont="1" applyFill="1" applyBorder="1" applyAlignment="1">
      <alignment horizontal="center" vertical="center" wrapText="1"/>
    </xf>
    <xf numFmtId="0" fontId="3" fillId="2" borderId="1" xfId="1" applyFont="1" applyFill="1" applyBorder="1" applyAlignment="1">
      <alignment horizontal="center" vertical="center" wrapText="1"/>
    </xf>
    <xf numFmtId="0" fontId="3" fillId="2" borderId="1" xfId="1" applyFont="1" applyFill="1" applyBorder="1" applyAlignment="1">
      <alignment horizontal="left" vertical="center" wrapText="1"/>
    </xf>
    <xf numFmtId="165" fontId="3" fillId="2" borderId="1" xfId="1" applyNumberFormat="1" applyFont="1" applyFill="1" applyBorder="1" applyAlignment="1">
      <alignment horizontal="center" vertical="center" wrapText="1"/>
    </xf>
    <xf numFmtId="0" fontId="1" fillId="2" borderId="1" xfId="1" applyFont="1" applyFill="1" applyBorder="1" applyAlignment="1">
      <alignment horizontal="center" vertical="center" wrapText="1"/>
    </xf>
    <xf numFmtId="0" fontId="1" fillId="2" borderId="1" xfId="1" applyFont="1" applyFill="1" applyBorder="1" applyAlignment="1">
      <alignment horizontal="left" vertical="center" wrapText="1"/>
    </xf>
    <xf numFmtId="165" fontId="1" fillId="2" borderId="1" xfId="2" applyNumberFormat="1" applyFont="1" applyFill="1" applyBorder="1" applyAlignment="1">
      <alignment horizontal="center" vertical="center" wrapText="1"/>
    </xf>
    <xf numFmtId="0" fontId="3" fillId="2" borderId="1" xfId="1" applyFont="1" applyFill="1" applyBorder="1" applyAlignment="1">
      <alignment vertical="center"/>
    </xf>
    <xf numFmtId="0" fontId="1" fillId="12" borderId="1" xfId="1" applyFont="1" applyFill="1" applyBorder="1" applyAlignment="1">
      <alignment horizontal="center" vertical="center" wrapText="1"/>
    </xf>
    <xf numFmtId="0" fontId="3" fillId="12" borderId="1" xfId="1" applyFont="1" applyFill="1" applyBorder="1" applyAlignment="1">
      <alignment horizontal="center" vertical="center"/>
    </xf>
    <xf numFmtId="0" fontId="3" fillId="12" borderId="1" xfId="1" applyFont="1" applyFill="1" applyBorder="1" applyAlignment="1">
      <alignment horizontal="left" vertical="center" wrapText="1"/>
    </xf>
    <xf numFmtId="0" fontId="3" fillId="12" borderId="1" xfId="1" applyFont="1" applyFill="1" applyBorder="1" applyAlignment="1">
      <alignment vertical="center"/>
    </xf>
    <xf numFmtId="165" fontId="3" fillId="12" borderId="1" xfId="1" applyNumberFormat="1" applyFont="1" applyFill="1" applyBorder="1" applyAlignment="1">
      <alignment horizontal="center" vertical="center" wrapText="1"/>
    </xf>
    <xf numFmtId="0" fontId="11" fillId="2" borderId="1" xfId="0" quotePrefix="1" applyFont="1" applyFill="1" applyBorder="1" applyAlignment="1">
      <alignment horizontal="center" vertical="center"/>
    </xf>
    <xf numFmtId="0" fontId="1" fillId="2" borderId="1" xfId="0" quotePrefix="1" applyFont="1" applyFill="1" applyBorder="1" applyAlignment="1">
      <alignment horizontal="left" vertical="center"/>
    </xf>
    <xf numFmtId="0" fontId="1" fillId="2" borderId="1" xfId="0" applyFont="1" applyFill="1" applyBorder="1" applyAlignment="1">
      <alignment vertical="center"/>
    </xf>
    <xf numFmtId="0" fontId="11" fillId="0" borderId="1" xfId="0" applyFont="1" applyBorder="1" applyAlignment="1">
      <alignment horizontal="center" vertical="center"/>
    </xf>
    <xf numFmtId="14" fontId="13" fillId="0" borderId="1" xfId="0" applyNumberFormat="1" applyFont="1" applyBorder="1" applyAlignment="1">
      <alignment horizontal="center" vertical="center"/>
    </xf>
    <xf numFmtId="14" fontId="13" fillId="9" borderId="1" xfId="0" applyNumberFormat="1" applyFont="1" applyFill="1" applyBorder="1" applyAlignment="1">
      <alignment horizontal="center" vertical="center"/>
    </xf>
    <xf numFmtId="167" fontId="13" fillId="0" borderId="1" xfId="0" applyNumberFormat="1" applyFont="1" applyBorder="1" applyAlignment="1">
      <alignment horizontal="center" vertical="center"/>
    </xf>
    <xf numFmtId="0" fontId="11" fillId="2" borderId="1" xfId="0" applyFont="1" applyFill="1" applyBorder="1" applyAlignment="1">
      <alignment horizontal="center" vertical="center"/>
    </xf>
    <xf numFmtId="0" fontId="1" fillId="12" borderId="1" xfId="0" applyFont="1" applyFill="1" applyBorder="1" applyAlignment="1">
      <alignment vertical="center"/>
    </xf>
    <xf numFmtId="0" fontId="11" fillId="12" borderId="1" xfId="0" applyFont="1" applyFill="1" applyBorder="1" applyAlignment="1">
      <alignment horizontal="center" vertical="center"/>
    </xf>
    <xf numFmtId="14" fontId="1" fillId="9" borderId="1" xfId="0" applyNumberFormat="1" applyFont="1" applyFill="1" applyBorder="1" applyAlignment="1">
      <alignment horizontal="center" vertical="center"/>
    </xf>
    <xf numFmtId="14" fontId="1" fillId="0" borderId="1" xfId="0" applyNumberFormat="1" applyFont="1" applyBorder="1" applyAlignment="1">
      <alignment horizontal="center" vertical="center"/>
    </xf>
    <xf numFmtId="14" fontId="11" fillId="0" borderId="1" xfId="0" applyNumberFormat="1" applyFont="1" applyBorder="1" applyAlignment="1">
      <alignment horizontal="center" vertical="center"/>
    </xf>
    <xf numFmtId="14" fontId="9" fillId="9" borderId="1" xfId="0" applyNumberFormat="1" applyFont="1" applyFill="1" applyBorder="1" applyAlignment="1">
      <alignment horizontal="center" vertical="center"/>
    </xf>
    <xf numFmtId="0" fontId="9" fillId="0" borderId="1" xfId="0" applyFont="1" applyBorder="1" applyAlignment="1">
      <alignment vertical="center"/>
    </xf>
    <xf numFmtId="0" fontId="1" fillId="2" borderId="1" xfId="0" quotePrefix="1" applyFont="1" applyFill="1" applyBorder="1" applyAlignment="1">
      <alignment horizontal="left" vertical="center" wrapText="1"/>
    </xf>
    <xf numFmtId="0" fontId="1" fillId="12" borderId="1" xfId="0" quotePrefix="1" applyFont="1" applyFill="1" applyBorder="1" applyAlignment="1">
      <alignment vertical="center" wrapText="1"/>
    </xf>
    <xf numFmtId="0" fontId="1" fillId="7" borderId="1" xfId="0" applyFont="1" applyFill="1" applyBorder="1" applyAlignment="1" applyProtection="1">
      <alignment horizontal="center" vertical="center" wrapText="1"/>
      <protection locked="0"/>
    </xf>
    <xf numFmtId="0" fontId="3" fillId="0" borderId="1" xfId="0" applyFont="1" applyBorder="1" applyAlignment="1" applyProtection="1">
      <alignment horizontal="center" vertical="center" wrapText="1"/>
      <protection locked="0"/>
    </xf>
    <xf numFmtId="0" fontId="3" fillId="0" borderId="1" xfId="0" applyFont="1" applyBorder="1" applyAlignment="1" applyProtection="1">
      <alignment horizontal="center" vertical="center"/>
      <protection locked="0"/>
    </xf>
    <xf numFmtId="0" fontId="1" fillId="2" borderId="1" xfId="0" applyFont="1" applyFill="1" applyBorder="1" applyAlignment="1">
      <alignment horizontal="center" vertical="center"/>
    </xf>
    <xf numFmtId="0" fontId="1" fillId="12" borderId="1" xfId="0" applyFont="1" applyFill="1" applyBorder="1" applyAlignment="1">
      <alignment horizontal="center" vertical="center"/>
    </xf>
    <xf numFmtId="165" fontId="3" fillId="2" borderId="1" xfId="3" applyNumberFormat="1" applyFont="1" applyFill="1" applyBorder="1" applyAlignment="1">
      <alignment horizontal="center" vertical="center" wrapText="1"/>
    </xf>
    <xf numFmtId="165" fontId="1" fillId="2" borderId="1" xfId="0" applyNumberFormat="1" applyFont="1" applyFill="1" applyBorder="1" applyAlignment="1">
      <alignment horizontal="center" vertical="center"/>
    </xf>
    <xf numFmtId="165" fontId="3" fillId="7" borderId="1" xfId="3" applyNumberFormat="1" applyFont="1" applyFill="1" applyBorder="1" applyAlignment="1">
      <alignment horizontal="center" vertical="center" wrapText="1"/>
    </xf>
    <xf numFmtId="165" fontId="3" fillId="12" borderId="1" xfId="3" applyNumberFormat="1" applyFont="1" applyFill="1" applyBorder="1" applyAlignment="1">
      <alignment horizontal="center" vertical="center" wrapText="1"/>
    </xf>
    <xf numFmtId="165" fontId="1" fillId="12" borderId="1" xfId="0" applyNumberFormat="1" applyFont="1" applyFill="1" applyBorder="1" applyAlignment="1">
      <alignment horizontal="center" vertical="center"/>
    </xf>
    <xf numFmtId="165" fontId="1" fillId="0" borderId="1" xfId="0" applyNumberFormat="1" applyFont="1" applyBorder="1" applyAlignment="1">
      <alignment horizontal="center" vertical="center"/>
    </xf>
    <xf numFmtId="165" fontId="3" fillId="8" borderId="1" xfId="3" applyNumberFormat="1" applyFont="1" applyFill="1" applyBorder="1" applyAlignment="1">
      <alignment horizontal="center" vertical="center" wrapText="1"/>
    </xf>
    <xf numFmtId="165" fontId="1" fillId="0" borderId="1" xfId="3" applyNumberFormat="1" applyFont="1" applyBorder="1" applyAlignment="1">
      <alignment horizontal="center" vertical="center"/>
    </xf>
    <xf numFmtId="165" fontId="6" fillId="0" borderId="1" xfId="3" applyNumberFormat="1" applyFont="1" applyBorder="1" applyAlignment="1">
      <alignment horizontal="center" vertical="center" readingOrder="1"/>
    </xf>
    <xf numFmtId="165" fontId="0" fillId="7" borderId="1" xfId="3" applyNumberFormat="1" applyFont="1" applyFill="1" applyBorder="1" applyAlignment="1" applyProtection="1">
      <alignment horizontal="center" vertical="center" wrapText="1"/>
      <protection locked="0"/>
    </xf>
    <xf numFmtId="0" fontId="2" fillId="10"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12" borderId="1" xfId="0" applyFont="1" applyFill="1" applyBorder="1" applyAlignment="1">
      <alignment vertical="center" wrapText="1"/>
    </xf>
    <xf numFmtId="168" fontId="14" fillId="0" borderId="2" xfId="0" applyNumberFormat="1" applyFont="1" applyBorder="1" applyAlignment="1">
      <alignment horizontal="center" vertical="center" wrapText="1"/>
    </xf>
    <xf numFmtId="168" fontId="3" fillId="0" borderId="2" xfId="0" applyNumberFormat="1" applyFont="1" applyBorder="1" applyAlignment="1">
      <alignment horizontal="center" vertical="center" wrapText="1"/>
    </xf>
    <xf numFmtId="14" fontId="3" fillId="0" borderId="1" xfId="0" applyNumberFormat="1" applyFont="1" applyBorder="1" applyAlignment="1">
      <alignment horizontal="center" vertical="center"/>
    </xf>
    <xf numFmtId="168" fontId="3" fillId="9" borderId="2" xfId="0" applyNumberFormat="1" applyFont="1" applyFill="1" applyBorder="1" applyAlignment="1">
      <alignment horizontal="center" vertical="center" wrapText="1"/>
    </xf>
    <xf numFmtId="14" fontId="3" fillId="9" borderId="1" xfId="0" applyNumberFormat="1" applyFont="1" applyFill="1" applyBorder="1" applyAlignment="1">
      <alignment horizontal="center" vertical="center" wrapText="1"/>
    </xf>
    <xf numFmtId="164" fontId="2" fillId="0" borderId="0" xfId="0" applyNumberFormat="1" applyFont="1" applyAlignment="1">
      <alignment horizontal="left" vertical="center" wrapText="1"/>
    </xf>
    <xf numFmtId="14" fontId="3" fillId="0" borderId="3" xfId="3" applyNumberFormat="1" applyFont="1" applyFill="1" applyBorder="1" applyAlignment="1">
      <alignment horizontal="center" vertical="center" wrapText="1"/>
    </xf>
    <xf numFmtId="38" fontId="3" fillId="0" borderId="3" xfId="4" applyNumberFormat="1" applyFont="1" applyFill="1" applyBorder="1" applyAlignment="1">
      <alignment horizontal="center" vertical="center" wrapText="1"/>
    </xf>
    <xf numFmtId="14" fontId="3" fillId="0" borderId="3" xfId="3" applyNumberFormat="1" applyFont="1" applyFill="1" applyBorder="1" applyAlignment="1">
      <alignment horizontal="center" vertical="center"/>
    </xf>
    <xf numFmtId="14" fontId="3" fillId="0" borderId="3" xfId="0" applyNumberFormat="1" applyFont="1" applyBorder="1" applyAlignment="1">
      <alignment horizontal="center" vertical="center" wrapText="1"/>
    </xf>
    <xf numFmtId="0" fontId="3" fillId="0" borderId="3" xfId="0" applyFont="1" applyBorder="1" applyAlignment="1">
      <alignment horizontal="center" vertical="center"/>
    </xf>
    <xf numFmtId="14" fontId="3" fillId="0" borderId="3" xfId="0" applyNumberFormat="1" applyFont="1" applyBorder="1" applyAlignment="1">
      <alignment horizontal="center" vertical="center"/>
    </xf>
    <xf numFmtId="49" fontId="3" fillId="0" borderId="3" xfId="0" applyNumberFormat="1" applyFont="1" applyBorder="1" applyAlignment="1">
      <alignment horizontal="center" vertical="center" wrapText="1"/>
    </xf>
    <xf numFmtId="14" fontId="3" fillId="0" borderId="3" xfId="3" applyNumberFormat="1" applyFont="1" applyFill="1" applyBorder="1" applyAlignment="1">
      <alignment horizontal="left" vertical="center" wrapText="1"/>
    </xf>
    <xf numFmtId="14" fontId="3" fillId="0" borderId="3" xfId="3" applyNumberFormat="1" applyFont="1" applyBorder="1" applyAlignment="1">
      <alignment horizontal="center" vertical="center"/>
    </xf>
    <xf numFmtId="0" fontId="2" fillId="3" borderId="3" xfId="0" applyFont="1" applyFill="1" applyBorder="1" applyAlignment="1">
      <alignment horizontal="center" vertical="center" wrapText="1"/>
    </xf>
    <xf numFmtId="0" fontId="12" fillId="11" borderId="3" xfId="0" applyFont="1" applyFill="1" applyBorder="1" applyAlignment="1">
      <alignment horizontal="center" vertical="center"/>
    </xf>
    <xf numFmtId="0" fontId="1" fillId="0" borderId="3" xfId="0" applyFont="1" applyBorder="1" applyAlignment="1">
      <alignment horizontal="center" vertical="center"/>
    </xf>
    <xf numFmtId="0" fontId="6" fillId="4" borderId="3" xfId="0" applyFont="1" applyFill="1" applyBorder="1" applyAlignment="1">
      <alignment horizontal="center" vertical="center" readingOrder="1"/>
    </xf>
    <xf numFmtId="0" fontId="15" fillId="13" borderId="3" xfId="0" applyFont="1" applyFill="1" applyBorder="1" applyAlignment="1">
      <alignment horizontal="center" vertical="center" wrapText="1"/>
    </xf>
    <xf numFmtId="0" fontId="1" fillId="12" borderId="3" xfId="0" applyFont="1" applyFill="1" applyBorder="1" applyAlignment="1">
      <alignment vertical="center"/>
    </xf>
    <xf numFmtId="0" fontId="1" fillId="12" borderId="3" xfId="0" applyFont="1" applyFill="1" applyBorder="1" applyAlignment="1">
      <alignment horizontal="center" vertical="center"/>
    </xf>
    <xf numFmtId="0" fontId="12" fillId="11" borderId="3" xfId="0" applyFont="1" applyFill="1" applyBorder="1" applyAlignment="1">
      <alignment horizontal="center" vertical="center" wrapText="1"/>
    </xf>
    <xf numFmtId="0" fontId="2" fillId="9" borderId="3" xfId="0" applyFont="1" applyFill="1" applyBorder="1" applyAlignment="1">
      <alignment horizontal="center" vertical="center" wrapText="1"/>
    </xf>
    <xf numFmtId="3" fontId="15" fillId="14" borderId="3" xfId="4" applyNumberFormat="1" applyFont="1" applyFill="1" applyBorder="1" applyAlignment="1">
      <alignment horizontal="center" vertical="center" wrapText="1"/>
    </xf>
    <xf numFmtId="3" fontId="15" fillId="14" borderId="3" xfId="0" applyNumberFormat="1" applyFont="1" applyFill="1" applyBorder="1" applyAlignment="1">
      <alignment horizontal="center" vertical="center" wrapText="1"/>
    </xf>
    <xf numFmtId="14" fontId="3" fillId="12" borderId="3" xfId="3" applyNumberFormat="1" applyFont="1" applyFill="1" applyBorder="1" applyAlignment="1">
      <alignment horizontal="center" vertical="center"/>
    </xf>
    <xf numFmtId="41" fontId="15" fillId="12" borderId="3" xfId="4" applyNumberFormat="1" applyFont="1" applyFill="1" applyBorder="1" applyAlignment="1">
      <alignment horizontal="right" vertical="center"/>
    </xf>
    <xf numFmtId="0" fontId="20" fillId="12" borderId="3" xfId="0" applyFont="1" applyFill="1" applyBorder="1" applyAlignment="1">
      <alignment horizontal="center" vertical="center"/>
    </xf>
    <xf numFmtId="0" fontId="3" fillId="12" borderId="3" xfId="5" applyFont="1" applyFill="1" applyBorder="1" applyAlignment="1">
      <alignment horizontal="left" vertical="center" wrapText="1"/>
    </xf>
    <xf numFmtId="0" fontId="3" fillId="12" borderId="3" xfId="0" applyFont="1" applyFill="1" applyBorder="1" applyAlignment="1">
      <alignment horizontal="left" vertical="center"/>
    </xf>
    <xf numFmtId="0" fontId="3" fillId="12" borderId="3" xfId="0" applyFont="1" applyFill="1" applyBorder="1" applyAlignment="1">
      <alignment horizontal="center" vertical="center"/>
    </xf>
    <xf numFmtId="41" fontId="2" fillId="12" borderId="3" xfId="4" applyNumberFormat="1" applyFont="1" applyFill="1" applyBorder="1" applyAlignment="1">
      <alignment vertical="center"/>
    </xf>
    <xf numFmtId="0" fontId="1" fillId="0" borderId="3" xfId="0" applyFont="1" applyBorder="1" applyAlignment="1">
      <alignment vertical="center"/>
    </xf>
    <xf numFmtId="0" fontId="3" fillId="0" borderId="3" xfId="0" applyFont="1" applyBorder="1" applyAlignment="1">
      <alignment vertical="center" wrapText="1"/>
    </xf>
    <xf numFmtId="41" fontId="3" fillId="0" borderId="3" xfId="4" applyNumberFormat="1" applyFont="1" applyFill="1" applyBorder="1" applyAlignment="1">
      <alignment horizontal="right" vertical="center"/>
    </xf>
    <xf numFmtId="3" fontId="3" fillId="0" borderId="3" xfId="3" applyNumberFormat="1" applyFont="1" applyFill="1" applyBorder="1" applyAlignment="1">
      <alignment horizontal="center" vertical="center" wrapText="1"/>
    </xf>
    <xf numFmtId="40" fontId="9" fillId="0" borderId="3" xfId="4" applyNumberFormat="1" applyFont="1" applyFill="1" applyBorder="1" applyAlignment="1">
      <alignment horizontal="center" vertical="center" wrapText="1"/>
    </xf>
    <xf numFmtId="41" fontId="1" fillId="0" borderId="3" xfId="4" applyNumberFormat="1" applyFont="1" applyFill="1" applyBorder="1" applyAlignment="1">
      <alignment vertical="center"/>
    </xf>
    <xf numFmtId="0" fontId="3" fillId="0" borderId="3" xfId="0" applyFont="1" applyBorder="1" applyAlignment="1">
      <alignment horizontal="left" vertical="center"/>
    </xf>
    <xf numFmtId="0" fontId="6" fillId="0" borderId="3" xfId="0" applyFont="1" applyBorder="1" applyAlignment="1">
      <alignment horizontal="left" vertical="center" wrapText="1" readingOrder="1"/>
    </xf>
    <xf numFmtId="41" fontId="3" fillId="0" borderId="3" xfId="4" applyNumberFormat="1" applyFont="1" applyFill="1" applyBorder="1" applyAlignment="1">
      <alignment vertical="center"/>
    </xf>
    <xf numFmtId="14" fontId="3" fillId="0" borderId="3" xfId="4" applyNumberFormat="1" applyFont="1" applyFill="1" applyBorder="1" applyAlignment="1">
      <alignment horizontal="center" vertical="center"/>
    </xf>
    <xf numFmtId="6" fontId="1" fillId="0" borderId="3" xfId="4" applyNumberFormat="1" applyFont="1" applyFill="1" applyBorder="1" applyAlignment="1">
      <alignment vertical="center"/>
    </xf>
    <xf numFmtId="0" fontId="3" fillId="0" borderId="3" xfId="0" applyFont="1" applyBorder="1" applyAlignment="1">
      <alignment vertical="center"/>
    </xf>
    <xf numFmtId="41" fontId="1" fillId="0" borderId="3" xfId="3" applyNumberFormat="1" applyFont="1" applyFill="1" applyBorder="1" applyAlignment="1">
      <alignment vertical="center"/>
    </xf>
    <xf numFmtId="8" fontId="1" fillId="0" borderId="3" xfId="4" applyNumberFormat="1" applyFont="1" applyFill="1" applyBorder="1" applyAlignment="1">
      <alignment vertical="center"/>
    </xf>
    <xf numFmtId="0" fontId="6" fillId="4" borderId="3" xfId="0" applyFont="1" applyFill="1" applyBorder="1" applyAlignment="1">
      <alignment horizontal="left" vertical="center" wrapText="1" readingOrder="1"/>
    </xf>
    <xf numFmtId="0" fontId="6" fillId="4" borderId="3" xfId="0" applyFont="1" applyFill="1" applyBorder="1" applyAlignment="1">
      <alignment horizontal="center" vertical="center" wrapText="1" readingOrder="1"/>
    </xf>
    <xf numFmtId="40" fontId="9" fillId="0" borderId="3" xfId="4" applyNumberFormat="1" applyFont="1" applyFill="1" applyBorder="1" applyAlignment="1">
      <alignment horizontal="left" vertical="center" wrapText="1"/>
    </xf>
    <xf numFmtId="3" fontId="1" fillId="0" borderId="0" xfId="0" applyNumberFormat="1" applyFont="1" applyAlignment="1">
      <alignment vertical="center"/>
    </xf>
    <xf numFmtId="14" fontId="6" fillId="4" borderId="3" xfId="0" applyNumberFormat="1" applyFont="1" applyFill="1" applyBorder="1" applyAlignment="1">
      <alignment horizontal="center" vertical="center" readingOrder="1"/>
    </xf>
    <xf numFmtId="0" fontId="6" fillId="4" borderId="3" xfId="0" applyFont="1" applyFill="1" applyBorder="1" applyAlignment="1">
      <alignment vertical="center" readingOrder="1"/>
    </xf>
    <xf numFmtId="8" fontId="6" fillId="4" borderId="3" xfId="0" applyNumberFormat="1" applyFont="1" applyFill="1" applyBorder="1" applyAlignment="1">
      <alignment vertical="center" readingOrder="1"/>
    </xf>
    <xf numFmtId="0" fontId="1" fillId="0" borderId="3" xfId="0" applyFont="1" applyBorder="1" applyAlignment="1">
      <alignment vertical="center" wrapText="1"/>
    </xf>
    <xf numFmtId="0" fontId="6" fillId="4" borderId="3" xfId="0" applyFont="1" applyFill="1" applyBorder="1" applyAlignment="1">
      <alignment horizontal="left" vertical="center" readingOrder="1"/>
    </xf>
    <xf numFmtId="0" fontId="1" fillId="0" borderId="3" xfId="0" applyFont="1" applyBorder="1" applyAlignment="1">
      <alignment horizontal="center" vertical="center" wrapText="1"/>
    </xf>
    <xf numFmtId="0" fontId="22" fillId="0" borderId="1" xfId="0" applyFont="1" applyBorder="1" applyAlignment="1">
      <alignment horizontal="center" vertical="center" readingOrder="1"/>
    </xf>
    <xf numFmtId="0" fontId="8" fillId="0" borderId="1" xfId="0" applyFont="1" applyBorder="1" applyAlignment="1">
      <alignment horizontal="left" vertical="center" readingOrder="1"/>
    </xf>
    <xf numFmtId="0" fontId="8" fillId="0" borderId="1" xfId="0" applyFont="1" applyBorder="1" applyAlignment="1">
      <alignment vertical="center" readingOrder="1"/>
    </xf>
    <xf numFmtId="0" fontId="22" fillId="0" borderId="1" xfId="0" applyFont="1" applyBorder="1" applyAlignment="1">
      <alignment horizontal="left" vertical="center" readingOrder="1"/>
    </xf>
    <xf numFmtId="0" fontId="15" fillId="9" borderId="3" xfId="0" applyFont="1" applyFill="1" applyBorder="1" applyAlignment="1">
      <alignment horizontal="center" vertical="center" wrapText="1"/>
    </xf>
    <xf numFmtId="0" fontId="15" fillId="0" borderId="3" xfId="0" applyFont="1" applyBorder="1" applyAlignment="1">
      <alignment horizontal="center" vertical="top" wrapText="1" readingOrder="1"/>
    </xf>
    <xf numFmtId="0" fontId="1" fillId="0" borderId="3" xfId="0" applyFont="1" applyBorder="1" applyAlignment="1">
      <alignment horizontal="left" vertical="center"/>
    </xf>
    <xf numFmtId="165" fontId="9" fillId="2" borderId="1" xfId="3" applyNumberFormat="1" applyFont="1" applyFill="1" applyBorder="1" applyAlignment="1">
      <alignment horizontal="center" vertical="center" wrapText="1"/>
    </xf>
    <xf numFmtId="165" fontId="0" fillId="2" borderId="1" xfId="0" applyNumberFormat="1" applyFill="1" applyBorder="1" applyAlignment="1">
      <alignment horizontal="center" vertical="center"/>
    </xf>
    <xf numFmtId="165" fontId="3" fillId="2" borderId="1" xfId="2" applyNumberFormat="1" applyFont="1" applyFill="1" applyBorder="1" applyAlignment="1">
      <alignment horizontal="center" vertical="center" wrapText="1"/>
    </xf>
    <xf numFmtId="44" fontId="1" fillId="12" borderId="3" xfId="4" applyFont="1" applyFill="1" applyBorder="1" applyAlignment="1">
      <alignment horizontal="center" vertical="center" wrapText="1"/>
    </xf>
    <xf numFmtId="164" fontId="1" fillId="12" borderId="3" xfId="4" applyNumberFormat="1" applyFont="1" applyFill="1" applyBorder="1" applyAlignment="1">
      <alignment horizontal="center" vertical="center"/>
    </xf>
    <xf numFmtId="3" fontId="1" fillId="12" borderId="3" xfId="4" applyNumberFormat="1" applyFont="1" applyFill="1" applyBorder="1" applyAlignment="1">
      <alignment horizontal="center" vertical="center" wrapText="1"/>
    </xf>
    <xf numFmtId="0" fontId="1" fillId="12" borderId="3" xfId="0" applyFont="1" applyFill="1" applyBorder="1" applyAlignment="1">
      <alignment horizontal="center" vertical="center" wrapText="1"/>
    </xf>
    <xf numFmtId="0" fontId="1" fillId="12" borderId="3" xfId="0" applyFont="1" applyFill="1" applyBorder="1" applyAlignment="1">
      <alignment vertical="center" wrapText="1"/>
    </xf>
    <xf numFmtId="1" fontId="1" fillId="12" borderId="3" xfId="0" applyNumberFormat="1" applyFont="1" applyFill="1" applyBorder="1" applyAlignment="1">
      <alignment horizontal="center" vertical="center"/>
    </xf>
    <xf numFmtId="0" fontId="1" fillId="12" borderId="3" xfId="0" applyFont="1" applyFill="1" applyBorder="1" applyAlignment="1">
      <alignment horizontal="left" vertical="center" wrapText="1"/>
    </xf>
    <xf numFmtId="14" fontId="1" fillId="12" borderId="3" xfId="0" applyNumberFormat="1" applyFont="1" applyFill="1" applyBorder="1" applyAlignment="1">
      <alignment horizontal="left" vertical="center" wrapText="1"/>
    </xf>
    <xf numFmtId="0" fontId="1" fillId="0" borderId="3" xfId="0" quotePrefix="1" applyFont="1" applyBorder="1" applyAlignment="1">
      <alignment horizontal="left" vertical="center" wrapText="1"/>
    </xf>
    <xf numFmtId="0" fontId="1" fillId="0" borderId="3" xfId="0" applyFont="1" applyBorder="1" applyAlignment="1">
      <alignment horizontal="left" vertical="center" wrapText="1"/>
    </xf>
    <xf numFmtId="1" fontId="1" fillId="0" borderId="3" xfId="0" applyNumberFormat="1" applyFont="1" applyBorder="1" applyAlignment="1">
      <alignment horizontal="center" vertical="center"/>
    </xf>
    <xf numFmtId="14" fontId="1" fillId="0" borderId="3" xfId="4" applyNumberFormat="1" applyFont="1" applyFill="1" applyBorder="1" applyAlignment="1">
      <alignment horizontal="left" vertical="center" wrapText="1"/>
    </xf>
    <xf numFmtId="38" fontId="1" fillId="0" borderId="3" xfId="4" applyNumberFormat="1" applyFont="1" applyFill="1" applyBorder="1" applyAlignment="1">
      <alignment horizontal="center" vertical="center" wrapText="1"/>
    </xf>
    <xf numFmtId="14" fontId="1" fillId="0" borderId="3" xfId="0" applyNumberFormat="1" applyFont="1" applyBorder="1" applyAlignment="1">
      <alignment horizontal="center" vertical="center"/>
    </xf>
    <xf numFmtId="49" fontId="1" fillId="0" borderId="3" xfId="0" applyNumberFormat="1" applyFont="1" applyBorder="1" applyAlignment="1">
      <alignment horizontal="center" vertical="center"/>
    </xf>
    <xf numFmtId="166" fontId="1" fillId="0" borderId="3" xfId="3" applyNumberFormat="1" applyFont="1" applyFill="1" applyBorder="1" applyAlignment="1">
      <alignment horizontal="center" vertical="center" wrapText="1"/>
    </xf>
    <xf numFmtId="14" fontId="1" fillId="0" borderId="3" xfId="3" applyNumberFormat="1" applyFont="1" applyFill="1" applyBorder="1" applyAlignment="1">
      <alignment horizontal="center" vertical="center" wrapText="1"/>
    </xf>
    <xf numFmtId="0" fontId="23" fillId="0" borderId="3" xfId="0" applyFont="1" applyBorder="1" applyAlignment="1">
      <alignment vertical="center" wrapText="1" readingOrder="1"/>
    </xf>
    <xf numFmtId="40" fontId="1" fillId="0" borderId="3" xfId="4" applyNumberFormat="1" applyFont="1" applyFill="1" applyBorder="1" applyAlignment="1">
      <alignment horizontal="center" vertical="center" wrapText="1"/>
    </xf>
    <xf numFmtId="14" fontId="1" fillId="0" borderId="3" xfId="0" applyNumberFormat="1" applyFont="1" applyBorder="1" applyAlignment="1">
      <alignment horizontal="center" vertical="center" wrapText="1"/>
    </xf>
    <xf numFmtId="41" fontId="1" fillId="0" borderId="3" xfId="0" applyNumberFormat="1" applyFont="1" applyBorder="1" applyAlignment="1">
      <alignment vertical="center"/>
    </xf>
    <xf numFmtId="14" fontId="1" fillId="0" borderId="3" xfId="3" applyNumberFormat="1" applyFont="1" applyBorder="1" applyAlignment="1">
      <alignment horizontal="center" vertical="center"/>
    </xf>
    <xf numFmtId="3" fontId="1" fillId="0" borderId="3" xfId="0" applyNumberFormat="1" applyFont="1" applyBorder="1" applyAlignment="1">
      <alignment horizontal="center" vertical="center"/>
    </xf>
    <xf numFmtId="49" fontId="1" fillId="0" borderId="3" xfId="0" applyNumberFormat="1" applyFont="1" applyBorder="1" applyAlignment="1">
      <alignment horizontal="center" vertical="center" wrapText="1"/>
    </xf>
    <xf numFmtId="0" fontId="22" fillId="0" borderId="3" xfId="0" applyFont="1" applyBorder="1" applyAlignment="1">
      <alignment horizontal="left" vertical="center" wrapText="1" readingOrder="1"/>
    </xf>
    <xf numFmtId="0" fontId="1" fillId="0" borderId="0" xfId="0" applyFont="1" applyAlignment="1">
      <alignment horizontal="left" vertical="center"/>
    </xf>
    <xf numFmtId="0" fontId="1" fillId="0" borderId="0" xfId="0" applyFont="1" applyAlignment="1">
      <alignment horizontal="left" vertical="center" wrapText="1"/>
    </xf>
    <xf numFmtId="3" fontId="1" fillId="0" borderId="0" xfId="4" applyNumberFormat="1" applyFont="1" applyAlignment="1">
      <alignment vertical="center"/>
    </xf>
    <xf numFmtId="0" fontId="1" fillId="0" borderId="0" xfId="0" applyFont="1" applyAlignment="1">
      <alignment horizontal="center" vertical="center"/>
    </xf>
    <xf numFmtId="0" fontId="17" fillId="0" borderId="3" xfId="0" applyFont="1" applyBorder="1" applyAlignment="1">
      <alignment horizontal="left" vertical="center" wrapText="1" indent="1" readingOrder="1"/>
    </xf>
    <xf numFmtId="0" fontId="23" fillId="0" borderId="3" xfId="0" applyFont="1" applyBorder="1" applyAlignment="1">
      <alignment horizontal="left" vertical="center" wrapText="1" indent="1" readingOrder="1"/>
    </xf>
    <xf numFmtId="0" fontId="23" fillId="0" borderId="3" xfId="0" applyFont="1" applyBorder="1" applyAlignment="1">
      <alignment horizontal="left" vertical="center" wrapText="1" readingOrder="1"/>
    </xf>
    <xf numFmtId="0" fontId="22" fillId="0" borderId="3" xfId="0" applyFont="1" applyBorder="1" applyAlignment="1">
      <alignment vertical="center" readingOrder="1"/>
    </xf>
    <xf numFmtId="0" fontId="27" fillId="11" borderId="1" xfId="0" applyFont="1" applyFill="1" applyBorder="1" applyAlignment="1">
      <alignment horizontal="center" vertical="center" readingOrder="1"/>
    </xf>
    <xf numFmtId="0" fontId="27" fillId="11" borderId="3" xfId="0" applyFont="1" applyFill="1" applyBorder="1" applyAlignment="1">
      <alignment horizontal="center" vertical="center" readingOrder="1"/>
    </xf>
    <xf numFmtId="0" fontId="22" fillId="4" borderId="3" xfId="0" applyFont="1" applyFill="1" applyBorder="1" applyAlignment="1">
      <alignment vertical="center" readingOrder="1"/>
    </xf>
    <xf numFmtId="0" fontId="22" fillId="0" borderId="3" xfId="0" applyFont="1" applyBorder="1" applyAlignment="1">
      <alignment horizontal="left" vertical="center" readingOrder="1"/>
    </xf>
    <xf numFmtId="0" fontId="22" fillId="0" borderId="3" xfId="0" applyFont="1" applyBorder="1" applyAlignment="1">
      <alignment horizontal="center" vertical="center" readingOrder="1"/>
    </xf>
    <xf numFmtId="0" fontId="22" fillId="0" borderId="1" xfId="0" applyFont="1" applyBorder="1" applyAlignment="1">
      <alignment horizontal="left" vertical="center" wrapText="1" readingOrder="1"/>
    </xf>
    <xf numFmtId="0" fontId="1" fillId="0" borderId="0" xfId="0" applyFont="1" applyAlignment="1">
      <alignment horizontal="left"/>
    </xf>
    <xf numFmtId="0" fontId="8" fillId="0" borderId="1" xfId="0" applyFont="1" applyBorder="1" applyAlignment="1">
      <alignment horizontal="left" vertical="center" wrapText="1" readingOrder="1"/>
    </xf>
    <xf numFmtId="0" fontId="22" fillId="0" borderId="3" xfId="0" applyFont="1" applyBorder="1" applyAlignment="1">
      <alignment vertical="center" wrapText="1" readingOrder="1"/>
    </xf>
    <xf numFmtId="0" fontId="1" fillId="0" borderId="3" xfId="0" applyFont="1" applyBorder="1" applyAlignment="1">
      <alignment horizontal="center"/>
    </xf>
    <xf numFmtId="0" fontId="8" fillId="0" borderId="3" xfId="0" applyFont="1" applyBorder="1" applyAlignment="1">
      <alignment horizontal="left" vertical="center" wrapText="1" readingOrder="1"/>
    </xf>
    <xf numFmtId="0" fontId="1" fillId="0" borderId="3" xfId="0" applyFont="1" applyBorder="1"/>
    <xf numFmtId="0" fontId="8" fillId="0" borderId="3" xfId="0" applyFont="1" applyBorder="1" applyAlignment="1">
      <alignment horizontal="left" readingOrder="1"/>
    </xf>
    <xf numFmtId="0" fontId="1" fillId="0" borderId="3" xfId="0" applyFont="1" applyFill="1" applyBorder="1" applyAlignment="1">
      <alignment vertical="center"/>
    </xf>
    <xf numFmtId="0" fontId="22" fillId="2" borderId="1" xfId="0" applyFont="1" applyFill="1" applyBorder="1" applyAlignment="1">
      <alignment horizontal="center" vertical="center" readingOrder="1"/>
    </xf>
    <xf numFmtId="0" fontId="22" fillId="2" borderId="3" xfId="0" applyFont="1" applyFill="1" applyBorder="1" applyAlignment="1">
      <alignment horizontal="center" vertical="center" readingOrder="1"/>
    </xf>
    <xf numFmtId="0" fontId="22" fillId="2" borderId="1" xfId="0" applyFont="1" applyFill="1" applyBorder="1" applyAlignment="1">
      <alignment vertical="center" readingOrder="1"/>
    </xf>
    <xf numFmtId="0" fontId="22" fillId="2" borderId="3" xfId="0" applyFont="1" applyFill="1" applyBorder="1" applyAlignment="1">
      <alignment horizontal="left" vertical="center" readingOrder="1"/>
    </xf>
    <xf numFmtId="0" fontId="22" fillId="2" borderId="1" xfId="0" applyFont="1" applyFill="1" applyBorder="1" applyAlignment="1">
      <alignment horizontal="left" vertical="center" readingOrder="1"/>
    </xf>
    <xf numFmtId="0" fontId="22" fillId="2" borderId="1" xfId="0" applyFont="1" applyFill="1" applyBorder="1" applyAlignment="1">
      <alignment horizontal="left" vertical="center" wrapText="1" readingOrder="1"/>
    </xf>
    <xf numFmtId="0" fontId="22" fillId="2" borderId="3" xfId="0" applyFont="1" applyFill="1" applyBorder="1" applyAlignment="1">
      <alignment horizontal="left" vertical="center" wrapText="1" readingOrder="1"/>
    </xf>
    <xf numFmtId="0" fontId="8" fillId="2" borderId="1" xfId="0" applyFont="1" applyFill="1" applyBorder="1" applyAlignment="1">
      <alignment horizontal="left" wrapText="1" readingOrder="1"/>
    </xf>
    <xf numFmtId="0" fontId="8" fillId="2" borderId="3" xfId="0" applyFont="1" applyFill="1" applyBorder="1" applyAlignment="1">
      <alignment horizontal="left" wrapText="1" readingOrder="1"/>
    </xf>
    <xf numFmtId="0" fontId="8" fillId="2" borderId="1" xfId="0" applyFont="1" applyFill="1" applyBorder="1" applyAlignment="1">
      <alignment horizontal="left" readingOrder="1"/>
    </xf>
    <xf numFmtId="0" fontId="21" fillId="3" borderId="1" xfId="0" applyFont="1" applyFill="1" applyBorder="1" applyAlignment="1">
      <alignment horizontal="center" vertical="center" readingOrder="1"/>
    </xf>
    <xf numFmtId="0" fontId="21" fillId="3" borderId="1" xfId="0" applyFont="1" applyFill="1" applyBorder="1" applyAlignment="1">
      <alignment horizontal="center" vertical="center" wrapText="1" readingOrder="1"/>
    </xf>
    <xf numFmtId="0" fontId="21" fillId="3" borderId="3" xfId="0" applyFont="1" applyFill="1" applyBorder="1" applyAlignment="1">
      <alignment horizontal="center" vertical="center" wrapText="1" readingOrder="1"/>
    </xf>
    <xf numFmtId="0" fontId="21" fillId="15" borderId="3" xfId="0" applyFont="1" applyFill="1" applyBorder="1" applyAlignment="1">
      <alignment horizontal="center" vertical="center" wrapText="1" readingOrder="1"/>
    </xf>
    <xf numFmtId="0" fontId="2" fillId="9" borderId="3" xfId="0" applyFont="1" applyFill="1" applyBorder="1" applyAlignment="1">
      <alignment horizontal="center" vertical="center"/>
    </xf>
    <xf numFmtId="0" fontId="2" fillId="10" borderId="3" xfId="0" applyFont="1" applyFill="1" applyBorder="1" applyAlignment="1">
      <alignment horizontal="center" vertical="center" wrapText="1"/>
    </xf>
    <xf numFmtId="0" fontId="0" fillId="0" borderId="3" xfId="0" applyBorder="1"/>
    <xf numFmtId="14" fontId="1" fillId="0" borderId="0" xfId="0" applyNumberFormat="1" applyFont="1" applyAlignment="1">
      <alignment horizontal="left"/>
    </xf>
    <xf numFmtId="0" fontId="1" fillId="0" borderId="0" xfId="0" applyFont="1" applyAlignment="1">
      <alignment horizontal="right"/>
    </xf>
    <xf numFmtId="0" fontId="15" fillId="10" borderId="3" xfId="0" applyFont="1" applyFill="1" applyBorder="1" applyAlignment="1">
      <alignment horizontal="left" vertical="center" wrapText="1"/>
    </xf>
    <xf numFmtId="0" fontId="21" fillId="10" borderId="1" xfId="0" applyFont="1" applyFill="1" applyBorder="1" applyAlignment="1">
      <alignment horizontal="center" vertical="center" wrapText="1" readingOrder="1"/>
    </xf>
    <xf numFmtId="0" fontId="21" fillId="10" borderId="3" xfId="0" applyFont="1" applyFill="1" applyBorder="1" applyAlignment="1">
      <alignment horizontal="center" vertical="center" wrapText="1" readingOrder="1"/>
    </xf>
    <xf numFmtId="49" fontId="15" fillId="8" borderId="3" xfId="0" applyNumberFormat="1" applyFont="1" applyFill="1" applyBorder="1" applyAlignment="1">
      <alignment horizontal="center" vertical="center" wrapText="1"/>
    </xf>
    <xf numFmtId="0" fontId="15" fillId="8" borderId="3" xfId="0" applyFont="1" applyFill="1" applyBorder="1" applyAlignment="1">
      <alignment horizontal="center" vertical="center" wrapText="1"/>
    </xf>
    <xf numFmtId="3" fontId="15" fillId="8" borderId="3" xfId="0" applyNumberFormat="1" applyFont="1" applyFill="1" applyBorder="1" applyAlignment="1">
      <alignment horizontal="center" vertical="center" wrapText="1"/>
    </xf>
    <xf numFmtId="0" fontId="15" fillId="8" borderId="3" xfId="0" applyFont="1" applyFill="1" applyBorder="1" applyAlignment="1">
      <alignment vertical="center" wrapText="1"/>
    </xf>
    <xf numFmtId="0" fontId="21" fillId="3" borderId="3" xfId="0" applyFont="1" applyFill="1" applyBorder="1" applyAlignment="1">
      <alignment horizontal="center" vertical="center" readingOrder="1"/>
    </xf>
    <xf numFmtId="3" fontId="15" fillId="16" borderId="3" xfId="0" applyNumberFormat="1" applyFont="1" applyFill="1" applyBorder="1" applyAlignment="1">
      <alignment horizontal="center" vertical="center" wrapText="1"/>
    </xf>
    <xf numFmtId="0" fontId="2" fillId="16" borderId="3" xfId="0" applyFont="1" applyFill="1" applyBorder="1" applyAlignment="1">
      <alignment horizontal="center" vertical="center" wrapText="1"/>
    </xf>
    <xf numFmtId="3" fontId="17" fillId="16" borderId="3" xfId="0" applyNumberFormat="1" applyFont="1" applyFill="1" applyBorder="1" applyAlignment="1">
      <alignment horizontal="center" vertical="center" wrapText="1"/>
    </xf>
    <xf numFmtId="0" fontId="9" fillId="0" borderId="1" xfId="0" applyFont="1" applyBorder="1" applyAlignment="1">
      <alignment horizontal="left" vertical="top" wrapText="1"/>
    </xf>
    <xf numFmtId="0" fontId="1" fillId="0" borderId="1" xfId="0" applyFont="1" applyBorder="1" applyAlignment="1">
      <alignment horizontal="left" vertical="top" wrapText="1"/>
    </xf>
    <xf numFmtId="0" fontId="13" fillId="0" borderId="3" xfId="0" applyFont="1" applyBorder="1" applyAlignment="1">
      <alignment horizontal="left" vertical="top" wrapText="1" readingOrder="1"/>
    </xf>
    <xf numFmtId="0" fontId="9" fillId="0" borderId="3" xfId="0" applyFont="1" applyBorder="1" applyAlignment="1">
      <alignment horizontal="left" vertical="top" wrapText="1"/>
    </xf>
    <xf numFmtId="0" fontId="9" fillId="0" borderId="3" xfId="0" applyFont="1" applyBorder="1" applyAlignment="1">
      <alignment horizontal="left" vertical="top" wrapText="1" readingOrder="1"/>
    </xf>
    <xf numFmtId="0" fontId="1" fillId="0" borderId="3" xfId="0" applyFont="1" applyBorder="1" applyAlignment="1">
      <alignment horizontal="left" vertical="top" wrapText="1"/>
    </xf>
    <xf numFmtId="0" fontId="1" fillId="7" borderId="3" xfId="0" applyFont="1" applyFill="1" applyBorder="1" applyAlignment="1" applyProtection="1">
      <alignment horizontal="left" vertical="top" wrapText="1"/>
      <protection locked="0"/>
    </xf>
    <xf numFmtId="0" fontId="1" fillId="0" borderId="1" xfId="0" quotePrefix="1" applyFont="1" applyBorder="1" applyAlignment="1">
      <alignment horizontal="left" vertical="top" wrapText="1"/>
    </xf>
    <xf numFmtId="0" fontId="3" fillId="7" borderId="1" xfId="0" applyFont="1" applyFill="1" applyBorder="1" applyAlignment="1" applyProtection="1">
      <alignment horizontal="left" vertical="top" wrapText="1"/>
      <protection locked="0"/>
    </xf>
    <xf numFmtId="0" fontId="3" fillId="0" borderId="1" xfId="0" applyFont="1" applyBorder="1" applyAlignment="1" applyProtection="1">
      <alignment horizontal="left" vertical="top" wrapText="1"/>
      <protection locked="0"/>
    </xf>
    <xf numFmtId="0" fontId="6" fillId="0" borderId="1" xfId="0" applyFont="1" applyBorder="1" applyAlignment="1">
      <alignment horizontal="left" vertical="top" readingOrder="1"/>
    </xf>
    <xf numFmtId="164" fontId="2" fillId="3" borderId="3" xfId="0" applyNumberFormat="1" applyFont="1" applyFill="1" applyBorder="1" applyAlignment="1">
      <alignment horizontal="center" vertical="center" wrapText="1"/>
    </xf>
    <xf numFmtId="165" fontId="9" fillId="2" borderId="3" xfId="3" applyNumberFormat="1" applyFont="1" applyFill="1" applyBorder="1" applyAlignment="1">
      <alignment horizontal="center" vertical="center" wrapText="1"/>
    </xf>
    <xf numFmtId="165" fontId="3" fillId="2" borderId="3" xfId="3" applyNumberFormat="1" applyFont="1" applyFill="1" applyBorder="1" applyAlignment="1">
      <alignment horizontal="center" vertical="center" wrapText="1"/>
    </xf>
    <xf numFmtId="165" fontId="3" fillId="7" borderId="3" xfId="3" applyNumberFormat="1" applyFont="1" applyFill="1" applyBorder="1" applyAlignment="1">
      <alignment horizontal="center" vertical="center" wrapText="1"/>
    </xf>
    <xf numFmtId="165" fontId="3" fillId="12" borderId="3" xfId="3" applyNumberFormat="1" applyFont="1" applyFill="1" applyBorder="1" applyAlignment="1">
      <alignment horizontal="center" vertical="center" wrapText="1"/>
    </xf>
    <xf numFmtId="165" fontId="3" fillId="8" borderId="3" xfId="3" applyNumberFormat="1" applyFont="1" applyFill="1" applyBorder="1" applyAlignment="1">
      <alignment horizontal="center" vertical="center" wrapText="1"/>
    </xf>
    <xf numFmtId="165" fontId="1" fillId="0" borderId="3" xfId="3" applyNumberFormat="1" applyFont="1" applyBorder="1" applyAlignment="1">
      <alignment horizontal="center" vertical="center"/>
    </xf>
    <xf numFmtId="165" fontId="6" fillId="0" borderId="3" xfId="3" applyNumberFormat="1" applyFont="1" applyBorder="1" applyAlignment="1">
      <alignment horizontal="center" vertical="center" readingOrder="1"/>
    </xf>
    <xf numFmtId="165" fontId="1" fillId="0" borderId="3" xfId="0" applyNumberFormat="1" applyFont="1" applyBorder="1" applyAlignment="1">
      <alignment horizontal="center" vertical="center"/>
    </xf>
    <xf numFmtId="164" fontId="2" fillId="17" borderId="3" xfId="0" applyNumberFormat="1" applyFont="1" applyFill="1" applyBorder="1" applyAlignment="1">
      <alignment horizontal="center" vertical="center" wrapText="1"/>
    </xf>
    <xf numFmtId="164" fontId="2" fillId="17" borderId="1" xfId="0" applyNumberFormat="1" applyFont="1" applyFill="1" applyBorder="1" applyAlignment="1">
      <alignment horizontal="center" vertical="center" wrapText="1"/>
    </xf>
    <xf numFmtId="166" fontId="1" fillId="17" borderId="0" xfId="3" applyNumberFormat="1" applyFont="1" applyFill="1"/>
    <xf numFmtId="166" fontId="1" fillId="13" borderId="0" xfId="3" applyNumberFormat="1" applyFont="1" applyFill="1"/>
    <xf numFmtId="0" fontId="1" fillId="13" borderId="0" xfId="0" applyFont="1" applyFill="1"/>
    <xf numFmtId="166" fontId="2" fillId="17" borderId="0" xfId="3" applyNumberFormat="1" applyFont="1" applyFill="1"/>
    <xf numFmtId="166" fontId="2" fillId="13" borderId="0" xfId="3" applyNumberFormat="1" applyFont="1" applyFill="1"/>
    <xf numFmtId="0" fontId="1" fillId="16" borderId="4" xfId="0" applyFont="1" applyFill="1" applyBorder="1" applyAlignment="1">
      <alignment horizontal="center" vertical="center"/>
    </xf>
  </cellXfs>
  <cellStyles count="6">
    <cellStyle name="Comma" xfId="3" builtinId="3"/>
    <cellStyle name="Currency" xfId="4" builtinId="4"/>
    <cellStyle name="Currency 2" xfId="2" xr:uid="{2ECE027D-0605-4348-A3E1-2B2F658D2368}"/>
    <cellStyle name="Normal" xfId="0" builtinId="0"/>
    <cellStyle name="Normal 2" xfId="5" xr:uid="{1DDEAE23-B479-47F7-87D8-89F779E55029}"/>
    <cellStyle name="Normal 3" xfId="1" xr:uid="{0D3B41B0-10C2-4D2E-81E9-9BFB2DA0F0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jst-projects\MCICOM\Task%201%20-%20HQMC\Energy%20Projects\Projects\ERCIP\Projects%20(FY)\FY25\0.%20FY25%20Submissions%20(FINAL)\(CUI)%20FY25-FY28%20ERCIP%20IPL%20USMC%20(fina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jst-projects\MCICOM\Task%201%20-%20HQMC\Energy%20Projects\Projects\ERCIP\USMC%20DON%20Tracker%20ERCIP\ENCLOSURE%201%20FY2009%20%20PRESENT%20ECIP%20ERCIP%20PROJECT%20DATA%20CALL%20v202204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Y25-28 ERCIP IPL"/>
      <sheetName val="Pivot Summary"/>
      <sheetName val="Sheet1"/>
      <sheetName val="List Source"/>
      <sheetName val="Y-N-NA"/>
      <sheetName val="UP Systems"/>
      <sheetName val="DropDownLists"/>
      <sheetName val="USStates_ForeignCountries_Terr"/>
    </sheetNames>
    <sheetDataSet>
      <sheetData sheetId="0"/>
      <sheetData sheetId="1"/>
      <sheetData sheetId="2"/>
      <sheetData sheetId="3"/>
      <sheetData sheetId="4"/>
      <sheetData sheetId="5"/>
      <sheetData sheetId="6">
        <row r="4">
          <cell r="C4" t="str">
            <v>AK</v>
          </cell>
        </row>
        <row r="5">
          <cell r="C5" t="str">
            <v>AL</v>
          </cell>
        </row>
        <row r="6">
          <cell r="C6" t="str">
            <v>AR</v>
          </cell>
        </row>
        <row r="7">
          <cell r="C7" t="str">
            <v>AZ</v>
          </cell>
        </row>
        <row r="8">
          <cell r="C8" t="str">
            <v>CA</v>
          </cell>
        </row>
        <row r="9">
          <cell r="C9" t="str">
            <v>CO</v>
          </cell>
        </row>
        <row r="10">
          <cell r="C10" t="str">
            <v>CT</v>
          </cell>
        </row>
        <row r="11">
          <cell r="C11" t="str">
            <v>DC</v>
          </cell>
        </row>
        <row r="12">
          <cell r="C12" t="str">
            <v>DE</v>
          </cell>
        </row>
        <row r="13">
          <cell r="C13" t="str">
            <v>FL</v>
          </cell>
        </row>
        <row r="14">
          <cell r="C14" t="str">
            <v>GA</v>
          </cell>
        </row>
        <row r="15">
          <cell r="C15" t="str">
            <v>HI</v>
          </cell>
        </row>
        <row r="16">
          <cell r="C16" t="str">
            <v>IA</v>
          </cell>
        </row>
        <row r="17">
          <cell r="C17" t="str">
            <v>ID</v>
          </cell>
        </row>
        <row r="18">
          <cell r="C18" t="str">
            <v>IL</v>
          </cell>
        </row>
        <row r="19">
          <cell r="C19" t="str">
            <v>IN</v>
          </cell>
        </row>
        <row r="20">
          <cell r="C20" t="str">
            <v>KS</v>
          </cell>
        </row>
        <row r="21">
          <cell r="C21" t="str">
            <v>KY</v>
          </cell>
        </row>
        <row r="22">
          <cell r="C22" t="str">
            <v>LA</v>
          </cell>
        </row>
        <row r="23">
          <cell r="C23" t="str">
            <v>MA</v>
          </cell>
        </row>
        <row r="24">
          <cell r="C24" t="str">
            <v>MD</v>
          </cell>
        </row>
        <row r="25">
          <cell r="C25" t="str">
            <v>ME</v>
          </cell>
        </row>
        <row r="26">
          <cell r="C26" t="str">
            <v>MI</v>
          </cell>
        </row>
        <row r="27">
          <cell r="C27" t="str">
            <v>MN</v>
          </cell>
        </row>
        <row r="28">
          <cell r="C28" t="str">
            <v>MO</v>
          </cell>
        </row>
        <row r="29">
          <cell r="C29" t="str">
            <v>MS</v>
          </cell>
        </row>
        <row r="30">
          <cell r="C30" t="str">
            <v>MT</v>
          </cell>
        </row>
        <row r="31">
          <cell r="C31" t="str">
            <v>NC</v>
          </cell>
        </row>
        <row r="32">
          <cell r="C32" t="str">
            <v>ND</v>
          </cell>
        </row>
        <row r="33">
          <cell r="C33" t="str">
            <v>NH</v>
          </cell>
        </row>
        <row r="34">
          <cell r="C34" t="str">
            <v>NJ</v>
          </cell>
        </row>
        <row r="35">
          <cell r="C35" t="str">
            <v>NM</v>
          </cell>
        </row>
        <row r="36">
          <cell r="C36" t="str">
            <v>NV</v>
          </cell>
        </row>
        <row r="37">
          <cell r="C37" t="str">
            <v>NY</v>
          </cell>
        </row>
        <row r="38">
          <cell r="C38" t="str">
            <v>OH</v>
          </cell>
        </row>
        <row r="39">
          <cell r="C39" t="str">
            <v>OK</v>
          </cell>
        </row>
        <row r="40">
          <cell r="C40" t="str">
            <v>OR</v>
          </cell>
        </row>
        <row r="41">
          <cell r="C41" t="str">
            <v>PA</v>
          </cell>
        </row>
        <row r="42">
          <cell r="C42" t="str">
            <v>RI</v>
          </cell>
        </row>
        <row r="43">
          <cell r="C43" t="str">
            <v>SC</v>
          </cell>
        </row>
        <row r="44">
          <cell r="C44" t="str">
            <v>SD</v>
          </cell>
        </row>
        <row r="45">
          <cell r="C45" t="str">
            <v>TN</v>
          </cell>
        </row>
        <row r="46">
          <cell r="C46" t="str">
            <v>TX</v>
          </cell>
        </row>
        <row r="47">
          <cell r="C47" t="str">
            <v>UT</v>
          </cell>
        </row>
        <row r="48">
          <cell r="C48" t="str">
            <v>VA</v>
          </cell>
        </row>
        <row r="49">
          <cell r="C49" t="str">
            <v>VI</v>
          </cell>
        </row>
        <row r="50">
          <cell r="C50" t="str">
            <v>VT</v>
          </cell>
        </row>
        <row r="51">
          <cell r="C51" t="str">
            <v>WA</v>
          </cell>
        </row>
        <row r="52">
          <cell r="C52" t="str">
            <v>WI</v>
          </cell>
        </row>
        <row r="53">
          <cell r="C53" t="str">
            <v>WV</v>
          </cell>
        </row>
        <row r="54">
          <cell r="C54" t="str">
            <v>WY</v>
          </cell>
        </row>
        <row r="55">
          <cell r="C55" t="str">
            <v>Azores</v>
          </cell>
        </row>
        <row r="56">
          <cell r="C56" t="str">
            <v>American Samoa</v>
          </cell>
        </row>
        <row r="57">
          <cell r="C57" t="str">
            <v>Bahamas</v>
          </cell>
        </row>
        <row r="58">
          <cell r="C58" t="str">
            <v>Belgium</v>
          </cell>
        </row>
        <row r="59">
          <cell r="C59" t="str">
            <v>Diego Garcia</v>
          </cell>
        </row>
        <row r="60">
          <cell r="C60" t="str">
            <v>Federated States of Micronesia</v>
          </cell>
        </row>
        <row r="61">
          <cell r="C61" t="str">
            <v>Germany</v>
          </cell>
        </row>
        <row r="62">
          <cell r="C62" t="str">
            <v>Greece</v>
          </cell>
        </row>
        <row r="63">
          <cell r="C63" t="str">
            <v>Guam</v>
          </cell>
        </row>
        <row r="64">
          <cell r="C64" t="str">
            <v>Guantanamo Bay</v>
          </cell>
        </row>
        <row r="65">
          <cell r="C65" t="str">
            <v>Greenland</v>
          </cell>
        </row>
        <row r="66">
          <cell r="C66" t="str">
            <v>Italy</v>
          </cell>
        </row>
        <row r="67">
          <cell r="C67" t="str">
            <v>Japan</v>
          </cell>
        </row>
        <row r="68">
          <cell r="C68" t="str">
            <v>Korea</v>
          </cell>
        </row>
        <row r="69">
          <cell r="C69" t="str">
            <v>Kuwait</v>
          </cell>
        </row>
        <row r="70">
          <cell r="C70" t="str">
            <v>Marshall Islands</v>
          </cell>
        </row>
        <row r="71">
          <cell r="C71" t="str">
            <v>Northern Mariana Islands</v>
          </cell>
        </row>
        <row r="72">
          <cell r="C72" t="str">
            <v>Palau</v>
          </cell>
        </row>
        <row r="73">
          <cell r="C73" t="str">
            <v>Puerto Rico</v>
          </cell>
        </row>
        <row r="74">
          <cell r="C74" t="str">
            <v>Spain</v>
          </cell>
        </row>
        <row r="75">
          <cell r="C75" t="str">
            <v>Turkey</v>
          </cell>
        </row>
      </sheetData>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Part 1- Project File Collection"/>
      <sheetName val="Part 2- Project Data Collection"/>
      <sheetName val="Drop Down"/>
    </sheetNames>
    <sheetDataSet>
      <sheetData sheetId="0"/>
      <sheetData sheetId="1"/>
      <sheetData sheetId="2">
        <row r="18">
          <cell r="E18" t="str">
            <v>ECIP 2011</v>
          </cell>
        </row>
        <row r="19">
          <cell r="E19" t="str">
            <v>ECIP 2009</v>
          </cell>
        </row>
        <row r="20">
          <cell r="E20" t="str">
            <v>ECIP 2009</v>
          </cell>
        </row>
        <row r="21">
          <cell r="E21" t="str">
            <v>ECIP 2012</v>
          </cell>
        </row>
        <row r="22">
          <cell r="E22" t="str">
            <v>ECIP 2013</v>
          </cell>
        </row>
        <row r="23">
          <cell r="E23" t="str">
            <v>ERCIP 2018</v>
          </cell>
        </row>
        <row r="24">
          <cell r="E24" t="str">
            <v>ECIP 2011</v>
          </cell>
        </row>
        <row r="25">
          <cell r="E25" t="str">
            <v>ECIP 2012</v>
          </cell>
        </row>
        <row r="26">
          <cell r="E26" t="str">
            <v>ERCIP 2019</v>
          </cell>
        </row>
        <row r="27">
          <cell r="E27" t="str">
            <v>ECIP 2010</v>
          </cell>
        </row>
        <row r="28">
          <cell r="E28" t="str">
            <v>ECIP 2009</v>
          </cell>
        </row>
        <row r="29">
          <cell r="E29" t="str">
            <v>ECIP 2015</v>
          </cell>
        </row>
        <row r="30">
          <cell r="E30" t="str">
            <v>ECIP 2015</v>
          </cell>
        </row>
        <row r="31">
          <cell r="E31" t="str">
            <v>ERCIP 2018</v>
          </cell>
        </row>
        <row r="32">
          <cell r="E32" t="str">
            <v>ECIP 2009</v>
          </cell>
        </row>
        <row r="33">
          <cell r="E33" t="str">
            <v>ECIP 2010</v>
          </cell>
        </row>
        <row r="34">
          <cell r="E34" t="str">
            <v>ERCIP 2021</v>
          </cell>
        </row>
        <row r="35">
          <cell r="E35" t="str">
            <v>ECIP 2009</v>
          </cell>
        </row>
        <row r="36">
          <cell r="E36" t="str">
            <v>ERCIP 2020</v>
          </cell>
        </row>
        <row r="37">
          <cell r="E37" t="str">
            <v>ECIP 2009</v>
          </cell>
        </row>
        <row r="38">
          <cell r="E38" t="str">
            <v>ECIP 2009</v>
          </cell>
        </row>
        <row r="39">
          <cell r="E39" t="str">
            <v>ECIP 2010</v>
          </cell>
        </row>
        <row r="40">
          <cell r="E40" t="str">
            <v>ECIP 2010</v>
          </cell>
        </row>
        <row r="41">
          <cell r="E41" t="str">
            <v>ECIP 2014</v>
          </cell>
        </row>
        <row r="42">
          <cell r="E42" t="str">
            <v>ERCIP 2018</v>
          </cell>
        </row>
        <row r="43">
          <cell r="E43" t="str">
            <v>ERCIP 2020</v>
          </cell>
        </row>
        <row r="44">
          <cell r="E44" t="str">
            <v>ERCIP 2022</v>
          </cell>
        </row>
        <row r="45">
          <cell r="E45" t="str">
            <v>ECIP 2011</v>
          </cell>
        </row>
        <row r="46">
          <cell r="E46" t="str">
            <v>ECIP 2016</v>
          </cell>
        </row>
      </sheetData>
      <sheetData sheetId="3"/>
    </sheetDataSet>
  </externalBook>
</externalLink>
</file>

<file path=xl/persons/person.xml><?xml version="1.0" encoding="utf-8"?>
<personList xmlns="http://schemas.microsoft.com/office/spreadsheetml/2018/threadedcomments" xmlns:x="http://schemas.openxmlformats.org/spreadsheetml/2006/main">
  <person displayName="Stefanie Judson" id="{682EF950-7917-4B7F-8800-2D24CF47F1AC}" userId="S::judson.ctr@ctc.com::0f91244a-af02-4785-9685-ef9033e2ba4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K2" dT="2022-12-22T14:03:40.14" personId="{682EF950-7917-4B7F-8800-2D24CF47F1AC}" id="{C5BA960D-6014-4A53-8964-5D620F10D607}">
    <text>Turnover to Project Sponsor</text>
  </threadedComment>
  <threadedComment ref="D4" dT="2022-12-22T17:30:34.33" personId="{682EF950-7917-4B7F-8800-2D24CF47F1AC}" id="{451029EB-0BC2-4503-8F0C-E874354B9E78}">
    <text>LE12E600M</text>
  </threadedComment>
  <threadedComment ref="W8" dT="2022-12-22T21:33:13.55" personId="{682EF950-7917-4B7F-8800-2D24CF47F1AC}" id="{5D7D7D24-52AE-4098-9D5E-A8197827B050}">
    <text>Best guess</text>
  </threadedComment>
  <threadedComment ref="D13" dT="2022-12-22T17:30:45.94" personId="{682EF950-7917-4B7F-8800-2D24CF47F1AC}" id="{21B6363F-B5E3-425F-9EC6-4D5C21223190}">
    <text>MI0984R</text>
  </threadedComment>
  <threadedComment ref="E27" dT="2022-12-22T17:33:45.65" personId="{682EF950-7917-4B7F-8800-2D24CF47F1AC}" id="{35DC11B0-FE64-4878-9505-1042D5D6B461}">
    <text>Previously Construct Solar Sun Shades with Energy Storage</text>
  </threadedComment>
</ThreadedComments>
</file>

<file path=xl/threadedComments/threadedComment2.xml><?xml version="1.0" encoding="utf-8"?>
<ThreadedComments xmlns="http://schemas.microsoft.com/office/spreadsheetml/2018/threadedcomments" xmlns:x="http://schemas.openxmlformats.org/spreadsheetml/2006/main">
  <threadedComment ref="AJ22" dT="2022-11-15T18:35:22.53" personId="{682EF950-7917-4B7F-8800-2D24CF47F1AC}" id="{72C1E326-6B71-4D3B-8818-7BE06E332782}">
    <text>Paid off entire initial construction cost.</text>
  </threadedComment>
  <threadedComment ref="AJ23" dT="2022-11-15T18:35:22.53" personId="{682EF950-7917-4B7F-8800-2D24CF47F1AC}" id="{2A4BDED1-7A32-4039-8FAC-935C2C9837DE}">
    <text>Paid off entire initial construction cost.</text>
  </threadedComment>
  <threadedComment ref="AJ24" dT="2022-11-15T18:35:22.53" personId="{682EF950-7917-4B7F-8800-2D24CF47F1AC}" id="{6419532C-F7F3-4FF1-B549-9EA801D48324}">
    <text>Paid off entire initial construction cost.</text>
  </threadedComment>
  <threadedComment ref="AJ25" dT="2022-11-15T18:35:22.53" personId="{682EF950-7917-4B7F-8800-2D24CF47F1AC}" id="{9902A529-CEAB-406A-88C8-2F8A6844C367}">
    <text>Paid off entire initial construction cost.</text>
  </threadedComment>
  <threadedComment ref="AI33" dT="2022-11-15T17:39:59.18" personId="{682EF950-7917-4B7F-8800-2D24CF47F1AC}" id="{6AFE9B70-A227-4293-83CF-06A6D8711D4A}">
    <text>IGA was funded via TO4 and not included in this value.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F36C-C72C-4B44-AFB1-BC3DDB7598D1}">
  <sheetPr filterMode="1"/>
  <dimension ref="B1:AU83"/>
  <sheetViews>
    <sheetView tabSelected="1" topLeftCell="K1" zoomScale="85" zoomScaleNormal="85" workbookViewId="0">
      <selection activeCell="S2" sqref="S2"/>
    </sheetView>
  </sheetViews>
  <sheetFormatPr defaultColWidth="15.28515625" defaultRowHeight="33" customHeight="1" x14ac:dyDescent="0.2"/>
  <cols>
    <col min="1" max="1" width="2.7109375" style="1" customWidth="1"/>
    <col min="2" max="2" width="13.28515625" style="1" customWidth="1"/>
    <col min="3" max="3" width="16.28515625" style="1" customWidth="1"/>
    <col min="4" max="4" width="11.5703125" style="1" customWidth="1"/>
    <col min="5" max="5" width="28.28515625" style="24" customWidth="1"/>
    <col min="6" max="6" width="13.7109375" style="1" customWidth="1"/>
    <col min="7" max="9" width="53.7109375" style="24" customWidth="1"/>
    <col min="10" max="10" width="76.5703125" style="24" customWidth="1"/>
    <col min="11" max="11" width="76.5703125" style="1" customWidth="1"/>
    <col min="12" max="19" width="13.28515625" style="25" customWidth="1"/>
    <col min="20" max="20" width="13.28515625" style="25" bestFit="1" customWidth="1"/>
    <col min="21" max="21" width="14.28515625" style="1" bestFit="1" customWidth="1"/>
    <col min="22" max="22" width="14.5703125" style="1" bestFit="1" customWidth="1"/>
    <col min="23" max="23" width="14" style="1" bestFit="1" customWidth="1"/>
    <col min="24" max="24" width="15" style="1" bestFit="1" customWidth="1"/>
    <col min="25" max="25" width="15.42578125" style="1" bestFit="1" customWidth="1"/>
    <col min="26" max="26" width="19.5703125" style="1" customWidth="1"/>
    <col min="27" max="27" width="11.7109375" style="1" bestFit="1" customWidth="1"/>
    <col min="28" max="28" width="18.7109375" style="1" customWidth="1"/>
    <col min="29" max="29" width="13.28515625" style="1" customWidth="1"/>
    <col min="30" max="30" width="12.5703125" style="1" bestFit="1" customWidth="1"/>
    <col min="31" max="31" width="14.28515625" style="1" bestFit="1" customWidth="1"/>
    <col min="32" max="32" width="11.85546875" style="1" bestFit="1" customWidth="1"/>
    <col min="33" max="33" width="12.140625" style="1" bestFit="1" customWidth="1"/>
    <col min="34" max="34" width="13.28515625" style="1" bestFit="1" customWidth="1"/>
    <col min="35" max="35" width="15.42578125" style="1" bestFit="1" customWidth="1"/>
    <col min="36" max="36" width="14.28515625" style="1" bestFit="1" customWidth="1"/>
    <col min="37" max="38" width="13.42578125" style="1" bestFit="1" customWidth="1"/>
    <col min="39" max="39" width="15.28515625" style="1"/>
    <col min="40" max="40" width="35.7109375" style="1" customWidth="1"/>
    <col min="41" max="43" width="15.28515625" style="1"/>
    <col min="44" max="44" width="2" style="1" bestFit="1" customWidth="1"/>
    <col min="45" max="16384" width="15.28515625" style="1"/>
  </cols>
  <sheetData>
    <row r="1" spans="2:47" ht="33" customHeight="1" x14ac:dyDescent="0.2">
      <c r="B1" s="1" t="s">
        <v>578</v>
      </c>
      <c r="G1" s="213" t="s">
        <v>552</v>
      </c>
      <c r="H1" s="212">
        <v>44922</v>
      </c>
      <c r="L1" s="250" t="s">
        <v>602</v>
      </c>
      <c r="M1" s="247"/>
      <c r="N1" s="247"/>
      <c r="O1" s="247"/>
      <c r="P1" s="247"/>
      <c r="Q1" s="247"/>
      <c r="R1" s="251" t="s">
        <v>601</v>
      </c>
      <c r="S1" s="248"/>
      <c r="T1" s="248"/>
      <c r="U1" s="249"/>
      <c r="V1" s="249"/>
      <c r="W1" s="249"/>
      <c r="X1" s="249"/>
      <c r="AB1" s="51" t="s">
        <v>575</v>
      </c>
      <c r="AD1" s="24" t="s">
        <v>596</v>
      </c>
      <c r="AH1" s="24" t="s">
        <v>597</v>
      </c>
    </row>
    <row r="2" spans="2:47" ht="81" customHeight="1" x14ac:dyDescent="0.2">
      <c r="B2" s="33" t="s">
        <v>577</v>
      </c>
      <c r="C2" s="32" t="s">
        <v>0</v>
      </c>
      <c r="D2" s="32" t="s">
        <v>495</v>
      </c>
      <c r="E2" s="33" t="s">
        <v>1</v>
      </c>
      <c r="F2" s="10" t="s">
        <v>2</v>
      </c>
      <c r="G2" s="11" t="s">
        <v>155</v>
      </c>
      <c r="H2" s="11" t="s">
        <v>44</v>
      </c>
      <c r="I2" s="11" t="s">
        <v>296</v>
      </c>
      <c r="J2" s="78" t="s">
        <v>549</v>
      </c>
      <c r="K2" s="14" t="s">
        <v>3</v>
      </c>
      <c r="L2" s="245" t="s">
        <v>599</v>
      </c>
      <c r="M2" s="245" t="s">
        <v>600</v>
      </c>
      <c r="N2" s="246" t="s">
        <v>212</v>
      </c>
      <c r="O2" s="246" t="s">
        <v>603</v>
      </c>
      <c r="P2" s="245" t="s">
        <v>26</v>
      </c>
      <c r="Q2" s="245" t="s">
        <v>28</v>
      </c>
      <c r="R2" s="236" t="s">
        <v>599</v>
      </c>
      <c r="S2" s="236" t="s">
        <v>600</v>
      </c>
      <c r="T2" s="12" t="s">
        <v>212</v>
      </c>
      <c r="U2" s="12" t="s">
        <v>603</v>
      </c>
      <c r="V2" s="12" t="s">
        <v>26</v>
      </c>
      <c r="W2" s="12" t="s">
        <v>598</v>
      </c>
      <c r="X2" s="13" t="s">
        <v>28</v>
      </c>
      <c r="Y2" s="9" t="s">
        <v>604</v>
      </c>
      <c r="Z2" s="9" t="s">
        <v>27</v>
      </c>
      <c r="AA2" s="6" t="s">
        <v>149</v>
      </c>
      <c r="AB2" s="6" t="s">
        <v>154</v>
      </c>
      <c r="AC2" s="6" t="s">
        <v>313</v>
      </c>
      <c r="AD2" s="6" t="s">
        <v>594</v>
      </c>
      <c r="AE2" s="6" t="s">
        <v>593</v>
      </c>
      <c r="AF2" s="6" t="s">
        <v>148</v>
      </c>
      <c r="AG2" s="6" t="s">
        <v>592</v>
      </c>
      <c r="AH2" s="6" t="s">
        <v>595</v>
      </c>
      <c r="AI2" s="6" t="s">
        <v>152</v>
      </c>
      <c r="AJ2" s="6" t="s">
        <v>151</v>
      </c>
      <c r="AK2" s="6" t="s">
        <v>153</v>
      </c>
      <c r="AL2" s="6" t="s">
        <v>150</v>
      </c>
      <c r="AM2" s="24"/>
      <c r="AN2" s="24"/>
      <c r="AO2" s="24"/>
      <c r="AP2" s="24"/>
      <c r="AQ2" s="24"/>
      <c r="AR2" s="24"/>
      <c r="AS2" s="24"/>
      <c r="AT2" s="24"/>
      <c r="AU2" s="24"/>
    </row>
    <row r="3" spans="2:47" ht="73.900000000000006" hidden="1" customHeight="1" x14ac:dyDescent="0.2">
      <c r="B3" s="34">
        <v>2009</v>
      </c>
      <c r="C3" s="40" t="s">
        <v>36</v>
      </c>
      <c r="D3" s="34" t="s">
        <v>174</v>
      </c>
      <c r="E3" s="35" t="s">
        <v>171</v>
      </c>
      <c r="F3" s="36" t="s">
        <v>215</v>
      </c>
      <c r="G3" s="47" t="s">
        <v>293</v>
      </c>
      <c r="H3" s="47" t="s">
        <v>293</v>
      </c>
      <c r="I3" s="47" t="s">
        <v>293</v>
      </c>
      <c r="J3" s="47" t="s">
        <v>293</v>
      </c>
      <c r="K3" s="47" t="s">
        <v>293</v>
      </c>
      <c r="L3" s="237"/>
      <c r="M3" s="237"/>
      <c r="N3" s="237"/>
      <c r="O3" s="237"/>
      <c r="P3" s="237"/>
      <c r="Q3" s="237"/>
      <c r="R3" s="237"/>
      <c r="S3" s="237"/>
      <c r="T3" s="145">
        <v>1082</v>
      </c>
      <c r="U3" s="36"/>
      <c r="V3" s="69"/>
      <c r="W3" s="146">
        <v>869.755</v>
      </c>
      <c r="X3" s="69"/>
      <c r="Y3" s="66" t="s">
        <v>294</v>
      </c>
      <c r="Z3" s="46" t="s">
        <v>293</v>
      </c>
      <c r="AA3" s="46" t="s">
        <v>293</v>
      </c>
      <c r="AB3" s="46" t="s">
        <v>293</v>
      </c>
      <c r="AC3" s="46" t="s">
        <v>293</v>
      </c>
      <c r="AD3" s="46" t="s">
        <v>293</v>
      </c>
      <c r="AE3" s="46" t="s">
        <v>293</v>
      </c>
      <c r="AF3" s="46" t="s">
        <v>293</v>
      </c>
      <c r="AG3" s="46" t="s">
        <v>293</v>
      </c>
      <c r="AH3" s="46" t="s">
        <v>293</v>
      </c>
      <c r="AI3" s="46" t="s">
        <v>293</v>
      </c>
      <c r="AJ3" s="46" t="s">
        <v>293</v>
      </c>
      <c r="AK3" s="46" t="s">
        <v>293</v>
      </c>
      <c r="AL3" s="46" t="s">
        <v>293</v>
      </c>
    </row>
    <row r="4" spans="2:47" ht="73.900000000000006" hidden="1" customHeight="1" x14ac:dyDescent="0.2">
      <c r="B4" s="34">
        <v>2009</v>
      </c>
      <c r="C4" s="40" t="s">
        <v>36</v>
      </c>
      <c r="D4" s="34" t="s">
        <v>213</v>
      </c>
      <c r="E4" s="35" t="s">
        <v>165</v>
      </c>
      <c r="F4" s="36" t="s">
        <v>215</v>
      </c>
      <c r="G4" s="47" t="s">
        <v>293</v>
      </c>
      <c r="H4" s="47" t="s">
        <v>293</v>
      </c>
      <c r="I4" s="47" t="s">
        <v>293</v>
      </c>
      <c r="J4" s="47" t="s">
        <v>293</v>
      </c>
      <c r="K4" s="47" t="s">
        <v>293</v>
      </c>
      <c r="L4" s="237"/>
      <c r="M4" s="237"/>
      <c r="N4" s="237"/>
      <c r="O4" s="237"/>
      <c r="P4" s="237"/>
      <c r="Q4" s="237"/>
      <c r="R4" s="237"/>
      <c r="S4" s="237"/>
      <c r="T4" s="145"/>
      <c r="U4" s="36"/>
      <c r="V4" s="69"/>
      <c r="W4" s="69"/>
      <c r="X4" s="69"/>
      <c r="Y4" s="66" t="s">
        <v>294</v>
      </c>
      <c r="Z4" s="46" t="s">
        <v>293</v>
      </c>
      <c r="AA4" s="46" t="s">
        <v>293</v>
      </c>
      <c r="AB4" s="46" t="s">
        <v>293</v>
      </c>
      <c r="AC4" s="46" t="s">
        <v>293</v>
      </c>
      <c r="AD4" s="46" t="s">
        <v>293</v>
      </c>
      <c r="AE4" s="46" t="s">
        <v>293</v>
      </c>
      <c r="AF4" s="46" t="s">
        <v>293</v>
      </c>
      <c r="AG4" s="46" t="s">
        <v>293</v>
      </c>
      <c r="AH4" s="46" t="s">
        <v>293</v>
      </c>
      <c r="AI4" s="46" t="s">
        <v>293</v>
      </c>
      <c r="AJ4" s="46" t="s">
        <v>293</v>
      </c>
      <c r="AK4" s="46" t="s">
        <v>293</v>
      </c>
      <c r="AL4" s="46" t="s">
        <v>293</v>
      </c>
    </row>
    <row r="5" spans="2:47" ht="73.900000000000006" hidden="1" customHeight="1" x14ac:dyDescent="0.2">
      <c r="B5" s="34">
        <v>2009</v>
      </c>
      <c r="C5" s="40" t="s">
        <v>115</v>
      </c>
      <c r="D5" s="34" t="s">
        <v>168</v>
      </c>
      <c r="E5" s="35" t="s">
        <v>175</v>
      </c>
      <c r="F5" s="36" t="s">
        <v>215</v>
      </c>
      <c r="G5" s="47" t="s">
        <v>293</v>
      </c>
      <c r="H5" s="47" t="s">
        <v>293</v>
      </c>
      <c r="I5" s="47" t="s">
        <v>293</v>
      </c>
      <c r="J5" s="47" t="s">
        <v>293</v>
      </c>
      <c r="K5" s="47" t="s">
        <v>293</v>
      </c>
      <c r="L5" s="237"/>
      <c r="M5" s="237"/>
      <c r="N5" s="237"/>
      <c r="O5" s="237"/>
      <c r="P5" s="237"/>
      <c r="Q5" s="237"/>
      <c r="R5" s="237"/>
      <c r="S5" s="237"/>
      <c r="T5" s="145">
        <f>MATCH(E5,'[2]Part 2- Project Data Collection'!E18:E46)</f>
        <v>29</v>
      </c>
      <c r="U5" s="36"/>
      <c r="V5" s="69"/>
      <c r="W5" s="146">
        <v>503.54399999999998</v>
      </c>
      <c r="X5" s="69"/>
      <c r="Y5" s="66" t="s">
        <v>294</v>
      </c>
      <c r="Z5" s="46" t="s">
        <v>293</v>
      </c>
      <c r="AA5" s="46" t="s">
        <v>293</v>
      </c>
      <c r="AB5" s="46" t="s">
        <v>293</v>
      </c>
      <c r="AC5" s="46" t="s">
        <v>293</v>
      </c>
      <c r="AD5" s="46" t="s">
        <v>293</v>
      </c>
      <c r="AE5" s="46" t="s">
        <v>293</v>
      </c>
      <c r="AF5" s="46" t="s">
        <v>293</v>
      </c>
      <c r="AG5" s="46" t="s">
        <v>293</v>
      </c>
      <c r="AH5" s="46" t="s">
        <v>293</v>
      </c>
      <c r="AI5" s="46" t="s">
        <v>293</v>
      </c>
      <c r="AJ5" s="46" t="s">
        <v>293</v>
      </c>
      <c r="AK5" s="46" t="s">
        <v>293</v>
      </c>
      <c r="AL5" s="46" t="s">
        <v>293</v>
      </c>
    </row>
    <row r="6" spans="2:47" ht="73.900000000000006" hidden="1" customHeight="1" x14ac:dyDescent="0.2">
      <c r="B6" s="34">
        <v>2009</v>
      </c>
      <c r="C6" s="40" t="s">
        <v>113</v>
      </c>
      <c r="D6" s="34" t="s">
        <v>176</v>
      </c>
      <c r="E6" s="35" t="s">
        <v>177</v>
      </c>
      <c r="F6" s="36" t="s">
        <v>215</v>
      </c>
      <c r="G6" s="47" t="s">
        <v>293</v>
      </c>
      <c r="H6" s="47" t="s">
        <v>293</v>
      </c>
      <c r="I6" s="47" t="s">
        <v>293</v>
      </c>
      <c r="J6" s="47" t="s">
        <v>293</v>
      </c>
      <c r="K6" s="47" t="s">
        <v>293</v>
      </c>
      <c r="L6" s="237"/>
      <c r="M6" s="237"/>
      <c r="N6" s="237"/>
      <c r="O6" s="237"/>
      <c r="P6" s="237"/>
      <c r="Q6" s="237"/>
      <c r="R6" s="237"/>
      <c r="S6" s="237"/>
      <c r="T6" s="145">
        <v>1159</v>
      </c>
      <c r="U6" s="36"/>
      <c r="V6" s="69"/>
      <c r="W6" s="146">
        <v>1159</v>
      </c>
      <c r="X6" s="69"/>
      <c r="Y6" s="66" t="s">
        <v>294</v>
      </c>
      <c r="Z6" s="46" t="s">
        <v>293</v>
      </c>
      <c r="AA6" s="46" t="s">
        <v>293</v>
      </c>
      <c r="AB6" s="46" t="s">
        <v>293</v>
      </c>
      <c r="AC6" s="46" t="s">
        <v>293</v>
      </c>
      <c r="AD6" s="46" t="s">
        <v>293</v>
      </c>
      <c r="AE6" s="46" t="s">
        <v>293</v>
      </c>
      <c r="AF6" s="46" t="s">
        <v>293</v>
      </c>
      <c r="AG6" s="46" t="s">
        <v>293</v>
      </c>
      <c r="AH6" s="46" t="s">
        <v>293</v>
      </c>
      <c r="AI6" s="46" t="s">
        <v>293</v>
      </c>
      <c r="AJ6" s="46" t="s">
        <v>293</v>
      </c>
      <c r="AK6" s="46" t="s">
        <v>293</v>
      </c>
      <c r="AL6" s="46" t="s">
        <v>293</v>
      </c>
    </row>
    <row r="7" spans="2:47" ht="73.900000000000006" hidden="1" customHeight="1" x14ac:dyDescent="0.2">
      <c r="B7" s="34">
        <v>2009</v>
      </c>
      <c r="C7" s="40" t="s">
        <v>11</v>
      </c>
      <c r="D7" s="34" t="s">
        <v>170</v>
      </c>
      <c r="E7" s="35" t="s">
        <v>178</v>
      </c>
      <c r="F7" s="36" t="s">
        <v>215</v>
      </c>
      <c r="G7" s="47" t="s">
        <v>293</v>
      </c>
      <c r="H7" s="47" t="s">
        <v>293</v>
      </c>
      <c r="I7" s="47" t="s">
        <v>293</v>
      </c>
      <c r="J7" s="47" t="s">
        <v>293</v>
      </c>
      <c r="K7" s="47" t="s">
        <v>293</v>
      </c>
      <c r="L7" s="237"/>
      <c r="M7" s="237"/>
      <c r="N7" s="237"/>
      <c r="O7" s="237"/>
      <c r="P7" s="237"/>
      <c r="Q7" s="237"/>
      <c r="R7" s="237"/>
      <c r="S7" s="237"/>
      <c r="T7" s="145">
        <v>1135</v>
      </c>
      <c r="U7" s="36"/>
      <c r="V7" s="69"/>
      <c r="W7" s="146">
        <v>1202.0219999999999</v>
      </c>
      <c r="X7" s="69"/>
      <c r="Y7" s="66" t="s">
        <v>294</v>
      </c>
      <c r="Z7" s="46" t="s">
        <v>293</v>
      </c>
      <c r="AA7" s="46" t="s">
        <v>293</v>
      </c>
      <c r="AB7" s="46" t="s">
        <v>293</v>
      </c>
      <c r="AC7" s="46" t="s">
        <v>293</v>
      </c>
      <c r="AD7" s="46" t="s">
        <v>293</v>
      </c>
      <c r="AE7" s="46" t="s">
        <v>293</v>
      </c>
      <c r="AF7" s="46" t="s">
        <v>293</v>
      </c>
      <c r="AG7" s="46" t="s">
        <v>293</v>
      </c>
      <c r="AH7" s="46" t="s">
        <v>293</v>
      </c>
      <c r="AI7" s="46" t="s">
        <v>293</v>
      </c>
      <c r="AJ7" s="46" t="s">
        <v>293</v>
      </c>
      <c r="AK7" s="46" t="s">
        <v>293</v>
      </c>
      <c r="AL7" s="46" t="s">
        <v>293</v>
      </c>
      <c r="AR7" s="1">
        <v>0</v>
      </c>
    </row>
    <row r="8" spans="2:47" ht="73.900000000000006" hidden="1" customHeight="1" x14ac:dyDescent="0.2">
      <c r="B8" s="34">
        <v>2009</v>
      </c>
      <c r="C8" s="40" t="s">
        <v>13</v>
      </c>
      <c r="D8" s="34" t="s">
        <v>179</v>
      </c>
      <c r="E8" s="35" t="s">
        <v>180</v>
      </c>
      <c r="F8" s="36" t="s">
        <v>215</v>
      </c>
      <c r="G8" s="47" t="s">
        <v>293</v>
      </c>
      <c r="H8" s="47" t="s">
        <v>293</v>
      </c>
      <c r="I8" s="47" t="s">
        <v>293</v>
      </c>
      <c r="J8" s="47" t="s">
        <v>293</v>
      </c>
      <c r="K8" s="47" t="s">
        <v>293</v>
      </c>
      <c r="L8" s="237"/>
      <c r="M8" s="237"/>
      <c r="N8" s="237"/>
      <c r="O8" s="237"/>
      <c r="P8" s="237"/>
      <c r="Q8" s="237"/>
      <c r="R8" s="237"/>
      <c r="S8" s="237"/>
      <c r="T8" s="145" t="s">
        <v>29</v>
      </c>
      <c r="U8" s="36"/>
      <c r="V8" s="69"/>
      <c r="W8" s="69">
        <v>915</v>
      </c>
      <c r="X8" s="69"/>
      <c r="Y8" s="66" t="s">
        <v>294</v>
      </c>
      <c r="Z8" s="46" t="s">
        <v>293</v>
      </c>
      <c r="AA8" s="46" t="s">
        <v>293</v>
      </c>
      <c r="AB8" s="46" t="s">
        <v>293</v>
      </c>
      <c r="AC8" s="46" t="s">
        <v>293</v>
      </c>
      <c r="AD8" s="46" t="s">
        <v>293</v>
      </c>
      <c r="AE8" s="46" t="s">
        <v>293</v>
      </c>
      <c r="AF8" s="46" t="s">
        <v>293</v>
      </c>
      <c r="AG8" s="46" t="s">
        <v>293</v>
      </c>
      <c r="AH8" s="46" t="s">
        <v>293</v>
      </c>
      <c r="AI8" s="46" t="s">
        <v>293</v>
      </c>
      <c r="AJ8" s="46" t="s">
        <v>293</v>
      </c>
      <c r="AK8" s="46" t="s">
        <v>293</v>
      </c>
      <c r="AL8" s="46" t="s">
        <v>293</v>
      </c>
    </row>
    <row r="9" spans="2:47" ht="73.900000000000006" hidden="1" customHeight="1" x14ac:dyDescent="0.2">
      <c r="B9" s="34">
        <v>2009</v>
      </c>
      <c r="C9" s="40" t="s">
        <v>13</v>
      </c>
      <c r="D9" s="34" t="s">
        <v>181</v>
      </c>
      <c r="E9" s="35" t="s">
        <v>169</v>
      </c>
      <c r="F9" s="36" t="s">
        <v>215</v>
      </c>
      <c r="G9" s="47" t="s">
        <v>293</v>
      </c>
      <c r="H9" s="47" t="s">
        <v>293</v>
      </c>
      <c r="I9" s="47" t="s">
        <v>293</v>
      </c>
      <c r="J9" s="47" t="s">
        <v>293</v>
      </c>
      <c r="K9" s="47" t="s">
        <v>293</v>
      </c>
      <c r="L9" s="237"/>
      <c r="M9" s="237"/>
      <c r="N9" s="237"/>
      <c r="O9" s="237"/>
      <c r="P9" s="237"/>
      <c r="Q9" s="237"/>
      <c r="R9" s="237"/>
      <c r="S9" s="237"/>
      <c r="T9" s="145">
        <v>877</v>
      </c>
      <c r="U9" s="36"/>
      <c r="V9" s="69"/>
      <c r="W9" s="69"/>
      <c r="X9" s="69"/>
      <c r="Y9" s="66" t="s">
        <v>294</v>
      </c>
      <c r="Z9" s="46" t="s">
        <v>293</v>
      </c>
      <c r="AA9" s="46" t="s">
        <v>293</v>
      </c>
      <c r="AB9" s="46" t="s">
        <v>293</v>
      </c>
      <c r="AC9" s="46" t="s">
        <v>293</v>
      </c>
      <c r="AD9" s="46" t="s">
        <v>293</v>
      </c>
      <c r="AE9" s="46" t="s">
        <v>293</v>
      </c>
      <c r="AF9" s="46" t="s">
        <v>293</v>
      </c>
      <c r="AG9" s="46" t="s">
        <v>293</v>
      </c>
      <c r="AH9" s="46" t="s">
        <v>293</v>
      </c>
      <c r="AI9" s="46" t="s">
        <v>293</v>
      </c>
      <c r="AJ9" s="46" t="s">
        <v>293</v>
      </c>
      <c r="AK9" s="46" t="s">
        <v>293</v>
      </c>
      <c r="AL9" s="46" t="s">
        <v>293</v>
      </c>
    </row>
    <row r="10" spans="2:47" ht="73.900000000000006" hidden="1" customHeight="1" x14ac:dyDescent="0.2">
      <c r="B10" s="34">
        <v>2010</v>
      </c>
      <c r="C10" s="40" t="s">
        <v>116</v>
      </c>
      <c r="D10" s="34" t="s">
        <v>182</v>
      </c>
      <c r="E10" s="35" t="s">
        <v>183</v>
      </c>
      <c r="F10" s="36" t="s">
        <v>215</v>
      </c>
      <c r="G10" s="47" t="s">
        <v>293</v>
      </c>
      <c r="H10" s="47" t="s">
        <v>293</v>
      </c>
      <c r="I10" s="47" t="s">
        <v>293</v>
      </c>
      <c r="J10" s="47" t="s">
        <v>293</v>
      </c>
      <c r="K10" s="47" t="s">
        <v>293</v>
      </c>
      <c r="L10" s="237"/>
      <c r="M10" s="237"/>
      <c r="N10" s="237"/>
      <c r="O10" s="237"/>
      <c r="P10" s="237"/>
      <c r="Q10" s="237"/>
      <c r="R10" s="237"/>
      <c r="S10" s="237"/>
      <c r="T10" s="145">
        <v>1516</v>
      </c>
      <c r="U10" s="36"/>
      <c r="V10" s="69"/>
      <c r="W10" s="69"/>
      <c r="X10" s="69"/>
      <c r="Y10" s="66" t="s">
        <v>294</v>
      </c>
      <c r="Z10" s="46" t="s">
        <v>293</v>
      </c>
      <c r="AA10" s="46" t="s">
        <v>293</v>
      </c>
      <c r="AB10" s="46" t="s">
        <v>293</v>
      </c>
      <c r="AC10" s="46" t="s">
        <v>293</v>
      </c>
      <c r="AD10" s="46" t="s">
        <v>293</v>
      </c>
      <c r="AE10" s="46" t="s">
        <v>293</v>
      </c>
      <c r="AF10" s="46" t="s">
        <v>293</v>
      </c>
      <c r="AG10" s="46" t="s">
        <v>293</v>
      </c>
      <c r="AH10" s="46" t="s">
        <v>293</v>
      </c>
      <c r="AI10" s="46" t="s">
        <v>293</v>
      </c>
      <c r="AJ10" s="46" t="s">
        <v>293</v>
      </c>
      <c r="AK10" s="46" t="s">
        <v>293</v>
      </c>
      <c r="AL10" s="46" t="s">
        <v>293</v>
      </c>
    </row>
    <row r="11" spans="2:47" ht="73.900000000000006" hidden="1" customHeight="1" x14ac:dyDescent="0.2">
      <c r="B11" s="34">
        <v>2010</v>
      </c>
      <c r="C11" s="40" t="s">
        <v>113</v>
      </c>
      <c r="D11" s="34" t="s">
        <v>184</v>
      </c>
      <c r="E11" s="35" t="s">
        <v>167</v>
      </c>
      <c r="F11" s="36" t="s">
        <v>215</v>
      </c>
      <c r="G11" s="47" t="s">
        <v>293</v>
      </c>
      <c r="H11" s="47" t="s">
        <v>293</v>
      </c>
      <c r="I11" s="47" t="s">
        <v>293</v>
      </c>
      <c r="J11" s="47" t="s">
        <v>293</v>
      </c>
      <c r="K11" s="47" t="s">
        <v>293</v>
      </c>
      <c r="L11" s="237"/>
      <c r="M11" s="237"/>
      <c r="N11" s="237"/>
      <c r="O11" s="237"/>
      <c r="P11" s="237"/>
      <c r="Q11" s="237"/>
      <c r="R11" s="237"/>
      <c r="S11" s="237"/>
      <c r="T11" s="145">
        <v>1618</v>
      </c>
      <c r="U11" s="36"/>
      <c r="V11" s="69"/>
      <c r="W11" s="146">
        <v>1573.2280000000001</v>
      </c>
      <c r="X11" s="69"/>
      <c r="Y11" s="66" t="s">
        <v>294</v>
      </c>
      <c r="Z11" s="46" t="s">
        <v>293</v>
      </c>
      <c r="AA11" s="46" t="s">
        <v>293</v>
      </c>
      <c r="AB11" s="46" t="s">
        <v>293</v>
      </c>
      <c r="AC11" s="46" t="s">
        <v>293</v>
      </c>
      <c r="AD11" s="46" t="s">
        <v>293</v>
      </c>
      <c r="AE11" s="46" t="s">
        <v>293</v>
      </c>
      <c r="AF11" s="46" t="s">
        <v>293</v>
      </c>
      <c r="AG11" s="46" t="s">
        <v>293</v>
      </c>
      <c r="AH11" s="46" t="s">
        <v>293</v>
      </c>
      <c r="AI11" s="46" t="s">
        <v>293</v>
      </c>
      <c r="AJ11" s="46" t="s">
        <v>293</v>
      </c>
      <c r="AK11" s="46" t="s">
        <v>293</v>
      </c>
      <c r="AL11" s="46" t="s">
        <v>293</v>
      </c>
    </row>
    <row r="12" spans="2:47" ht="73.900000000000006" hidden="1" customHeight="1" x14ac:dyDescent="0.2">
      <c r="B12" s="34">
        <v>2010</v>
      </c>
      <c r="C12" s="40" t="s">
        <v>13</v>
      </c>
      <c r="D12" s="34" t="s">
        <v>185</v>
      </c>
      <c r="E12" s="35" t="s">
        <v>167</v>
      </c>
      <c r="F12" s="36" t="s">
        <v>215</v>
      </c>
      <c r="G12" s="47" t="s">
        <v>293</v>
      </c>
      <c r="H12" s="47" t="s">
        <v>293</v>
      </c>
      <c r="I12" s="47" t="s">
        <v>293</v>
      </c>
      <c r="J12" s="47" t="s">
        <v>293</v>
      </c>
      <c r="K12" s="47" t="s">
        <v>293</v>
      </c>
      <c r="L12" s="237"/>
      <c r="M12" s="237"/>
      <c r="N12" s="237"/>
      <c r="O12" s="237"/>
      <c r="P12" s="237"/>
      <c r="Q12" s="237"/>
      <c r="R12" s="237"/>
      <c r="S12" s="237"/>
      <c r="T12" s="145">
        <v>1790</v>
      </c>
      <c r="U12" s="36"/>
      <c r="V12" s="69"/>
      <c r="W12" s="146">
        <v>1737.9680000000001</v>
      </c>
      <c r="X12" s="69"/>
      <c r="Y12" s="66" t="s">
        <v>294</v>
      </c>
      <c r="Z12" s="46" t="s">
        <v>293</v>
      </c>
      <c r="AA12" s="46" t="s">
        <v>293</v>
      </c>
      <c r="AB12" s="46" t="s">
        <v>293</v>
      </c>
      <c r="AC12" s="46" t="s">
        <v>293</v>
      </c>
      <c r="AD12" s="46" t="s">
        <v>293</v>
      </c>
      <c r="AE12" s="46" t="s">
        <v>293</v>
      </c>
      <c r="AF12" s="46" t="s">
        <v>293</v>
      </c>
      <c r="AG12" s="46" t="s">
        <v>293</v>
      </c>
      <c r="AH12" s="46" t="s">
        <v>293</v>
      </c>
      <c r="AI12" s="46" t="s">
        <v>293</v>
      </c>
      <c r="AJ12" s="46" t="s">
        <v>293</v>
      </c>
      <c r="AK12" s="46" t="s">
        <v>293</v>
      </c>
      <c r="AL12" s="46" t="s">
        <v>293</v>
      </c>
    </row>
    <row r="13" spans="2:47" ht="73.900000000000006" hidden="1" customHeight="1" x14ac:dyDescent="0.2">
      <c r="B13" s="34">
        <v>2010</v>
      </c>
      <c r="C13" s="40" t="s">
        <v>13</v>
      </c>
      <c r="D13" s="34" t="s">
        <v>214</v>
      </c>
      <c r="E13" s="35" t="s">
        <v>167</v>
      </c>
      <c r="F13" s="36" t="s">
        <v>215</v>
      </c>
      <c r="G13" s="47" t="s">
        <v>293</v>
      </c>
      <c r="H13" s="47" t="s">
        <v>293</v>
      </c>
      <c r="I13" s="47" t="s">
        <v>293</v>
      </c>
      <c r="J13" s="47" t="s">
        <v>293</v>
      </c>
      <c r="K13" s="47" t="s">
        <v>293</v>
      </c>
      <c r="L13" s="237"/>
      <c r="M13" s="237"/>
      <c r="N13" s="237"/>
      <c r="O13" s="237"/>
      <c r="P13" s="237"/>
      <c r="Q13" s="237"/>
      <c r="R13" s="237"/>
      <c r="S13" s="237"/>
      <c r="T13" s="145">
        <v>2872</v>
      </c>
      <c r="U13" s="36"/>
      <c r="V13" s="69"/>
      <c r="W13" s="146">
        <f>877.157+ 2560.517</f>
        <v>3437.674</v>
      </c>
      <c r="X13" s="69"/>
      <c r="Y13" s="66" t="s">
        <v>294</v>
      </c>
      <c r="Z13" s="46" t="s">
        <v>293</v>
      </c>
      <c r="AA13" s="46" t="s">
        <v>293</v>
      </c>
      <c r="AB13" s="46" t="s">
        <v>293</v>
      </c>
      <c r="AC13" s="46" t="s">
        <v>293</v>
      </c>
      <c r="AD13" s="46" t="s">
        <v>293</v>
      </c>
      <c r="AE13" s="46" t="s">
        <v>293</v>
      </c>
      <c r="AF13" s="46" t="s">
        <v>293</v>
      </c>
      <c r="AG13" s="46" t="s">
        <v>293</v>
      </c>
      <c r="AH13" s="46" t="s">
        <v>293</v>
      </c>
      <c r="AI13" s="46" t="s">
        <v>293</v>
      </c>
      <c r="AJ13" s="46" t="s">
        <v>293</v>
      </c>
      <c r="AK13" s="46" t="s">
        <v>293</v>
      </c>
      <c r="AL13" s="46" t="s">
        <v>293</v>
      </c>
    </row>
    <row r="14" spans="2:47" ht="73.900000000000006" hidden="1" customHeight="1" x14ac:dyDescent="0.2">
      <c r="B14" s="34">
        <v>2011</v>
      </c>
      <c r="C14" s="40" t="s">
        <v>40</v>
      </c>
      <c r="D14" s="34" t="s">
        <v>186</v>
      </c>
      <c r="E14" s="35" t="s">
        <v>166</v>
      </c>
      <c r="F14" s="36" t="s">
        <v>215</v>
      </c>
      <c r="G14" s="47" t="s">
        <v>293</v>
      </c>
      <c r="H14" s="47" t="s">
        <v>293</v>
      </c>
      <c r="I14" s="47" t="s">
        <v>293</v>
      </c>
      <c r="J14" s="47" t="s">
        <v>293</v>
      </c>
      <c r="K14" s="47" t="s">
        <v>293</v>
      </c>
      <c r="L14" s="237"/>
      <c r="M14" s="237"/>
      <c r="N14" s="237"/>
      <c r="O14" s="237"/>
      <c r="P14" s="237"/>
      <c r="Q14" s="237"/>
      <c r="R14" s="237"/>
      <c r="S14" s="237"/>
      <c r="T14" s="145">
        <v>1656</v>
      </c>
      <c r="U14" s="36"/>
      <c r="V14" s="69"/>
      <c r="W14" s="146">
        <v>1584.307</v>
      </c>
      <c r="X14" s="69"/>
      <c r="Y14" s="66" t="s">
        <v>294</v>
      </c>
      <c r="Z14" s="46" t="s">
        <v>293</v>
      </c>
      <c r="AA14" s="46" t="s">
        <v>293</v>
      </c>
      <c r="AB14" s="46" t="s">
        <v>293</v>
      </c>
      <c r="AC14" s="46" t="s">
        <v>293</v>
      </c>
      <c r="AD14" s="46" t="s">
        <v>293</v>
      </c>
      <c r="AE14" s="46" t="s">
        <v>293</v>
      </c>
      <c r="AF14" s="46" t="s">
        <v>293</v>
      </c>
      <c r="AG14" s="46" t="s">
        <v>293</v>
      </c>
      <c r="AH14" s="46" t="s">
        <v>293</v>
      </c>
      <c r="AI14" s="46" t="s">
        <v>293</v>
      </c>
      <c r="AJ14" s="46" t="s">
        <v>293</v>
      </c>
      <c r="AK14" s="46" t="s">
        <v>293</v>
      </c>
      <c r="AL14" s="46" t="s">
        <v>293</v>
      </c>
    </row>
    <row r="15" spans="2:47" ht="73.900000000000006" hidden="1" customHeight="1" x14ac:dyDescent="0.2">
      <c r="B15" s="34">
        <v>2011</v>
      </c>
      <c r="C15" s="40" t="s">
        <v>7</v>
      </c>
      <c r="D15" s="34" t="s">
        <v>187</v>
      </c>
      <c r="E15" s="35" t="s">
        <v>172</v>
      </c>
      <c r="F15" s="36" t="s">
        <v>215</v>
      </c>
      <c r="G15" s="47" t="s">
        <v>293</v>
      </c>
      <c r="H15" s="47" t="s">
        <v>293</v>
      </c>
      <c r="I15" s="47" t="s">
        <v>293</v>
      </c>
      <c r="J15" s="47" t="s">
        <v>293</v>
      </c>
      <c r="K15" s="47" t="s">
        <v>293</v>
      </c>
      <c r="L15" s="237"/>
      <c r="M15" s="237"/>
      <c r="N15" s="237"/>
      <c r="O15" s="237"/>
      <c r="P15" s="237"/>
      <c r="Q15" s="237"/>
      <c r="R15" s="237"/>
      <c r="S15" s="237"/>
      <c r="T15" s="145">
        <v>4748</v>
      </c>
      <c r="U15" s="36"/>
      <c r="V15" s="69"/>
      <c r="W15" s="146">
        <v>5327.4489999999996</v>
      </c>
      <c r="X15" s="69"/>
      <c r="Y15" s="66" t="s">
        <v>294</v>
      </c>
      <c r="Z15" s="46" t="s">
        <v>293</v>
      </c>
      <c r="AA15" s="46" t="s">
        <v>293</v>
      </c>
      <c r="AB15" s="46" t="s">
        <v>293</v>
      </c>
      <c r="AC15" s="46" t="s">
        <v>293</v>
      </c>
      <c r="AD15" s="46" t="s">
        <v>293</v>
      </c>
      <c r="AE15" s="46" t="s">
        <v>293</v>
      </c>
      <c r="AF15" s="46" t="s">
        <v>293</v>
      </c>
      <c r="AG15" s="46" t="s">
        <v>293</v>
      </c>
      <c r="AH15" s="46" t="s">
        <v>293</v>
      </c>
      <c r="AI15" s="46" t="s">
        <v>293</v>
      </c>
      <c r="AJ15" s="46" t="s">
        <v>293</v>
      </c>
      <c r="AK15" s="46" t="s">
        <v>293</v>
      </c>
      <c r="AL15" s="46" t="s">
        <v>293</v>
      </c>
    </row>
    <row r="16" spans="2:47" ht="73.900000000000006" hidden="1" customHeight="1" x14ac:dyDescent="0.2">
      <c r="B16" s="34">
        <v>2011</v>
      </c>
      <c r="C16" s="40" t="s">
        <v>33</v>
      </c>
      <c r="D16" s="34" t="s">
        <v>188</v>
      </c>
      <c r="E16" s="35" t="s">
        <v>189</v>
      </c>
      <c r="F16" s="36" t="s">
        <v>215</v>
      </c>
      <c r="G16" s="47" t="s">
        <v>293</v>
      </c>
      <c r="H16" s="47" t="s">
        <v>293</v>
      </c>
      <c r="I16" s="47" t="s">
        <v>293</v>
      </c>
      <c r="J16" s="47" t="s">
        <v>293</v>
      </c>
      <c r="K16" s="47" t="s">
        <v>293</v>
      </c>
      <c r="L16" s="237"/>
      <c r="M16" s="237"/>
      <c r="N16" s="237"/>
      <c r="O16" s="237"/>
      <c r="P16" s="237"/>
      <c r="Q16" s="237"/>
      <c r="R16" s="237"/>
      <c r="S16" s="237"/>
      <c r="T16" s="145">
        <v>729</v>
      </c>
      <c r="U16" s="36"/>
      <c r="V16" s="69"/>
      <c r="W16" s="69"/>
      <c r="X16" s="69"/>
      <c r="Y16" s="66" t="s">
        <v>294</v>
      </c>
      <c r="Z16" s="46" t="s">
        <v>293</v>
      </c>
      <c r="AA16" s="46" t="s">
        <v>293</v>
      </c>
      <c r="AB16" s="46" t="s">
        <v>293</v>
      </c>
      <c r="AC16" s="46" t="s">
        <v>293</v>
      </c>
      <c r="AD16" s="46" t="s">
        <v>293</v>
      </c>
      <c r="AE16" s="46" t="s">
        <v>293</v>
      </c>
      <c r="AF16" s="46" t="s">
        <v>293</v>
      </c>
      <c r="AG16" s="46" t="s">
        <v>293</v>
      </c>
      <c r="AH16" s="46" t="s">
        <v>293</v>
      </c>
      <c r="AI16" s="46" t="s">
        <v>293</v>
      </c>
      <c r="AJ16" s="46" t="s">
        <v>293</v>
      </c>
      <c r="AK16" s="46" t="s">
        <v>293</v>
      </c>
      <c r="AL16" s="46" t="s">
        <v>293</v>
      </c>
    </row>
    <row r="17" spans="2:38" ht="73.900000000000006" hidden="1" customHeight="1" x14ac:dyDescent="0.2">
      <c r="B17" s="34">
        <v>2012</v>
      </c>
      <c r="C17" s="40" t="s">
        <v>36</v>
      </c>
      <c r="D17" s="34" t="s">
        <v>162</v>
      </c>
      <c r="E17" s="35" t="s">
        <v>164</v>
      </c>
      <c r="F17" s="36" t="s">
        <v>215</v>
      </c>
      <c r="G17" s="47" t="s">
        <v>293</v>
      </c>
      <c r="H17" s="47" t="s">
        <v>293</v>
      </c>
      <c r="I17" s="47" t="s">
        <v>293</v>
      </c>
      <c r="J17" s="47" t="s">
        <v>293</v>
      </c>
      <c r="K17" s="47" t="s">
        <v>293</v>
      </c>
      <c r="L17" s="237"/>
      <c r="M17" s="237"/>
      <c r="N17" s="237"/>
      <c r="O17" s="237"/>
      <c r="P17" s="237"/>
      <c r="Q17" s="237"/>
      <c r="R17" s="237"/>
      <c r="S17" s="237"/>
      <c r="T17" s="145">
        <v>6925</v>
      </c>
      <c r="U17" s="36"/>
      <c r="V17" s="69"/>
      <c r="W17" s="146">
        <v>6474.4679999999998</v>
      </c>
      <c r="X17" s="69"/>
      <c r="Y17" s="66" t="s">
        <v>294</v>
      </c>
      <c r="Z17" s="46" t="s">
        <v>293</v>
      </c>
      <c r="AA17" s="46" t="s">
        <v>293</v>
      </c>
      <c r="AB17" s="46" t="s">
        <v>293</v>
      </c>
      <c r="AC17" s="46" t="s">
        <v>293</v>
      </c>
      <c r="AD17" s="46" t="s">
        <v>293</v>
      </c>
      <c r="AE17" s="46" t="s">
        <v>293</v>
      </c>
      <c r="AF17" s="46" t="s">
        <v>293</v>
      </c>
      <c r="AG17" s="46" t="s">
        <v>293</v>
      </c>
      <c r="AH17" s="46" t="s">
        <v>293</v>
      </c>
      <c r="AI17" s="46" t="s">
        <v>293</v>
      </c>
      <c r="AJ17" s="46" t="s">
        <v>293</v>
      </c>
      <c r="AK17" s="46" t="s">
        <v>293</v>
      </c>
      <c r="AL17" s="46" t="s">
        <v>293</v>
      </c>
    </row>
    <row r="18" spans="2:38" ht="73.900000000000006" hidden="1" customHeight="1" x14ac:dyDescent="0.2">
      <c r="B18" s="34">
        <v>2012</v>
      </c>
      <c r="C18" s="40" t="s">
        <v>7</v>
      </c>
      <c r="D18" s="34" t="s">
        <v>190</v>
      </c>
      <c r="E18" s="35" t="s">
        <v>191</v>
      </c>
      <c r="F18" s="36" t="s">
        <v>215</v>
      </c>
      <c r="G18" s="47" t="s">
        <v>293</v>
      </c>
      <c r="H18" s="47" t="s">
        <v>293</v>
      </c>
      <c r="I18" s="47" t="s">
        <v>293</v>
      </c>
      <c r="J18" s="47" t="s">
        <v>293</v>
      </c>
      <c r="K18" s="47" t="s">
        <v>293</v>
      </c>
      <c r="L18" s="237"/>
      <c r="M18" s="237"/>
      <c r="N18" s="237"/>
      <c r="O18" s="237"/>
      <c r="P18" s="237"/>
      <c r="Q18" s="237"/>
      <c r="R18" s="237"/>
      <c r="S18" s="237"/>
      <c r="T18" s="145">
        <v>3504</v>
      </c>
      <c r="U18" s="36"/>
      <c r="V18" s="69"/>
      <c r="W18" s="146">
        <v>4705.5020000000004</v>
      </c>
      <c r="X18" s="69"/>
      <c r="Y18" s="66" t="s">
        <v>294</v>
      </c>
      <c r="Z18" s="46" t="s">
        <v>293</v>
      </c>
      <c r="AA18" s="46" t="s">
        <v>293</v>
      </c>
      <c r="AB18" s="46" t="s">
        <v>293</v>
      </c>
      <c r="AC18" s="46" t="s">
        <v>293</v>
      </c>
      <c r="AD18" s="46" t="s">
        <v>293</v>
      </c>
      <c r="AE18" s="46" t="s">
        <v>293</v>
      </c>
      <c r="AF18" s="46" t="s">
        <v>293</v>
      </c>
      <c r="AG18" s="46" t="s">
        <v>293</v>
      </c>
      <c r="AH18" s="46" t="s">
        <v>293</v>
      </c>
      <c r="AI18" s="46" t="s">
        <v>293</v>
      </c>
      <c r="AJ18" s="46" t="s">
        <v>293</v>
      </c>
      <c r="AK18" s="46" t="s">
        <v>293</v>
      </c>
      <c r="AL18" s="46" t="s">
        <v>293</v>
      </c>
    </row>
    <row r="19" spans="2:38" ht="73.900000000000006" hidden="1" customHeight="1" x14ac:dyDescent="0.2">
      <c r="B19" s="34">
        <v>2013</v>
      </c>
      <c r="C19" s="40" t="s">
        <v>36</v>
      </c>
      <c r="D19" s="34" t="s">
        <v>163</v>
      </c>
      <c r="E19" s="35" t="s">
        <v>165</v>
      </c>
      <c r="F19" s="36" t="s">
        <v>215</v>
      </c>
      <c r="G19" s="47" t="s">
        <v>293</v>
      </c>
      <c r="H19" s="47" t="s">
        <v>293</v>
      </c>
      <c r="I19" s="47" t="s">
        <v>293</v>
      </c>
      <c r="J19" s="47" t="s">
        <v>293</v>
      </c>
      <c r="K19" s="47" t="s">
        <v>293</v>
      </c>
      <c r="L19" s="237"/>
      <c r="M19" s="237"/>
      <c r="N19" s="237"/>
      <c r="O19" s="237"/>
      <c r="P19" s="237"/>
      <c r="Q19" s="237"/>
      <c r="R19" s="237"/>
      <c r="S19" s="237"/>
      <c r="T19" s="145">
        <v>5701</v>
      </c>
      <c r="U19" s="36"/>
      <c r="V19" s="69"/>
      <c r="W19" s="146">
        <v>5622.1790000000001</v>
      </c>
      <c r="X19" s="69"/>
      <c r="Y19" s="66" t="s">
        <v>294</v>
      </c>
      <c r="Z19" s="46" t="s">
        <v>293</v>
      </c>
      <c r="AA19" s="46" t="s">
        <v>293</v>
      </c>
      <c r="AB19" s="46" t="s">
        <v>293</v>
      </c>
      <c r="AC19" s="46" t="s">
        <v>293</v>
      </c>
      <c r="AD19" s="46" t="s">
        <v>293</v>
      </c>
      <c r="AE19" s="46" t="s">
        <v>293</v>
      </c>
      <c r="AF19" s="46" t="s">
        <v>293</v>
      </c>
      <c r="AG19" s="46" t="s">
        <v>293</v>
      </c>
      <c r="AH19" s="46" t="s">
        <v>293</v>
      </c>
      <c r="AI19" s="46" t="s">
        <v>293</v>
      </c>
      <c r="AJ19" s="46" t="s">
        <v>293</v>
      </c>
      <c r="AK19" s="46" t="s">
        <v>293</v>
      </c>
      <c r="AL19" s="46" t="s">
        <v>293</v>
      </c>
    </row>
    <row r="20" spans="2:38" ht="73.900000000000006" hidden="1" customHeight="1" x14ac:dyDescent="0.2">
      <c r="B20" s="34">
        <v>2013</v>
      </c>
      <c r="C20" s="40" t="s">
        <v>114</v>
      </c>
      <c r="D20" s="34" t="s">
        <v>192</v>
      </c>
      <c r="E20" s="35" t="s">
        <v>193</v>
      </c>
      <c r="F20" s="36" t="s">
        <v>215</v>
      </c>
      <c r="G20" s="47" t="s">
        <v>293</v>
      </c>
      <c r="H20" s="47" t="s">
        <v>293</v>
      </c>
      <c r="I20" s="47" t="s">
        <v>293</v>
      </c>
      <c r="J20" s="47" t="s">
        <v>293</v>
      </c>
      <c r="K20" s="47" t="s">
        <v>293</v>
      </c>
      <c r="L20" s="237"/>
      <c r="M20" s="237"/>
      <c r="N20" s="237"/>
      <c r="O20" s="237"/>
      <c r="P20" s="237"/>
      <c r="Q20" s="237"/>
      <c r="R20" s="237"/>
      <c r="S20" s="237"/>
      <c r="T20" s="145">
        <v>7943</v>
      </c>
      <c r="U20" s="36"/>
      <c r="V20" s="69"/>
      <c r="W20" s="146">
        <v>7942.8940000000002</v>
      </c>
      <c r="X20" s="69"/>
      <c r="Y20" s="66" t="s">
        <v>294</v>
      </c>
      <c r="Z20" s="46" t="s">
        <v>293</v>
      </c>
      <c r="AA20" s="46" t="s">
        <v>293</v>
      </c>
      <c r="AB20" s="46" t="s">
        <v>293</v>
      </c>
      <c r="AC20" s="46" t="s">
        <v>293</v>
      </c>
      <c r="AD20" s="46" t="s">
        <v>293</v>
      </c>
      <c r="AE20" s="46" t="s">
        <v>293</v>
      </c>
      <c r="AF20" s="46" t="s">
        <v>293</v>
      </c>
      <c r="AG20" s="46" t="s">
        <v>293</v>
      </c>
      <c r="AH20" s="46" t="s">
        <v>293</v>
      </c>
      <c r="AI20" s="46" t="s">
        <v>293</v>
      </c>
      <c r="AJ20" s="46" t="s">
        <v>293</v>
      </c>
      <c r="AK20" s="46" t="s">
        <v>293</v>
      </c>
      <c r="AL20" s="46" t="s">
        <v>293</v>
      </c>
    </row>
    <row r="21" spans="2:38" ht="73.900000000000006" hidden="1" customHeight="1" x14ac:dyDescent="0.2">
      <c r="B21" s="34">
        <v>2014</v>
      </c>
      <c r="C21" s="40" t="s">
        <v>13</v>
      </c>
      <c r="D21" s="34" t="s">
        <v>194</v>
      </c>
      <c r="E21" s="35" t="s">
        <v>195</v>
      </c>
      <c r="F21" s="36" t="s">
        <v>215</v>
      </c>
      <c r="G21" s="47" t="s">
        <v>293</v>
      </c>
      <c r="H21" s="47" t="s">
        <v>293</v>
      </c>
      <c r="I21" s="47" t="s">
        <v>293</v>
      </c>
      <c r="J21" s="47" t="s">
        <v>293</v>
      </c>
      <c r="K21" s="47" t="s">
        <v>293</v>
      </c>
      <c r="L21" s="237"/>
      <c r="M21" s="237"/>
      <c r="N21" s="237"/>
      <c r="O21" s="237"/>
      <c r="P21" s="237"/>
      <c r="Q21" s="237"/>
      <c r="R21" s="237"/>
      <c r="S21" s="237"/>
      <c r="T21" s="145">
        <v>17968</v>
      </c>
      <c r="U21" s="36"/>
      <c r="V21" s="69"/>
      <c r="W21" s="146">
        <v>22057.697</v>
      </c>
      <c r="X21" s="69"/>
      <c r="Y21" s="66" t="s">
        <v>294</v>
      </c>
      <c r="Z21" s="46" t="s">
        <v>293</v>
      </c>
      <c r="AA21" s="46" t="s">
        <v>293</v>
      </c>
      <c r="AB21" s="46" t="s">
        <v>293</v>
      </c>
      <c r="AC21" s="46" t="s">
        <v>293</v>
      </c>
      <c r="AD21" s="46" t="s">
        <v>293</v>
      </c>
      <c r="AE21" s="46" t="s">
        <v>293</v>
      </c>
      <c r="AF21" s="46" t="s">
        <v>293</v>
      </c>
      <c r="AG21" s="46" t="s">
        <v>293</v>
      </c>
      <c r="AH21" s="46" t="s">
        <v>293</v>
      </c>
      <c r="AI21" s="46" t="s">
        <v>293</v>
      </c>
      <c r="AJ21" s="46" t="s">
        <v>293</v>
      </c>
      <c r="AK21" s="46" t="s">
        <v>293</v>
      </c>
      <c r="AL21" s="46" t="s">
        <v>293</v>
      </c>
    </row>
    <row r="22" spans="2:38" ht="73.900000000000006" hidden="1" customHeight="1" x14ac:dyDescent="0.2">
      <c r="B22" s="34">
        <v>2015</v>
      </c>
      <c r="C22" s="35" t="s">
        <v>115</v>
      </c>
      <c r="D22" s="34" t="s">
        <v>196</v>
      </c>
      <c r="E22" s="35" t="s">
        <v>160</v>
      </c>
      <c r="F22" s="36" t="s">
        <v>215</v>
      </c>
      <c r="G22" s="47" t="s">
        <v>293</v>
      </c>
      <c r="H22" s="47" t="s">
        <v>293</v>
      </c>
      <c r="I22" s="47" t="s">
        <v>293</v>
      </c>
      <c r="J22" s="47" t="s">
        <v>293</v>
      </c>
      <c r="K22" s="47" t="s">
        <v>293</v>
      </c>
      <c r="L22" s="237"/>
      <c r="M22" s="237"/>
      <c r="N22" s="237"/>
      <c r="O22" s="237"/>
      <c r="P22" s="237"/>
      <c r="Q22" s="237"/>
      <c r="R22" s="237"/>
      <c r="S22" s="237"/>
      <c r="T22" s="145">
        <v>4166</v>
      </c>
      <c r="U22" s="147"/>
      <c r="V22" s="69"/>
      <c r="W22" s="146">
        <v>4286.3779999999997</v>
      </c>
      <c r="X22" s="69"/>
      <c r="Y22" s="66" t="s">
        <v>294</v>
      </c>
      <c r="Z22" s="46" t="s">
        <v>293</v>
      </c>
      <c r="AA22" s="46" t="s">
        <v>293</v>
      </c>
      <c r="AB22" s="46" t="s">
        <v>293</v>
      </c>
      <c r="AC22" s="46" t="s">
        <v>293</v>
      </c>
      <c r="AD22" s="46" t="s">
        <v>293</v>
      </c>
      <c r="AE22" s="46" t="s">
        <v>293</v>
      </c>
      <c r="AF22" s="46" t="s">
        <v>293</v>
      </c>
      <c r="AG22" s="46" t="s">
        <v>293</v>
      </c>
      <c r="AH22" s="46" t="s">
        <v>293</v>
      </c>
      <c r="AI22" s="46" t="s">
        <v>293</v>
      </c>
      <c r="AJ22" s="46" t="s">
        <v>293</v>
      </c>
      <c r="AK22" s="46" t="s">
        <v>293</v>
      </c>
      <c r="AL22" s="46" t="s">
        <v>293</v>
      </c>
    </row>
    <row r="23" spans="2:38" ht="73.900000000000006" hidden="1" customHeight="1" x14ac:dyDescent="0.2">
      <c r="B23" s="34">
        <v>2015</v>
      </c>
      <c r="C23" s="35" t="s">
        <v>115</v>
      </c>
      <c r="D23" s="34" t="s">
        <v>197</v>
      </c>
      <c r="E23" s="35" t="s">
        <v>198</v>
      </c>
      <c r="F23" s="36" t="s">
        <v>216</v>
      </c>
      <c r="G23" s="61" t="s">
        <v>293</v>
      </c>
      <c r="H23" s="61" t="s">
        <v>293</v>
      </c>
      <c r="I23" s="61" t="s">
        <v>293</v>
      </c>
      <c r="J23" s="47" t="s">
        <v>293</v>
      </c>
      <c r="K23" s="47" t="s">
        <v>293</v>
      </c>
      <c r="L23" s="238"/>
      <c r="M23" s="238"/>
      <c r="N23" s="238"/>
      <c r="O23" s="238"/>
      <c r="P23" s="238"/>
      <c r="Q23" s="238"/>
      <c r="R23" s="238"/>
      <c r="S23" s="238"/>
      <c r="T23" s="68">
        <v>4294</v>
      </c>
      <c r="U23" s="69" t="s">
        <v>139</v>
      </c>
      <c r="V23" s="69"/>
      <c r="W23" s="69" t="s">
        <v>139</v>
      </c>
      <c r="X23" s="69" t="s">
        <v>139</v>
      </c>
      <c r="Y23" s="66" t="s">
        <v>294</v>
      </c>
      <c r="Z23" s="46" t="s">
        <v>293</v>
      </c>
      <c r="AA23" s="46" t="s">
        <v>293</v>
      </c>
      <c r="AB23" s="46" t="s">
        <v>293</v>
      </c>
      <c r="AC23" s="46" t="s">
        <v>293</v>
      </c>
      <c r="AD23" s="46" t="s">
        <v>293</v>
      </c>
      <c r="AE23" s="46" t="s">
        <v>293</v>
      </c>
      <c r="AF23" s="46" t="s">
        <v>293</v>
      </c>
      <c r="AG23" s="46" t="s">
        <v>293</v>
      </c>
      <c r="AH23" s="46" t="s">
        <v>293</v>
      </c>
      <c r="AI23" s="46" t="s">
        <v>293</v>
      </c>
      <c r="AJ23" s="46" t="s">
        <v>293</v>
      </c>
      <c r="AK23" s="46" t="s">
        <v>293</v>
      </c>
      <c r="AL23" s="46" t="s">
        <v>293</v>
      </c>
    </row>
    <row r="24" spans="2:38" ht="73.900000000000006" hidden="1" customHeight="1" x14ac:dyDescent="0.2">
      <c r="B24" s="34">
        <v>2016</v>
      </c>
      <c r="C24" s="35" t="s">
        <v>5</v>
      </c>
      <c r="D24" s="34" t="s">
        <v>158</v>
      </c>
      <c r="E24" s="35" t="s">
        <v>199</v>
      </c>
      <c r="F24" s="36" t="s">
        <v>216</v>
      </c>
      <c r="G24" s="61" t="s">
        <v>293</v>
      </c>
      <c r="H24" s="61" t="s">
        <v>293</v>
      </c>
      <c r="I24" s="61" t="s">
        <v>293</v>
      </c>
      <c r="J24" s="47" t="s">
        <v>293</v>
      </c>
      <c r="K24" s="47" t="s">
        <v>293</v>
      </c>
      <c r="L24" s="238"/>
      <c r="M24" s="238"/>
      <c r="N24" s="238"/>
      <c r="O24" s="238"/>
      <c r="P24" s="238"/>
      <c r="Q24" s="238"/>
      <c r="R24" s="238"/>
      <c r="S24" s="238"/>
      <c r="T24" s="68">
        <v>5740</v>
      </c>
      <c r="U24" s="69" t="s">
        <v>139</v>
      </c>
      <c r="V24" s="69"/>
      <c r="W24" s="69" t="s">
        <v>139</v>
      </c>
      <c r="X24" s="69" t="s">
        <v>139</v>
      </c>
      <c r="Y24" s="66" t="s">
        <v>294</v>
      </c>
      <c r="Z24" s="46" t="s">
        <v>293</v>
      </c>
      <c r="AA24" s="46" t="s">
        <v>293</v>
      </c>
      <c r="AB24" s="46" t="s">
        <v>293</v>
      </c>
      <c r="AC24" s="46" t="s">
        <v>293</v>
      </c>
      <c r="AD24" s="46" t="s">
        <v>293</v>
      </c>
      <c r="AE24" s="46" t="s">
        <v>293</v>
      </c>
      <c r="AF24" s="46" t="s">
        <v>293</v>
      </c>
      <c r="AG24" s="46" t="s">
        <v>293</v>
      </c>
      <c r="AH24" s="46" t="s">
        <v>293</v>
      </c>
      <c r="AI24" s="46" t="s">
        <v>293</v>
      </c>
      <c r="AJ24" s="46" t="s">
        <v>293</v>
      </c>
      <c r="AK24" s="46" t="s">
        <v>293</v>
      </c>
      <c r="AL24" s="46" t="s">
        <v>293</v>
      </c>
    </row>
    <row r="25" spans="2:38" ht="73.900000000000006" hidden="1" customHeight="1" x14ac:dyDescent="0.2">
      <c r="B25" s="34">
        <v>2016</v>
      </c>
      <c r="C25" s="35" t="s">
        <v>33</v>
      </c>
      <c r="D25" s="34" t="s">
        <v>200</v>
      </c>
      <c r="E25" s="35" t="s">
        <v>201</v>
      </c>
      <c r="F25" s="36" t="s">
        <v>216</v>
      </c>
      <c r="G25" s="61" t="s">
        <v>293</v>
      </c>
      <c r="H25" s="61" t="s">
        <v>293</v>
      </c>
      <c r="I25" s="61" t="s">
        <v>293</v>
      </c>
      <c r="J25" s="47" t="s">
        <v>293</v>
      </c>
      <c r="K25" s="47" t="s">
        <v>293</v>
      </c>
      <c r="L25" s="238"/>
      <c r="M25" s="238"/>
      <c r="N25" s="238"/>
      <c r="O25" s="238"/>
      <c r="P25" s="238"/>
      <c r="Q25" s="238"/>
      <c r="R25" s="238"/>
      <c r="S25" s="238"/>
      <c r="T25" s="68">
        <v>1695</v>
      </c>
      <c r="U25" s="69" t="s">
        <v>139</v>
      </c>
      <c r="V25" s="69"/>
      <c r="W25" s="69" t="s">
        <v>139</v>
      </c>
      <c r="X25" s="69" t="s">
        <v>139</v>
      </c>
      <c r="Y25" s="66" t="s">
        <v>294</v>
      </c>
      <c r="Z25" s="46" t="s">
        <v>293</v>
      </c>
      <c r="AA25" s="46" t="s">
        <v>293</v>
      </c>
      <c r="AB25" s="46" t="s">
        <v>293</v>
      </c>
      <c r="AC25" s="46" t="s">
        <v>293</v>
      </c>
      <c r="AD25" s="46" t="s">
        <v>293</v>
      </c>
      <c r="AE25" s="46" t="s">
        <v>293</v>
      </c>
      <c r="AF25" s="46" t="s">
        <v>293</v>
      </c>
      <c r="AG25" s="46" t="s">
        <v>293</v>
      </c>
      <c r="AH25" s="46" t="s">
        <v>293</v>
      </c>
      <c r="AI25" s="46" t="s">
        <v>293</v>
      </c>
      <c r="AJ25" s="46" t="s">
        <v>293</v>
      </c>
      <c r="AK25" s="46" t="s">
        <v>293</v>
      </c>
      <c r="AL25" s="46" t="s">
        <v>293</v>
      </c>
    </row>
    <row r="26" spans="2:38" ht="73.900000000000006" hidden="1" customHeight="1" x14ac:dyDescent="0.2">
      <c r="B26" s="34">
        <v>2017</v>
      </c>
      <c r="C26" s="35" t="s">
        <v>5</v>
      </c>
      <c r="D26" s="34" t="s">
        <v>159</v>
      </c>
      <c r="E26" s="35" t="s">
        <v>202</v>
      </c>
      <c r="F26" s="36" t="s">
        <v>216</v>
      </c>
      <c r="G26" s="61" t="s">
        <v>293</v>
      </c>
      <c r="H26" s="61" t="s">
        <v>293</v>
      </c>
      <c r="I26" s="61" t="s">
        <v>293</v>
      </c>
      <c r="J26" s="47" t="s">
        <v>293</v>
      </c>
      <c r="K26" s="47" t="s">
        <v>293</v>
      </c>
      <c r="L26" s="238"/>
      <c r="M26" s="238"/>
      <c r="N26" s="238"/>
      <c r="O26" s="238"/>
      <c r="P26" s="238"/>
      <c r="Q26" s="238"/>
      <c r="R26" s="238"/>
      <c r="S26" s="238"/>
      <c r="T26" s="68">
        <v>1395</v>
      </c>
      <c r="U26" s="69" t="s">
        <v>139</v>
      </c>
      <c r="V26" s="69"/>
      <c r="W26" s="69" t="s">
        <v>139</v>
      </c>
      <c r="X26" s="69" t="s">
        <v>139</v>
      </c>
      <c r="Y26" s="66" t="s">
        <v>294</v>
      </c>
      <c r="Z26" s="46" t="s">
        <v>293</v>
      </c>
      <c r="AA26" s="46" t="s">
        <v>293</v>
      </c>
      <c r="AB26" s="46" t="s">
        <v>293</v>
      </c>
      <c r="AC26" s="46" t="s">
        <v>293</v>
      </c>
      <c r="AD26" s="46" t="s">
        <v>293</v>
      </c>
      <c r="AE26" s="46" t="s">
        <v>293</v>
      </c>
      <c r="AF26" s="46" t="s">
        <v>293</v>
      </c>
      <c r="AG26" s="46" t="s">
        <v>293</v>
      </c>
      <c r="AH26" s="46" t="s">
        <v>293</v>
      </c>
      <c r="AI26" s="46" t="s">
        <v>293</v>
      </c>
      <c r="AJ26" s="46" t="s">
        <v>293</v>
      </c>
      <c r="AK26" s="46" t="s">
        <v>293</v>
      </c>
      <c r="AL26" s="46" t="s">
        <v>293</v>
      </c>
    </row>
    <row r="27" spans="2:38" ht="73.900000000000006" customHeight="1" x14ac:dyDescent="0.2">
      <c r="B27" s="19">
        <v>2018</v>
      </c>
      <c r="C27" s="20" t="s">
        <v>36</v>
      </c>
      <c r="D27" s="19" t="s">
        <v>157</v>
      </c>
      <c r="E27" s="21" t="s">
        <v>217</v>
      </c>
      <c r="F27" s="22" t="s">
        <v>173</v>
      </c>
      <c r="G27" s="232" t="s">
        <v>301</v>
      </c>
      <c r="H27" s="232" t="s">
        <v>302</v>
      </c>
      <c r="I27" s="232" t="s">
        <v>509</v>
      </c>
      <c r="J27" s="227" t="s">
        <v>312</v>
      </c>
      <c r="K27" s="228" t="s">
        <v>417</v>
      </c>
      <c r="L27" s="239"/>
      <c r="M27" s="239"/>
      <c r="N27" s="239"/>
      <c r="O27" s="239"/>
      <c r="P27" s="239"/>
      <c r="Q27" s="239"/>
      <c r="R27" s="239"/>
      <c r="S27" s="239"/>
      <c r="T27" s="70">
        <v>9750</v>
      </c>
      <c r="U27" s="8">
        <v>23264</v>
      </c>
      <c r="V27" s="8">
        <v>23264</v>
      </c>
      <c r="W27" s="8">
        <v>23264</v>
      </c>
      <c r="X27" s="8">
        <v>23264</v>
      </c>
      <c r="Y27" s="5" t="s">
        <v>294</v>
      </c>
      <c r="Z27" s="4" t="s">
        <v>297</v>
      </c>
      <c r="AA27" s="49"/>
      <c r="AB27" s="81">
        <v>43502</v>
      </c>
      <c r="AC27" s="50">
        <v>43497</v>
      </c>
      <c r="AD27" s="51">
        <v>44154</v>
      </c>
      <c r="AE27" s="50">
        <v>44154</v>
      </c>
      <c r="AF27" s="50">
        <v>44288</v>
      </c>
      <c r="AG27" s="50">
        <v>44763</v>
      </c>
      <c r="AH27" s="50">
        <v>44833</v>
      </c>
      <c r="AI27" s="50">
        <v>45078</v>
      </c>
      <c r="AJ27" s="50">
        <v>46006</v>
      </c>
      <c r="AK27" s="52">
        <v>46006</v>
      </c>
      <c r="AL27" s="52">
        <v>46006</v>
      </c>
    </row>
    <row r="28" spans="2:38" ht="73.900000000000006" hidden="1" customHeight="1" x14ac:dyDescent="0.2">
      <c r="B28" s="37">
        <v>2018</v>
      </c>
      <c r="C28" s="35" t="s">
        <v>115</v>
      </c>
      <c r="D28" s="37" t="s">
        <v>203</v>
      </c>
      <c r="E28" s="38" t="s">
        <v>204</v>
      </c>
      <c r="F28" s="39" t="s">
        <v>216</v>
      </c>
      <c r="G28" s="61" t="s">
        <v>293</v>
      </c>
      <c r="H28" s="61" t="s">
        <v>293</v>
      </c>
      <c r="I28" s="61" t="s">
        <v>305</v>
      </c>
      <c r="J28" s="79"/>
      <c r="K28" s="48"/>
      <c r="L28" s="238"/>
      <c r="M28" s="238"/>
      <c r="N28" s="238"/>
      <c r="O28" s="238"/>
      <c r="P28" s="238"/>
      <c r="Q28" s="238"/>
      <c r="R28" s="238"/>
      <c r="S28" s="238"/>
      <c r="T28" s="68">
        <v>6185</v>
      </c>
      <c r="U28" s="69" t="s">
        <v>139</v>
      </c>
      <c r="V28" s="69">
        <v>11760</v>
      </c>
      <c r="W28" s="69" t="s">
        <v>139</v>
      </c>
      <c r="X28" s="69" t="s">
        <v>139</v>
      </c>
      <c r="Y28" s="66" t="s">
        <v>294</v>
      </c>
      <c r="Z28" s="48" t="s">
        <v>29</v>
      </c>
      <c r="AA28" s="53" t="s">
        <v>295</v>
      </c>
      <c r="AB28" s="53" t="s">
        <v>295</v>
      </c>
      <c r="AC28" s="53" t="s">
        <v>295</v>
      </c>
      <c r="AD28" s="53" t="s">
        <v>295</v>
      </c>
      <c r="AE28" s="53" t="s">
        <v>295</v>
      </c>
      <c r="AF28" s="53" t="s">
        <v>295</v>
      </c>
      <c r="AG28" s="53" t="s">
        <v>295</v>
      </c>
      <c r="AH28" s="53" t="s">
        <v>295</v>
      </c>
      <c r="AI28" s="53" t="s">
        <v>295</v>
      </c>
      <c r="AJ28" s="53" t="s">
        <v>295</v>
      </c>
      <c r="AK28" s="53" t="s">
        <v>295</v>
      </c>
      <c r="AL28" s="53" t="s">
        <v>295</v>
      </c>
    </row>
    <row r="29" spans="2:38" ht="73.900000000000006" hidden="1" customHeight="1" x14ac:dyDescent="0.2">
      <c r="B29" s="41">
        <v>2018</v>
      </c>
      <c r="C29" s="44" t="s">
        <v>13</v>
      </c>
      <c r="D29" s="42" t="s">
        <v>161</v>
      </c>
      <c r="E29" s="43" t="s">
        <v>205</v>
      </c>
      <c r="F29" s="45" t="s">
        <v>215</v>
      </c>
      <c r="G29" s="62"/>
      <c r="H29" s="62"/>
      <c r="I29" s="62" t="s">
        <v>293</v>
      </c>
      <c r="J29" s="80"/>
      <c r="K29" s="54"/>
      <c r="L29" s="240"/>
      <c r="M29" s="240"/>
      <c r="N29" s="240"/>
      <c r="O29" s="240"/>
      <c r="P29" s="240"/>
      <c r="Q29" s="240"/>
      <c r="R29" s="240"/>
      <c r="S29" s="240"/>
      <c r="T29" s="71">
        <v>1398</v>
      </c>
      <c r="U29" s="45"/>
      <c r="V29" s="72"/>
      <c r="W29" s="72"/>
      <c r="X29" s="72"/>
      <c r="Y29" s="67" t="s">
        <v>294</v>
      </c>
      <c r="Z29" s="54" t="s">
        <v>29</v>
      </c>
      <c r="AA29" s="55" t="s">
        <v>295</v>
      </c>
      <c r="AB29" s="55" t="s">
        <v>295</v>
      </c>
      <c r="AC29" s="55" t="s">
        <v>295</v>
      </c>
      <c r="AD29" s="55" t="s">
        <v>295</v>
      </c>
      <c r="AE29" s="55" t="s">
        <v>295</v>
      </c>
      <c r="AF29" s="55" t="s">
        <v>295</v>
      </c>
      <c r="AG29" s="55" t="s">
        <v>295</v>
      </c>
      <c r="AH29" s="55" t="s">
        <v>295</v>
      </c>
      <c r="AI29" s="55" t="s">
        <v>295</v>
      </c>
      <c r="AJ29" s="55" t="s">
        <v>295</v>
      </c>
      <c r="AK29" s="55" t="s">
        <v>295</v>
      </c>
      <c r="AL29" s="55" t="s">
        <v>295</v>
      </c>
    </row>
    <row r="30" spans="2:38" ht="73.900000000000006" customHeight="1" x14ac:dyDescent="0.2">
      <c r="B30" s="15">
        <v>2019</v>
      </c>
      <c r="C30" s="16" t="s">
        <v>5</v>
      </c>
      <c r="D30" s="15" t="s">
        <v>4</v>
      </c>
      <c r="E30" s="17" t="s">
        <v>208</v>
      </c>
      <c r="F30" s="18" t="s">
        <v>218</v>
      </c>
      <c r="G30" s="226" t="s">
        <v>303</v>
      </c>
      <c r="H30" s="226" t="s">
        <v>420</v>
      </c>
      <c r="I30" s="226" t="s">
        <v>308</v>
      </c>
      <c r="J30" s="227" t="s">
        <v>407</v>
      </c>
      <c r="K30" s="228" t="s">
        <v>417</v>
      </c>
      <c r="L30" s="239"/>
      <c r="M30" s="239"/>
      <c r="N30" s="239"/>
      <c r="O30" s="239"/>
      <c r="P30" s="239"/>
      <c r="Q30" s="239"/>
      <c r="R30" s="239"/>
      <c r="S30" s="239"/>
      <c r="T30" s="70">
        <v>22765</v>
      </c>
      <c r="U30" s="7"/>
      <c r="V30" s="73"/>
      <c r="W30" s="73"/>
      <c r="X30" s="73"/>
      <c r="Y30" s="5" t="s">
        <v>294</v>
      </c>
      <c r="Z30" s="4" t="s">
        <v>297</v>
      </c>
      <c r="AA30" s="49"/>
      <c r="AB30" s="49"/>
      <c r="AC30" s="49"/>
      <c r="AD30" s="56">
        <v>43875</v>
      </c>
      <c r="AE30" s="57">
        <v>43875</v>
      </c>
      <c r="AF30" s="57">
        <v>44146</v>
      </c>
      <c r="AG30" s="56">
        <v>45044</v>
      </c>
      <c r="AH30" s="57">
        <v>45107</v>
      </c>
      <c r="AI30" s="56">
        <v>45383</v>
      </c>
      <c r="AJ30" s="56">
        <v>46478</v>
      </c>
      <c r="AK30" s="56">
        <v>46478</v>
      </c>
      <c r="AL30" s="56">
        <v>46478</v>
      </c>
    </row>
    <row r="31" spans="2:38" ht="73.900000000000006" hidden="1" customHeight="1" x14ac:dyDescent="0.2">
      <c r="B31" s="34">
        <v>2019</v>
      </c>
      <c r="C31" s="40" t="s">
        <v>7</v>
      </c>
      <c r="D31" s="37" t="s">
        <v>6</v>
      </c>
      <c r="E31" s="38" t="s">
        <v>156</v>
      </c>
      <c r="F31" s="36" t="s">
        <v>216</v>
      </c>
      <c r="G31" s="61" t="s">
        <v>293</v>
      </c>
      <c r="H31" s="61" t="s">
        <v>293</v>
      </c>
      <c r="I31" s="61" t="s">
        <v>307</v>
      </c>
      <c r="J31" s="79" t="s">
        <v>412</v>
      </c>
      <c r="K31" s="48"/>
      <c r="L31" s="238"/>
      <c r="M31" s="238"/>
      <c r="N31" s="238"/>
      <c r="O31" s="238"/>
      <c r="P31" s="238"/>
      <c r="Q31" s="238"/>
      <c r="R31" s="238"/>
      <c r="S31" s="238"/>
      <c r="T31" s="68">
        <v>10015</v>
      </c>
      <c r="U31" s="69" t="s">
        <v>139</v>
      </c>
      <c r="V31" s="69"/>
      <c r="W31" s="69" t="s">
        <v>139</v>
      </c>
      <c r="X31" s="69" t="s">
        <v>139</v>
      </c>
      <c r="Y31" s="66" t="s">
        <v>294</v>
      </c>
      <c r="Z31" s="48" t="s">
        <v>29</v>
      </c>
      <c r="AA31" s="53" t="s">
        <v>295</v>
      </c>
      <c r="AB31" s="84">
        <v>44228</v>
      </c>
      <c r="AC31" s="53" t="s">
        <v>295</v>
      </c>
      <c r="AD31" s="53" t="s">
        <v>295</v>
      </c>
      <c r="AE31" s="53" t="s">
        <v>295</v>
      </c>
      <c r="AF31" s="53" t="s">
        <v>295</v>
      </c>
      <c r="AG31" s="53" t="s">
        <v>295</v>
      </c>
      <c r="AH31" s="53" t="s">
        <v>295</v>
      </c>
      <c r="AI31" s="53" t="s">
        <v>295</v>
      </c>
      <c r="AJ31" s="53" t="s">
        <v>295</v>
      </c>
      <c r="AK31" s="53" t="s">
        <v>295</v>
      </c>
      <c r="AL31" s="53" t="s">
        <v>295</v>
      </c>
    </row>
    <row r="32" spans="2:38" ht="73.900000000000006" customHeight="1" x14ac:dyDescent="0.2">
      <c r="B32" s="15">
        <v>2019</v>
      </c>
      <c r="C32" s="16" t="s">
        <v>42</v>
      </c>
      <c r="D32" s="15" t="s">
        <v>8</v>
      </c>
      <c r="E32" s="17" t="s">
        <v>209</v>
      </c>
      <c r="F32" s="18" t="s">
        <v>220</v>
      </c>
      <c r="G32" s="226" t="s">
        <v>421</v>
      </c>
      <c r="H32" s="226" t="s">
        <v>302</v>
      </c>
      <c r="I32" s="226" t="s">
        <v>306</v>
      </c>
      <c r="J32" s="227" t="s">
        <v>406</v>
      </c>
      <c r="K32" s="228" t="s">
        <v>418</v>
      </c>
      <c r="L32" s="239"/>
      <c r="M32" s="239"/>
      <c r="N32" s="239"/>
      <c r="O32" s="239"/>
      <c r="P32" s="239"/>
      <c r="Q32" s="239"/>
      <c r="R32" s="239"/>
      <c r="S32" s="239"/>
      <c r="T32" s="70">
        <v>4729</v>
      </c>
      <c r="U32" s="7"/>
      <c r="V32" s="73"/>
      <c r="W32" s="73"/>
      <c r="X32" s="73"/>
      <c r="Y32" s="5" t="s">
        <v>294</v>
      </c>
      <c r="Z32" s="4" t="s">
        <v>298</v>
      </c>
      <c r="AA32" s="49" t="s">
        <v>295</v>
      </c>
      <c r="AB32" s="84">
        <v>43862</v>
      </c>
      <c r="AC32" s="57">
        <v>43891</v>
      </c>
      <c r="AD32" s="56">
        <v>43991</v>
      </c>
      <c r="AE32" s="57">
        <v>43991</v>
      </c>
      <c r="AF32" s="57">
        <v>44049</v>
      </c>
      <c r="AG32" s="57">
        <v>45020</v>
      </c>
      <c r="AH32" s="57">
        <v>45035</v>
      </c>
      <c r="AI32" s="56">
        <v>45310</v>
      </c>
      <c r="AJ32" s="56">
        <v>46039</v>
      </c>
      <c r="AK32" s="56">
        <v>46039</v>
      </c>
      <c r="AL32" s="56">
        <v>46039</v>
      </c>
    </row>
    <row r="33" spans="2:38" ht="73.900000000000006" customHeight="1" x14ac:dyDescent="0.2">
      <c r="B33" s="15">
        <v>2020</v>
      </c>
      <c r="C33" s="16" t="s">
        <v>11</v>
      </c>
      <c r="D33" s="23" t="s">
        <v>10</v>
      </c>
      <c r="E33" s="17" t="s">
        <v>210</v>
      </c>
      <c r="F33" s="18" t="s">
        <v>219</v>
      </c>
      <c r="G33" s="226" t="s">
        <v>422</v>
      </c>
      <c r="H33" s="226" t="s">
        <v>304</v>
      </c>
      <c r="I33" s="226"/>
      <c r="J33" s="229" t="s">
        <v>408</v>
      </c>
      <c r="K33" s="228" t="s">
        <v>417</v>
      </c>
      <c r="L33" s="239"/>
      <c r="M33" s="239"/>
      <c r="N33" s="239"/>
      <c r="O33" s="239"/>
      <c r="P33" s="239"/>
      <c r="Q33" s="239"/>
      <c r="R33" s="239"/>
      <c r="S33" s="239"/>
      <c r="T33" s="70">
        <v>7321</v>
      </c>
      <c r="U33" s="7"/>
      <c r="V33" s="73">
        <v>13</v>
      </c>
      <c r="W33" s="73"/>
      <c r="X33" s="73"/>
      <c r="Y33" s="5" t="s">
        <v>294</v>
      </c>
      <c r="Z33" s="4" t="s">
        <v>298</v>
      </c>
      <c r="AA33" s="49" t="s">
        <v>295</v>
      </c>
      <c r="AB33" s="85">
        <v>43709</v>
      </c>
      <c r="AC33" s="58"/>
      <c r="AD33" s="56">
        <v>43875</v>
      </c>
      <c r="AE33" s="57">
        <v>43875</v>
      </c>
      <c r="AF33" s="57">
        <v>44295</v>
      </c>
      <c r="AG33" s="57">
        <v>44530</v>
      </c>
      <c r="AH33" s="56">
        <v>44958</v>
      </c>
      <c r="AI33" s="56">
        <v>45261</v>
      </c>
      <c r="AJ33" s="56">
        <v>45992</v>
      </c>
      <c r="AK33" s="56">
        <v>45992</v>
      </c>
      <c r="AL33" s="56">
        <v>45992</v>
      </c>
    </row>
    <row r="34" spans="2:38" ht="73.900000000000006" customHeight="1" x14ac:dyDescent="0.2">
      <c r="B34" s="15">
        <v>2020</v>
      </c>
      <c r="C34" s="16" t="s">
        <v>13</v>
      </c>
      <c r="D34" s="23" t="s">
        <v>12</v>
      </c>
      <c r="E34" s="17" t="s">
        <v>211</v>
      </c>
      <c r="F34" s="18" t="s">
        <v>173</v>
      </c>
      <c r="G34" s="232" t="s">
        <v>301</v>
      </c>
      <c r="H34" s="232" t="s">
        <v>302</v>
      </c>
      <c r="I34" s="232" t="s">
        <v>306</v>
      </c>
      <c r="J34" s="227" t="s">
        <v>409</v>
      </c>
      <c r="K34" s="228" t="s">
        <v>417</v>
      </c>
      <c r="L34" s="239"/>
      <c r="M34" s="239"/>
      <c r="N34" s="239"/>
      <c r="O34" s="239"/>
      <c r="P34" s="239"/>
      <c r="Q34" s="239"/>
      <c r="R34" s="239"/>
      <c r="S34" s="239"/>
      <c r="T34" s="70">
        <v>4315</v>
      </c>
      <c r="U34" s="7"/>
      <c r="V34" s="73"/>
      <c r="W34" s="73"/>
      <c r="X34" s="73"/>
      <c r="Y34" s="5" t="s">
        <v>294</v>
      </c>
      <c r="Z34" s="4" t="s">
        <v>298</v>
      </c>
      <c r="AA34" s="49" t="s">
        <v>295</v>
      </c>
      <c r="AB34" s="84">
        <v>43497</v>
      </c>
      <c r="AC34" s="49"/>
      <c r="AD34" s="56">
        <v>43791</v>
      </c>
      <c r="AE34" s="57">
        <v>43791</v>
      </c>
      <c r="AF34" s="56">
        <v>43845</v>
      </c>
      <c r="AG34" s="57">
        <v>43966</v>
      </c>
      <c r="AH34" s="57">
        <v>44138</v>
      </c>
      <c r="AI34" s="57">
        <v>44166</v>
      </c>
      <c r="AJ34" s="57">
        <v>44995</v>
      </c>
      <c r="AK34" s="57">
        <v>44995</v>
      </c>
      <c r="AL34" s="57">
        <v>44995</v>
      </c>
    </row>
    <row r="35" spans="2:38" ht="73.900000000000006" customHeight="1" x14ac:dyDescent="0.2">
      <c r="B35" s="15">
        <v>2021</v>
      </c>
      <c r="C35" s="16" t="s">
        <v>113</v>
      </c>
      <c r="D35" s="23" t="s">
        <v>14</v>
      </c>
      <c r="E35" s="17" t="s">
        <v>206</v>
      </c>
      <c r="F35" s="18" t="s">
        <v>218</v>
      </c>
      <c r="G35" s="226" t="s">
        <v>310</v>
      </c>
      <c r="H35" s="226"/>
      <c r="I35" s="226" t="s">
        <v>309</v>
      </c>
      <c r="J35" s="227" t="s">
        <v>416</v>
      </c>
      <c r="K35" s="230" t="s">
        <v>419</v>
      </c>
      <c r="L35" s="239"/>
      <c r="M35" s="239"/>
      <c r="N35" s="239"/>
      <c r="O35" s="239"/>
      <c r="P35" s="239"/>
      <c r="Q35" s="239"/>
      <c r="R35" s="239"/>
      <c r="S35" s="239"/>
      <c r="T35" s="70">
        <v>11646</v>
      </c>
      <c r="U35" s="7"/>
      <c r="V35" s="73"/>
      <c r="W35" s="73"/>
      <c r="X35" s="73"/>
      <c r="Y35" s="5" t="s">
        <v>294</v>
      </c>
      <c r="Z35" s="4" t="s">
        <v>298</v>
      </c>
      <c r="AA35" s="49" t="s">
        <v>295</v>
      </c>
      <c r="AB35" s="82">
        <v>43873</v>
      </c>
      <c r="AC35" s="49"/>
      <c r="AD35" s="56">
        <v>44385</v>
      </c>
      <c r="AE35" s="57">
        <v>44385</v>
      </c>
      <c r="AF35" s="59">
        <v>44682</v>
      </c>
      <c r="AG35" s="57">
        <v>45076</v>
      </c>
      <c r="AH35" s="57">
        <v>45322</v>
      </c>
      <c r="AI35" s="56">
        <v>45597</v>
      </c>
      <c r="AJ35" s="56">
        <v>46327</v>
      </c>
      <c r="AK35" s="56">
        <v>46327</v>
      </c>
      <c r="AL35" s="56">
        <v>46327</v>
      </c>
    </row>
    <row r="36" spans="2:38" ht="73.900000000000006" customHeight="1" x14ac:dyDescent="0.2">
      <c r="B36" s="15">
        <v>2022</v>
      </c>
      <c r="C36" s="16" t="s">
        <v>13</v>
      </c>
      <c r="D36" s="23" t="s">
        <v>15</v>
      </c>
      <c r="E36" s="17" t="s">
        <v>207</v>
      </c>
      <c r="F36" s="18" t="s">
        <v>218</v>
      </c>
      <c r="G36" s="226" t="s">
        <v>310</v>
      </c>
      <c r="H36" s="225" t="s">
        <v>311</v>
      </c>
      <c r="I36" s="226" t="s">
        <v>302</v>
      </c>
      <c r="J36" s="227" t="s">
        <v>414</v>
      </c>
      <c r="K36" s="227" t="s">
        <v>415</v>
      </c>
      <c r="L36" s="241"/>
      <c r="M36" s="241"/>
      <c r="N36" s="241"/>
      <c r="O36" s="241"/>
      <c r="P36" s="241"/>
      <c r="Q36" s="241"/>
      <c r="R36" s="241"/>
      <c r="S36" s="241"/>
      <c r="T36" s="74">
        <v>4054.1889999999999</v>
      </c>
      <c r="U36" s="7"/>
      <c r="V36" s="73"/>
      <c r="W36" s="73"/>
      <c r="X36" s="73"/>
      <c r="Y36" s="5" t="s">
        <v>294</v>
      </c>
      <c r="Z36" s="4" t="s">
        <v>298</v>
      </c>
      <c r="AA36" s="5"/>
      <c r="AB36" s="82">
        <v>44670</v>
      </c>
      <c r="AC36" s="5"/>
      <c r="AD36" s="56">
        <v>44714</v>
      </c>
      <c r="AE36" s="57">
        <v>44714</v>
      </c>
      <c r="AF36" s="57">
        <v>44866</v>
      </c>
      <c r="AG36" s="57">
        <v>45107</v>
      </c>
      <c r="AH36" s="57">
        <v>45141</v>
      </c>
      <c r="AI36" s="56">
        <v>45413</v>
      </c>
      <c r="AJ36" s="56">
        <v>46143</v>
      </c>
      <c r="AK36" s="56">
        <v>46143</v>
      </c>
      <c r="AL36" s="56">
        <v>46143</v>
      </c>
    </row>
    <row r="37" spans="2:38" ht="73.900000000000006" customHeight="1" x14ac:dyDescent="0.2">
      <c r="B37" s="5">
        <v>2023</v>
      </c>
      <c r="C37" s="4" t="s">
        <v>9</v>
      </c>
      <c r="D37" s="5" t="s">
        <v>16</v>
      </c>
      <c r="E37" s="26" t="s">
        <v>221</v>
      </c>
      <c r="F37" s="18" t="s">
        <v>218</v>
      </c>
      <c r="G37" s="226" t="s">
        <v>310</v>
      </c>
      <c r="H37" s="225" t="s">
        <v>311</v>
      </c>
      <c r="I37" s="226" t="s">
        <v>302</v>
      </c>
      <c r="J37" s="227" t="s">
        <v>410</v>
      </c>
      <c r="K37" s="228" t="s">
        <v>417</v>
      </c>
      <c r="L37" s="242"/>
      <c r="M37" s="242"/>
      <c r="N37" s="242"/>
      <c r="O37" s="242"/>
      <c r="P37" s="242"/>
      <c r="Q37" s="242"/>
      <c r="R37" s="242"/>
      <c r="S37" s="242"/>
      <c r="T37" s="75">
        <v>25560</v>
      </c>
      <c r="U37" s="73"/>
      <c r="V37" s="73"/>
      <c r="W37" s="73"/>
      <c r="X37" s="73"/>
      <c r="Y37" s="5" t="s">
        <v>294</v>
      </c>
      <c r="Z37" s="4" t="s">
        <v>298</v>
      </c>
      <c r="AA37" s="5"/>
      <c r="AB37" s="82">
        <v>44469</v>
      </c>
      <c r="AC37" s="5"/>
      <c r="AD37" s="56">
        <v>44539</v>
      </c>
      <c r="AE37" s="57">
        <v>44539</v>
      </c>
      <c r="AF37" s="56">
        <v>44958</v>
      </c>
      <c r="AG37" s="57">
        <v>45091</v>
      </c>
      <c r="AH37" s="57">
        <v>45308</v>
      </c>
      <c r="AI37" s="56">
        <v>45582</v>
      </c>
      <c r="AJ37" s="56">
        <v>46312</v>
      </c>
      <c r="AK37" s="56">
        <v>46312</v>
      </c>
      <c r="AL37" s="56">
        <v>46312</v>
      </c>
    </row>
    <row r="38" spans="2:38" ht="73.900000000000006" customHeight="1" x14ac:dyDescent="0.2">
      <c r="B38" s="27">
        <v>2024</v>
      </c>
      <c r="C38" s="26" t="s">
        <v>13</v>
      </c>
      <c r="D38" s="27" t="s">
        <v>24</v>
      </c>
      <c r="E38" s="28" t="s">
        <v>25</v>
      </c>
      <c r="F38" s="18" t="s">
        <v>32</v>
      </c>
      <c r="G38" s="226"/>
      <c r="H38" s="226"/>
      <c r="I38" s="226"/>
      <c r="J38" s="227" t="s">
        <v>411</v>
      </c>
      <c r="K38" s="230" t="s">
        <v>413</v>
      </c>
      <c r="L38" s="243"/>
      <c r="M38" s="243"/>
      <c r="N38" s="243"/>
      <c r="O38" s="243"/>
      <c r="P38" s="243"/>
      <c r="Q38" s="243"/>
      <c r="R38" s="243"/>
      <c r="S38" s="243"/>
      <c r="T38" s="76">
        <v>30550</v>
      </c>
      <c r="U38" s="73"/>
      <c r="V38" s="73"/>
      <c r="W38" s="73"/>
      <c r="X38" s="73"/>
      <c r="Y38" s="5" t="s">
        <v>294</v>
      </c>
      <c r="Z38" s="4" t="s">
        <v>299</v>
      </c>
      <c r="AA38" s="5"/>
      <c r="AB38" s="83">
        <v>44896</v>
      </c>
      <c r="AC38" s="5"/>
      <c r="AD38" s="56">
        <v>44958</v>
      </c>
      <c r="AE38" s="56">
        <v>44958</v>
      </c>
      <c r="AF38" s="56">
        <v>45078</v>
      </c>
      <c r="AG38" s="56">
        <v>45323</v>
      </c>
      <c r="AH38" s="56">
        <v>45474</v>
      </c>
      <c r="AI38" s="56">
        <v>45627</v>
      </c>
      <c r="AJ38" s="56">
        <v>46357</v>
      </c>
      <c r="AK38" s="56">
        <v>46357</v>
      </c>
      <c r="AL38" s="56">
        <v>46357</v>
      </c>
    </row>
    <row r="39" spans="2:38" ht="99" customHeight="1" x14ac:dyDescent="0.2">
      <c r="B39" s="27">
        <v>2025</v>
      </c>
      <c r="C39" s="26" t="s">
        <v>5</v>
      </c>
      <c r="D39" s="29" t="s">
        <v>23</v>
      </c>
      <c r="E39" s="30" t="s">
        <v>222</v>
      </c>
      <c r="F39" s="27" t="s">
        <v>218</v>
      </c>
      <c r="G39" s="226" t="s">
        <v>314</v>
      </c>
      <c r="H39" s="226" t="s">
        <v>302</v>
      </c>
      <c r="I39" s="233"/>
      <c r="J39" s="231" t="s">
        <v>318</v>
      </c>
      <c r="K39" s="231" t="s">
        <v>319</v>
      </c>
      <c r="L39" s="244"/>
      <c r="M39" s="244"/>
      <c r="N39" s="244"/>
      <c r="O39" s="244"/>
      <c r="P39" s="244"/>
      <c r="Q39" s="244"/>
      <c r="R39" s="244"/>
      <c r="S39" s="244"/>
      <c r="T39" s="73" t="s">
        <v>139</v>
      </c>
      <c r="U39" s="73" t="s">
        <v>139</v>
      </c>
      <c r="V39" s="76">
        <v>36623</v>
      </c>
      <c r="W39" s="73" t="s">
        <v>139</v>
      </c>
      <c r="X39" s="73" t="s">
        <v>139</v>
      </c>
      <c r="Y39" s="5" t="s">
        <v>139</v>
      </c>
      <c r="Z39" s="4" t="s">
        <v>297</v>
      </c>
      <c r="AA39" s="5" t="s">
        <v>139</v>
      </c>
      <c r="AB39" s="5" t="s">
        <v>139</v>
      </c>
      <c r="AC39" s="5" t="s">
        <v>139</v>
      </c>
      <c r="AD39" s="5" t="s">
        <v>139</v>
      </c>
      <c r="AE39" s="5" t="s">
        <v>139</v>
      </c>
      <c r="AF39" s="5" t="s">
        <v>139</v>
      </c>
      <c r="AG39" s="5" t="s">
        <v>139</v>
      </c>
      <c r="AH39" s="5" t="s">
        <v>139</v>
      </c>
      <c r="AI39" s="5" t="s">
        <v>139</v>
      </c>
      <c r="AJ39" s="5" t="s">
        <v>139</v>
      </c>
      <c r="AK39" s="5" t="s">
        <v>139</v>
      </c>
      <c r="AL39" s="5" t="s">
        <v>139</v>
      </c>
    </row>
    <row r="40" spans="2:38" ht="99" customHeight="1" x14ac:dyDescent="0.2">
      <c r="B40" s="27">
        <v>2025</v>
      </c>
      <c r="C40" s="26" t="s">
        <v>223</v>
      </c>
      <c r="D40" s="29" t="s">
        <v>17</v>
      </c>
      <c r="E40" s="30" t="s">
        <v>18</v>
      </c>
      <c r="F40" s="27" t="s">
        <v>292</v>
      </c>
      <c r="G40" s="226" t="s">
        <v>315</v>
      </c>
      <c r="H40" s="226" t="s">
        <v>317</v>
      </c>
      <c r="I40" s="233"/>
      <c r="J40" s="231" t="s">
        <v>320</v>
      </c>
      <c r="K40" s="231" t="s">
        <v>321</v>
      </c>
      <c r="L40" s="244"/>
      <c r="M40" s="244"/>
      <c r="N40" s="244"/>
      <c r="O40" s="244"/>
      <c r="P40" s="244"/>
      <c r="Q40" s="244"/>
      <c r="R40" s="244"/>
      <c r="S40" s="244"/>
      <c r="T40" s="73" t="s">
        <v>139</v>
      </c>
      <c r="U40" s="73" t="s">
        <v>139</v>
      </c>
      <c r="V40" s="76">
        <v>41470</v>
      </c>
      <c r="W40" s="73" t="s">
        <v>139</v>
      </c>
      <c r="X40" s="73" t="s">
        <v>139</v>
      </c>
      <c r="Y40" s="5" t="s">
        <v>139</v>
      </c>
      <c r="Z40" s="60" t="s">
        <v>300</v>
      </c>
      <c r="AA40" s="5" t="s">
        <v>139</v>
      </c>
      <c r="AB40" s="5" t="s">
        <v>139</v>
      </c>
      <c r="AC40" s="5" t="s">
        <v>139</v>
      </c>
      <c r="AD40" s="5" t="s">
        <v>139</v>
      </c>
      <c r="AE40" s="5" t="s">
        <v>139</v>
      </c>
      <c r="AF40" s="5" t="s">
        <v>139</v>
      </c>
      <c r="AG40" s="5" t="s">
        <v>139</v>
      </c>
      <c r="AH40" s="5" t="s">
        <v>139</v>
      </c>
      <c r="AI40" s="5" t="s">
        <v>139</v>
      </c>
      <c r="AJ40" s="5" t="s">
        <v>139</v>
      </c>
      <c r="AK40" s="5" t="s">
        <v>139</v>
      </c>
      <c r="AL40" s="5" t="s">
        <v>139</v>
      </c>
    </row>
    <row r="41" spans="2:38" ht="99" customHeight="1" x14ac:dyDescent="0.2">
      <c r="B41" s="27">
        <v>2025</v>
      </c>
      <c r="C41" s="26" t="s">
        <v>30</v>
      </c>
      <c r="D41" s="29" t="s">
        <v>224</v>
      </c>
      <c r="E41" s="30" t="s">
        <v>225</v>
      </c>
      <c r="F41" s="27" t="s">
        <v>292</v>
      </c>
      <c r="G41" s="226" t="s">
        <v>315</v>
      </c>
      <c r="H41" s="226" t="s">
        <v>317</v>
      </c>
      <c r="I41" s="234"/>
      <c r="J41" s="231" t="s">
        <v>322</v>
      </c>
      <c r="K41" s="231" t="s">
        <v>323</v>
      </c>
      <c r="L41" s="244"/>
      <c r="M41" s="244"/>
      <c r="N41" s="244"/>
      <c r="O41" s="244"/>
      <c r="P41" s="244"/>
      <c r="Q41" s="244"/>
      <c r="R41" s="244"/>
      <c r="S41" s="244"/>
      <c r="T41" s="73" t="s">
        <v>139</v>
      </c>
      <c r="U41" s="73" t="s">
        <v>139</v>
      </c>
      <c r="V41" s="76">
        <v>58570</v>
      </c>
      <c r="W41" s="73" t="s">
        <v>139</v>
      </c>
      <c r="X41" s="73" t="s">
        <v>139</v>
      </c>
      <c r="Y41" s="5" t="s">
        <v>139</v>
      </c>
      <c r="Z41" s="60" t="s">
        <v>300</v>
      </c>
      <c r="AA41" s="5" t="s">
        <v>139</v>
      </c>
      <c r="AB41" s="5" t="s">
        <v>139</v>
      </c>
      <c r="AC41" s="5" t="s">
        <v>139</v>
      </c>
      <c r="AD41" s="5" t="s">
        <v>139</v>
      </c>
      <c r="AE41" s="5" t="s">
        <v>139</v>
      </c>
      <c r="AF41" s="5" t="s">
        <v>139</v>
      </c>
      <c r="AG41" s="5" t="s">
        <v>139</v>
      </c>
      <c r="AH41" s="5" t="s">
        <v>139</v>
      </c>
      <c r="AI41" s="5" t="s">
        <v>139</v>
      </c>
      <c r="AJ41" s="5" t="s">
        <v>139</v>
      </c>
      <c r="AK41" s="5" t="s">
        <v>139</v>
      </c>
      <c r="AL41" s="5" t="s">
        <v>139</v>
      </c>
    </row>
    <row r="42" spans="2:38" ht="99" customHeight="1" x14ac:dyDescent="0.2">
      <c r="B42" s="27">
        <v>2025</v>
      </c>
      <c r="C42" s="26" t="s">
        <v>7</v>
      </c>
      <c r="D42" s="29" t="s">
        <v>226</v>
      </c>
      <c r="E42" s="30" t="s">
        <v>227</v>
      </c>
      <c r="F42" s="27" t="s">
        <v>292</v>
      </c>
      <c r="G42" s="226" t="s">
        <v>315</v>
      </c>
      <c r="H42" s="226" t="s">
        <v>302</v>
      </c>
      <c r="I42" s="233"/>
      <c r="J42" s="231" t="s">
        <v>324</v>
      </c>
      <c r="K42" s="231" t="s">
        <v>325</v>
      </c>
      <c r="L42" s="244"/>
      <c r="M42" s="244"/>
      <c r="N42" s="244"/>
      <c r="O42" s="244"/>
      <c r="P42" s="244"/>
      <c r="Q42" s="244"/>
      <c r="R42" s="244"/>
      <c r="S42" s="244"/>
      <c r="T42" s="73" t="s">
        <v>139</v>
      </c>
      <c r="U42" s="73" t="s">
        <v>139</v>
      </c>
      <c r="V42" s="76">
        <v>13320</v>
      </c>
      <c r="W42" s="73" t="s">
        <v>139</v>
      </c>
      <c r="X42" s="73" t="s">
        <v>139</v>
      </c>
      <c r="Y42" s="5" t="s">
        <v>139</v>
      </c>
      <c r="Z42" s="4" t="s">
        <v>298</v>
      </c>
      <c r="AA42" s="5" t="s">
        <v>139</v>
      </c>
      <c r="AB42" s="5" t="s">
        <v>139</v>
      </c>
      <c r="AC42" s="5" t="s">
        <v>139</v>
      </c>
      <c r="AD42" s="5" t="s">
        <v>139</v>
      </c>
      <c r="AE42" s="5" t="s">
        <v>139</v>
      </c>
      <c r="AF42" s="5" t="s">
        <v>139</v>
      </c>
      <c r="AG42" s="5" t="s">
        <v>139</v>
      </c>
      <c r="AH42" s="5" t="s">
        <v>139</v>
      </c>
      <c r="AI42" s="5" t="s">
        <v>139</v>
      </c>
      <c r="AJ42" s="5" t="s">
        <v>139</v>
      </c>
      <c r="AK42" s="5" t="s">
        <v>139</v>
      </c>
      <c r="AL42" s="5" t="s">
        <v>139</v>
      </c>
    </row>
    <row r="43" spans="2:38" ht="99" customHeight="1" x14ac:dyDescent="0.2">
      <c r="B43" s="27">
        <v>2025</v>
      </c>
      <c r="C43" s="26" t="s">
        <v>34</v>
      </c>
      <c r="D43" s="29" t="s">
        <v>228</v>
      </c>
      <c r="E43" s="30" t="s">
        <v>229</v>
      </c>
      <c r="F43" s="27" t="s">
        <v>292</v>
      </c>
      <c r="G43" s="226" t="s">
        <v>315</v>
      </c>
      <c r="H43" s="226" t="s">
        <v>302</v>
      </c>
      <c r="I43" s="233"/>
      <c r="J43" s="231" t="s">
        <v>326</v>
      </c>
      <c r="K43" s="231" t="s">
        <v>327</v>
      </c>
      <c r="L43" s="244"/>
      <c r="M43" s="244"/>
      <c r="N43" s="244"/>
      <c r="O43" s="244"/>
      <c r="P43" s="244"/>
      <c r="Q43" s="244"/>
      <c r="R43" s="244"/>
      <c r="S43" s="244"/>
      <c r="T43" s="73" t="s">
        <v>139</v>
      </c>
      <c r="U43" s="73" t="s">
        <v>139</v>
      </c>
      <c r="V43" s="76">
        <v>32760</v>
      </c>
      <c r="W43" s="73" t="s">
        <v>139</v>
      </c>
      <c r="X43" s="73" t="s">
        <v>139</v>
      </c>
      <c r="Y43" s="5" t="s">
        <v>139</v>
      </c>
      <c r="Z43" s="4" t="s">
        <v>298</v>
      </c>
      <c r="AA43" s="5" t="s">
        <v>139</v>
      </c>
      <c r="AB43" s="5" t="s">
        <v>139</v>
      </c>
      <c r="AC43" s="5" t="s">
        <v>139</v>
      </c>
      <c r="AD43" s="5" t="s">
        <v>139</v>
      </c>
      <c r="AE43" s="5" t="s">
        <v>139</v>
      </c>
      <c r="AF43" s="5" t="s">
        <v>139</v>
      </c>
      <c r="AG43" s="5" t="s">
        <v>139</v>
      </c>
      <c r="AH43" s="5" t="s">
        <v>139</v>
      </c>
      <c r="AI43" s="5" t="s">
        <v>139</v>
      </c>
      <c r="AJ43" s="5" t="s">
        <v>139</v>
      </c>
      <c r="AK43" s="5" t="s">
        <v>139</v>
      </c>
      <c r="AL43" s="5" t="s">
        <v>139</v>
      </c>
    </row>
    <row r="44" spans="2:38" ht="99" customHeight="1" x14ac:dyDescent="0.2">
      <c r="B44" s="27">
        <v>2025</v>
      </c>
      <c r="C44" s="26" t="s">
        <v>34</v>
      </c>
      <c r="D44" s="29" t="s">
        <v>230</v>
      </c>
      <c r="E44" s="30" t="s">
        <v>231</v>
      </c>
      <c r="F44" s="27" t="s">
        <v>292</v>
      </c>
      <c r="G44" s="226" t="s">
        <v>315</v>
      </c>
      <c r="H44" s="226" t="s">
        <v>302</v>
      </c>
      <c r="I44" s="233"/>
      <c r="J44" s="231" t="s">
        <v>328</v>
      </c>
      <c r="K44" s="231" t="s">
        <v>329</v>
      </c>
      <c r="L44" s="244"/>
      <c r="M44" s="244"/>
      <c r="N44" s="244"/>
      <c r="O44" s="244"/>
      <c r="P44" s="244"/>
      <c r="Q44" s="244"/>
      <c r="R44" s="244"/>
      <c r="S44" s="244"/>
      <c r="T44" s="73" t="s">
        <v>139</v>
      </c>
      <c r="U44" s="73" t="s">
        <v>139</v>
      </c>
      <c r="V44" s="76">
        <v>35600</v>
      </c>
      <c r="W44" s="73" t="s">
        <v>139</v>
      </c>
      <c r="X44" s="73" t="s">
        <v>139</v>
      </c>
      <c r="Y44" s="5" t="s">
        <v>139</v>
      </c>
      <c r="Z44" s="4" t="s">
        <v>298</v>
      </c>
      <c r="AA44" s="5" t="s">
        <v>139</v>
      </c>
      <c r="AB44" s="5" t="s">
        <v>139</v>
      </c>
      <c r="AC44" s="5" t="s">
        <v>139</v>
      </c>
      <c r="AD44" s="5" t="s">
        <v>139</v>
      </c>
      <c r="AE44" s="5" t="s">
        <v>139</v>
      </c>
      <c r="AF44" s="5" t="s">
        <v>139</v>
      </c>
      <c r="AG44" s="5" t="s">
        <v>139</v>
      </c>
      <c r="AH44" s="5" t="s">
        <v>139</v>
      </c>
      <c r="AI44" s="5" t="s">
        <v>139</v>
      </c>
      <c r="AJ44" s="5" t="s">
        <v>139</v>
      </c>
      <c r="AK44" s="5" t="s">
        <v>139</v>
      </c>
      <c r="AL44" s="5" t="s">
        <v>139</v>
      </c>
    </row>
    <row r="45" spans="2:38" ht="99" customHeight="1" x14ac:dyDescent="0.2">
      <c r="B45" s="27">
        <v>2025</v>
      </c>
      <c r="C45" s="26" t="s">
        <v>41</v>
      </c>
      <c r="D45" s="29" t="s">
        <v>232</v>
      </c>
      <c r="E45" s="31" t="s">
        <v>233</v>
      </c>
      <c r="F45" s="27" t="s">
        <v>292</v>
      </c>
      <c r="G45" s="226" t="s">
        <v>315</v>
      </c>
      <c r="H45" s="226" t="s">
        <v>302</v>
      </c>
      <c r="I45" s="233"/>
      <c r="J45" s="231" t="s">
        <v>330</v>
      </c>
      <c r="K45" s="231" t="s">
        <v>331</v>
      </c>
      <c r="L45" s="244"/>
      <c r="M45" s="244"/>
      <c r="N45" s="244"/>
      <c r="O45" s="244"/>
      <c r="P45" s="244"/>
      <c r="Q45" s="244"/>
      <c r="R45" s="244"/>
      <c r="S45" s="244"/>
      <c r="T45" s="73" t="s">
        <v>139</v>
      </c>
      <c r="U45" s="73" t="s">
        <v>139</v>
      </c>
      <c r="V45" s="76">
        <v>23860</v>
      </c>
      <c r="W45" s="73" t="s">
        <v>139</v>
      </c>
      <c r="X45" s="73" t="s">
        <v>139</v>
      </c>
      <c r="Y45" s="5" t="s">
        <v>139</v>
      </c>
      <c r="Z45" s="4" t="s">
        <v>298</v>
      </c>
      <c r="AA45" s="5" t="s">
        <v>139</v>
      </c>
      <c r="AB45" s="5" t="s">
        <v>139</v>
      </c>
      <c r="AC45" s="5" t="s">
        <v>139</v>
      </c>
      <c r="AD45" s="5" t="s">
        <v>139</v>
      </c>
      <c r="AE45" s="5" t="s">
        <v>139</v>
      </c>
      <c r="AF45" s="5" t="s">
        <v>139</v>
      </c>
      <c r="AG45" s="5" t="s">
        <v>139</v>
      </c>
      <c r="AH45" s="5" t="s">
        <v>139</v>
      </c>
      <c r="AI45" s="5" t="s">
        <v>139</v>
      </c>
      <c r="AJ45" s="5" t="s">
        <v>139</v>
      </c>
      <c r="AK45" s="5" t="s">
        <v>139</v>
      </c>
      <c r="AL45" s="5" t="s">
        <v>139</v>
      </c>
    </row>
    <row r="46" spans="2:38" ht="99" customHeight="1" x14ac:dyDescent="0.2">
      <c r="B46" s="27">
        <v>2025</v>
      </c>
      <c r="C46" s="26" t="s">
        <v>235</v>
      </c>
      <c r="D46" s="29" t="s">
        <v>234</v>
      </c>
      <c r="E46" s="31" t="s">
        <v>236</v>
      </c>
      <c r="F46" s="27" t="s">
        <v>292</v>
      </c>
      <c r="G46" s="226" t="s">
        <v>315</v>
      </c>
      <c r="H46" s="226" t="s">
        <v>302</v>
      </c>
      <c r="I46" s="233"/>
      <c r="J46" s="231" t="s">
        <v>332</v>
      </c>
      <c r="K46" s="231" t="s">
        <v>333</v>
      </c>
      <c r="L46" s="244"/>
      <c r="M46" s="244"/>
      <c r="N46" s="244"/>
      <c r="O46" s="244"/>
      <c r="P46" s="244"/>
      <c r="Q46" s="244"/>
      <c r="R46" s="244"/>
      <c r="S46" s="244"/>
      <c r="T46" s="73" t="s">
        <v>139</v>
      </c>
      <c r="U46" s="73" t="s">
        <v>139</v>
      </c>
      <c r="V46" s="76">
        <v>2270</v>
      </c>
      <c r="W46" s="73" t="s">
        <v>139</v>
      </c>
      <c r="X46" s="73" t="s">
        <v>139</v>
      </c>
      <c r="Y46" s="5" t="s">
        <v>139</v>
      </c>
      <c r="Z46" s="4" t="s">
        <v>298</v>
      </c>
      <c r="AA46" s="5" t="s">
        <v>139</v>
      </c>
      <c r="AB46" s="5" t="s">
        <v>139</v>
      </c>
      <c r="AC46" s="5" t="s">
        <v>139</v>
      </c>
      <c r="AD46" s="5" t="s">
        <v>139</v>
      </c>
      <c r="AE46" s="5" t="s">
        <v>139</v>
      </c>
      <c r="AF46" s="5" t="s">
        <v>139</v>
      </c>
      <c r="AG46" s="5" t="s">
        <v>139</v>
      </c>
      <c r="AH46" s="5" t="s">
        <v>139</v>
      </c>
      <c r="AI46" s="5" t="s">
        <v>139</v>
      </c>
      <c r="AJ46" s="5" t="s">
        <v>139</v>
      </c>
      <c r="AK46" s="5" t="s">
        <v>139</v>
      </c>
      <c r="AL46" s="5" t="s">
        <v>139</v>
      </c>
    </row>
    <row r="47" spans="2:38" ht="99" customHeight="1" x14ac:dyDescent="0.2">
      <c r="B47" s="27">
        <v>2025</v>
      </c>
      <c r="C47" s="26" t="s">
        <v>237</v>
      </c>
      <c r="D47" s="29" t="s">
        <v>19</v>
      </c>
      <c r="E47" s="30" t="s">
        <v>20</v>
      </c>
      <c r="F47" s="27" t="s">
        <v>292</v>
      </c>
      <c r="G47" s="226" t="s">
        <v>315</v>
      </c>
      <c r="H47" s="226" t="s">
        <v>317</v>
      </c>
      <c r="I47" s="234"/>
      <c r="J47" s="231" t="s">
        <v>334</v>
      </c>
      <c r="K47" s="231" t="s">
        <v>335</v>
      </c>
      <c r="L47" s="244"/>
      <c r="M47" s="244"/>
      <c r="N47" s="244"/>
      <c r="O47" s="244"/>
      <c r="P47" s="244"/>
      <c r="Q47" s="244"/>
      <c r="R47" s="244"/>
      <c r="S47" s="244"/>
      <c r="T47" s="73" t="s">
        <v>139</v>
      </c>
      <c r="U47" s="73" t="s">
        <v>139</v>
      </c>
      <c r="V47" s="76">
        <v>43110</v>
      </c>
      <c r="W47" s="73" t="s">
        <v>139</v>
      </c>
      <c r="X47" s="73" t="s">
        <v>139</v>
      </c>
      <c r="Y47" s="5" t="s">
        <v>139</v>
      </c>
      <c r="Z47" s="60" t="s">
        <v>300</v>
      </c>
      <c r="AA47" s="5" t="s">
        <v>139</v>
      </c>
      <c r="AB47" s="5" t="s">
        <v>139</v>
      </c>
      <c r="AC47" s="5" t="s">
        <v>139</v>
      </c>
      <c r="AD47" s="5" t="s">
        <v>139</v>
      </c>
      <c r="AE47" s="5" t="s">
        <v>139</v>
      </c>
      <c r="AF47" s="5" t="s">
        <v>139</v>
      </c>
      <c r="AG47" s="5" t="s">
        <v>139</v>
      </c>
      <c r="AH47" s="5" t="s">
        <v>139</v>
      </c>
      <c r="AI47" s="5" t="s">
        <v>139</v>
      </c>
      <c r="AJ47" s="5" t="s">
        <v>139</v>
      </c>
      <c r="AK47" s="5" t="s">
        <v>139</v>
      </c>
      <c r="AL47" s="5" t="s">
        <v>139</v>
      </c>
    </row>
    <row r="48" spans="2:38" ht="99" customHeight="1" x14ac:dyDescent="0.2">
      <c r="B48" s="27">
        <v>2025</v>
      </c>
      <c r="C48" s="26" t="s">
        <v>237</v>
      </c>
      <c r="D48" s="29" t="s">
        <v>21</v>
      </c>
      <c r="E48" s="30" t="s">
        <v>22</v>
      </c>
      <c r="F48" s="27" t="s">
        <v>292</v>
      </c>
      <c r="G48" s="226" t="s">
        <v>315</v>
      </c>
      <c r="H48" s="226" t="s">
        <v>317</v>
      </c>
      <c r="I48" s="234"/>
      <c r="J48" s="231" t="s">
        <v>336</v>
      </c>
      <c r="K48" s="231" t="s">
        <v>335</v>
      </c>
      <c r="L48" s="244"/>
      <c r="M48" s="244"/>
      <c r="N48" s="244"/>
      <c r="O48" s="244"/>
      <c r="P48" s="244"/>
      <c r="Q48" s="244"/>
      <c r="R48" s="244"/>
      <c r="S48" s="244"/>
      <c r="T48" s="73" t="s">
        <v>139</v>
      </c>
      <c r="U48" s="73" t="s">
        <v>139</v>
      </c>
      <c r="V48" s="76">
        <v>40990</v>
      </c>
      <c r="W48" s="73" t="s">
        <v>139</v>
      </c>
      <c r="X48" s="73" t="s">
        <v>139</v>
      </c>
      <c r="Y48" s="5" t="s">
        <v>139</v>
      </c>
      <c r="Z48" s="60" t="s">
        <v>300</v>
      </c>
      <c r="AA48" s="5" t="s">
        <v>139</v>
      </c>
      <c r="AB48" s="5" t="s">
        <v>139</v>
      </c>
      <c r="AC48" s="5" t="s">
        <v>139</v>
      </c>
      <c r="AD48" s="5" t="s">
        <v>139</v>
      </c>
      <c r="AE48" s="5" t="s">
        <v>139</v>
      </c>
      <c r="AF48" s="5" t="s">
        <v>139</v>
      </c>
      <c r="AG48" s="5" t="s">
        <v>139</v>
      </c>
      <c r="AH48" s="5" t="s">
        <v>139</v>
      </c>
      <c r="AI48" s="5" t="s">
        <v>139</v>
      </c>
      <c r="AJ48" s="5" t="s">
        <v>139</v>
      </c>
      <c r="AK48" s="5" t="s">
        <v>139</v>
      </c>
      <c r="AL48" s="5" t="s">
        <v>139</v>
      </c>
    </row>
    <row r="49" spans="2:38" ht="99" customHeight="1" x14ac:dyDescent="0.2">
      <c r="B49" s="27">
        <v>2025</v>
      </c>
      <c r="C49" s="26" t="s">
        <v>36</v>
      </c>
      <c r="D49" s="29" t="s">
        <v>35</v>
      </c>
      <c r="E49" s="30" t="s">
        <v>238</v>
      </c>
      <c r="F49" s="27" t="s">
        <v>292</v>
      </c>
      <c r="G49" s="226" t="s">
        <v>315</v>
      </c>
      <c r="H49" s="226" t="s">
        <v>302</v>
      </c>
      <c r="I49" s="233"/>
      <c r="J49" s="231" t="s">
        <v>337</v>
      </c>
      <c r="K49" s="231" t="s">
        <v>338</v>
      </c>
      <c r="L49" s="244"/>
      <c r="M49" s="244"/>
      <c r="N49" s="244"/>
      <c r="O49" s="244"/>
      <c r="P49" s="244"/>
      <c r="Q49" s="244"/>
      <c r="R49" s="244"/>
      <c r="S49" s="244"/>
      <c r="T49" s="73" t="s">
        <v>139</v>
      </c>
      <c r="U49" s="73" t="s">
        <v>139</v>
      </c>
      <c r="V49" s="76">
        <v>70990</v>
      </c>
      <c r="W49" s="73" t="s">
        <v>139</v>
      </c>
      <c r="X49" s="73" t="s">
        <v>139</v>
      </c>
      <c r="Y49" s="5" t="s">
        <v>139</v>
      </c>
      <c r="Z49" s="4" t="s">
        <v>298</v>
      </c>
      <c r="AA49" s="5" t="s">
        <v>139</v>
      </c>
      <c r="AB49" s="5" t="s">
        <v>139</v>
      </c>
      <c r="AC49" s="5" t="s">
        <v>139</v>
      </c>
      <c r="AD49" s="5" t="s">
        <v>139</v>
      </c>
      <c r="AE49" s="5" t="s">
        <v>139</v>
      </c>
      <c r="AF49" s="5" t="s">
        <v>139</v>
      </c>
      <c r="AG49" s="5" t="s">
        <v>139</v>
      </c>
      <c r="AH49" s="5" t="s">
        <v>139</v>
      </c>
      <c r="AI49" s="5" t="s">
        <v>139</v>
      </c>
      <c r="AJ49" s="5" t="s">
        <v>139</v>
      </c>
      <c r="AK49" s="5" t="s">
        <v>139</v>
      </c>
      <c r="AL49" s="5" t="s">
        <v>139</v>
      </c>
    </row>
    <row r="50" spans="2:38" ht="99" customHeight="1" x14ac:dyDescent="0.2">
      <c r="B50" s="27">
        <v>2026</v>
      </c>
      <c r="C50" s="29" t="s">
        <v>34</v>
      </c>
      <c r="D50" s="29" t="s">
        <v>404</v>
      </c>
      <c r="E50" s="63" t="s">
        <v>339</v>
      </c>
      <c r="F50" s="4" t="s">
        <v>127</v>
      </c>
      <c r="G50" s="235" t="s">
        <v>316</v>
      </c>
      <c r="H50" s="226" t="s">
        <v>405</v>
      </c>
      <c r="I50" s="226" t="s">
        <v>302</v>
      </c>
      <c r="J50" s="231" t="s">
        <v>340</v>
      </c>
      <c r="K50" s="231" t="s">
        <v>341</v>
      </c>
      <c r="L50" s="244"/>
      <c r="M50" s="244"/>
      <c r="N50" s="244"/>
      <c r="O50" s="244"/>
      <c r="P50" s="244"/>
      <c r="Q50" s="244"/>
      <c r="R50" s="244"/>
      <c r="S50" s="244"/>
      <c r="T50" s="73" t="s">
        <v>139</v>
      </c>
      <c r="U50" s="73" t="s">
        <v>139</v>
      </c>
      <c r="V50" s="77">
        <v>4000</v>
      </c>
      <c r="W50" s="73" t="s">
        <v>139</v>
      </c>
      <c r="X50" s="73" t="s">
        <v>139</v>
      </c>
      <c r="Y50" s="5" t="s">
        <v>139</v>
      </c>
      <c r="Z50" s="4" t="s">
        <v>298</v>
      </c>
      <c r="AA50" s="5" t="s">
        <v>139</v>
      </c>
      <c r="AB50" s="5" t="s">
        <v>139</v>
      </c>
      <c r="AC50" s="5" t="s">
        <v>139</v>
      </c>
      <c r="AD50" s="5" t="s">
        <v>139</v>
      </c>
      <c r="AE50" s="5" t="s">
        <v>139</v>
      </c>
      <c r="AF50" s="5" t="s">
        <v>139</v>
      </c>
      <c r="AG50" s="5" t="s">
        <v>139</v>
      </c>
      <c r="AH50" s="5" t="s">
        <v>139</v>
      </c>
      <c r="AI50" s="5" t="s">
        <v>139</v>
      </c>
      <c r="AJ50" s="5" t="s">
        <v>139</v>
      </c>
      <c r="AK50" s="5" t="s">
        <v>139</v>
      </c>
      <c r="AL50" s="5" t="s">
        <v>139</v>
      </c>
    </row>
    <row r="51" spans="2:38" ht="99" customHeight="1" x14ac:dyDescent="0.2">
      <c r="B51" s="27">
        <v>2026</v>
      </c>
      <c r="C51" s="29" t="s">
        <v>40</v>
      </c>
      <c r="D51" s="29" t="s">
        <v>12</v>
      </c>
      <c r="E51" s="63" t="s">
        <v>239</v>
      </c>
      <c r="F51" s="4" t="s">
        <v>127</v>
      </c>
      <c r="G51" s="235" t="s">
        <v>316</v>
      </c>
      <c r="H51" s="226" t="s">
        <v>405</v>
      </c>
      <c r="I51" s="226" t="s">
        <v>302</v>
      </c>
      <c r="J51" s="231" t="s">
        <v>342</v>
      </c>
      <c r="K51" s="231" t="s">
        <v>343</v>
      </c>
      <c r="L51" s="244"/>
      <c r="M51" s="244"/>
      <c r="N51" s="244"/>
      <c r="O51" s="244"/>
      <c r="P51" s="244"/>
      <c r="Q51" s="244"/>
      <c r="R51" s="244"/>
      <c r="S51" s="244"/>
      <c r="T51" s="73" t="s">
        <v>139</v>
      </c>
      <c r="U51" s="73" t="s">
        <v>139</v>
      </c>
      <c r="V51" s="77">
        <v>5566</v>
      </c>
      <c r="W51" s="73" t="s">
        <v>139</v>
      </c>
      <c r="X51" s="73" t="s">
        <v>139</v>
      </c>
      <c r="Y51" s="5" t="s">
        <v>139</v>
      </c>
      <c r="Z51" s="4" t="s">
        <v>298</v>
      </c>
      <c r="AA51" s="5" t="s">
        <v>139</v>
      </c>
      <c r="AB51" s="5" t="s">
        <v>139</v>
      </c>
      <c r="AC51" s="5" t="s">
        <v>139</v>
      </c>
      <c r="AD51" s="5" t="s">
        <v>139</v>
      </c>
      <c r="AE51" s="5" t="s">
        <v>139</v>
      </c>
      <c r="AF51" s="5" t="s">
        <v>139</v>
      </c>
      <c r="AG51" s="5" t="s">
        <v>139</v>
      </c>
      <c r="AH51" s="5" t="s">
        <v>139</v>
      </c>
      <c r="AI51" s="5" t="s">
        <v>139</v>
      </c>
      <c r="AJ51" s="5" t="s">
        <v>139</v>
      </c>
      <c r="AK51" s="5" t="s">
        <v>139</v>
      </c>
      <c r="AL51" s="5" t="s">
        <v>139</v>
      </c>
    </row>
    <row r="52" spans="2:38" ht="99" customHeight="1" x14ac:dyDescent="0.2">
      <c r="B52" s="27">
        <v>2026</v>
      </c>
      <c r="C52" s="29" t="s">
        <v>31</v>
      </c>
      <c r="D52" s="29" t="s">
        <v>240</v>
      </c>
      <c r="E52" s="63" t="s">
        <v>241</v>
      </c>
      <c r="F52" s="4" t="s">
        <v>127</v>
      </c>
      <c r="G52" s="235" t="s">
        <v>316</v>
      </c>
      <c r="H52" s="226" t="s">
        <v>405</v>
      </c>
      <c r="I52" s="226" t="s">
        <v>302</v>
      </c>
      <c r="J52" s="231" t="s">
        <v>344</v>
      </c>
      <c r="K52" s="231" t="s">
        <v>345</v>
      </c>
      <c r="L52" s="244"/>
      <c r="M52" s="244"/>
      <c r="N52" s="244"/>
      <c r="O52" s="244"/>
      <c r="P52" s="244"/>
      <c r="Q52" s="244"/>
      <c r="R52" s="244"/>
      <c r="S52" s="244"/>
      <c r="T52" s="73">
        <v>3</v>
      </c>
      <c r="U52" s="73" t="s">
        <v>139</v>
      </c>
      <c r="V52" s="77">
        <v>10000</v>
      </c>
      <c r="W52" s="73" t="s">
        <v>139</v>
      </c>
      <c r="X52" s="73" t="s">
        <v>139</v>
      </c>
      <c r="Y52" s="5" t="s">
        <v>139</v>
      </c>
      <c r="Z52" s="4" t="s">
        <v>298</v>
      </c>
      <c r="AA52" s="5" t="s">
        <v>139</v>
      </c>
      <c r="AB52" s="5" t="s">
        <v>139</v>
      </c>
      <c r="AC52" s="5" t="s">
        <v>139</v>
      </c>
      <c r="AD52" s="5" t="s">
        <v>139</v>
      </c>
      <c r="AE52" s="5" t="s">
        <v>139</v>
      </c>
      <c r="AF52" s="5" t="s">
        <v>139</v>
      </c>
      <c r="AG52" s="5" t="s">
        <v>139</v>
      </c>
      <c r="AH52" s="5" t="s">
        <v>139</v>
      </c>
      <c r="AI52" s="5" t="s">
        <v>139</v>
      </c>
      <c r="AJ52" s="5" t="s">
        <v>139</v>
      </c>
      <c r="AK52" s="5" t="s">
        <v>139</v>
      </c>
      <c r="AL52" s="5" t="s">
        <v>139</v>
      </c>
    </row>
    <row r="53" spans="2:38" ht="99" customHeight="1" x14ac:dyDescent="0.2">
      <c r="B53" s="27">
        <v>2026</v>
      </c>
      <c r="C53" s="29" t="s">
        <v>40</v>
      </c>
      <c r="D53" s="29" t="s">
        <v>242</v>
      </c>
      <c r="E53" s="63" t="s">
        <v>243</v>
      </c>
      <c r="F53" s="4" t="s">
        <v>127</v>
      </c>
      <c r="G53" s="235" t="s">
        <v>316</v>
      </c>
      <c r="H53" s="226" t="s">
        <v>405</v>
      </c>
      <c r="I53" s="226" t="s">
        <v>302</v>
      </c>
      <c r="J53" s="231" t="s">
        <v>346</v>
      </c>
      <c r="K53" s="231" t="s">
        <v>347</v>
      </c>
      <c r="L53" s="244"/>
      <c r="M53" s="244"/>
      <c r="N53" s="244"/>
      <c r="O53" s="244"/>
      <c r="P53" s="244"/>
      <c r="Q53" s="244"/>
      <c r="R53" s="244"/>
      <c r="S53" s="244"/>
      <c r="T53" s="73" t="s">
        <v>139</v>
      </c>
      <c r="U53" s="73" t="s">
        <v>139</v>
      </c>
      <c r="V53" s="77">
        <v>26900</v>
      </c>
      <c r="W53" s="73" t="s">
        <v>139</v>
      </c>
      <c r="X53" s="73" t="s">
        <v>139</v>
      </c>
      <c r="Y53" s="5" t="s">
        <v>139</v>
      </c>
      <c r="Z53" s="4" t="s">
        <v>298</v>
      </c>
      <c r="AA53" s="5" t="s">
        <v>139</v>
      </c>
      <c r="AB53" s="5" t="s">
        <v>139</v>
      </c>
      <c r="AC53" s="5" t="s">
        <v>139</v>
      </c>
      <c r="AD53" s="5" t="s">
        <v>139</v>
      </c>
      <c r="AE53" s="5" t="s">
        <v>139</v>
      </c>
      <c r="AF53" s="5" t="s">
        <v>139</v>
      </c>
      <c r="AG53" s="5" t="s">
        <v>139</v>
      </c>
      <c r="AH53" s="5" t="s">
        <v>139</v>
      </c>
      <c r="AI53" s="5" t="s">
        <v>139</v>
      </c>
      <c r="AJ53" s="5" t="s">
        <v>139</v>
      </c>
      <c r="AK53" s="5" t="s">
        <v>139</v>
      </c>
      <c r="AL53" s="5" t="s">
        <v>139</v>
      </c>
    </row>
    <row r="54" spans="2:38" ht="99" customHeight="1" x14ac:dyDescent="0.2">
      <c r="B54" s="27">
        <v>2026</v>
      </c>
      <c r="C54" s="29" t="s">
        <v>31</v>
      </c>
      <c r="D54" s="29" t="s">
        <v>244</v>
      </c>
      <c r="E54" s="63" t="s">
        <v>245</v>
      </c>
      <c r="F54" s="4" t="s">
        <v>127</v>
      </c>
      <c r="G54" s="235" t="s">
        <v>316</v>
      </c>
      <c r="H54" s="226" t="s">
        <v>405</v>
      </c>
      <c r="I54" s="226" t="s">
        <v>302</v>
      </c>
      <c r="J54" s="231" t="s">
        <v>348</v>
      </c>
      <c r="K54" s="231" t="s">
        <v>349</v>
      </c>
      <c r="L54" s="244"/>
      <c r="M54" s="244"/>
      <c r="N54" s="244"/>
      <c r="O54" s="244"/>
      <c r="P54" s="244"/>
      <c r="Q54" s="244"/>
      <c r="R54" s="244"/>
      <c r="S54" s="244"/>
      <c r="T54" s="73" t="s">
        <v>139</v>
      </c>
      <c r="U54" s="73" t="s">
        <v>139</v>
      </c>
      <c r="V54" s="77">
        <v>15000</v>
      </c>
      <c r="W54" s="73" t="s">
        <v>139</v>
      </c>
      <c r="X54" s="73" t="s">
        <v>139</v>
      </c>
      <c r="Y54" s="5" t="s">
        <v>139</v>
      </c>
      <c r="Z54" s="4" t="s">
        <v>298</v>
      </c>
      <c r="AA54" s="5" t="s">
        <v>139</v>
      </c>
      <c r="AB54" s="5" t="s">
        <v>139</v>
      </c>
      <c r="AC54" s="5" t="s">
        <v>139</v>
      </c>
      <c r="AD54" s="5" t="s">
        <v>139</v>
      </c>
      <c r="AE54" s="5" t="s">
        <v>139</v>
      </c>
      <c r="AF54" s="5" t="s">
        <v>139</v>
      </c>
      <c r="AG54" s="5" t="s">
        <v>139</v>
      </c>
      <c r="AH54" s="5" t="s">
        <v>139</v>
      </c>
      <c r="AI54" s="5" t="s">
        <v>139</v>
      </c>
      <c r="AJ54" s="5" t="s">
        <v>139</v>
      </c>
      <c r="AK54" s="5" t="s">
        <v>139</v>
      </c>
      <c r="AL54" s="5" t="s">
        <v>139</v>
      </c>
    </row>
    <row r="55" spans="2:38" ht="99" customHeight="1" x14ac:dyDescent="0.2">
      <c r="B55" s="27">
        <v>2026</v>
      </c>
      <c r="C55" s="65" t="s">
        <v>7</v>
      </c>
      <c r="D55" s="64" t="s">
        <v>246</v>
      </c>
      <c r="E55" s="63" t="s">
        <v>247</v>
      </c>
      <c r="F55" s="4" t="s">
        <v>127</v>
      </c>
      <c r="G55" s="235" t="s">
        <v>316</v>
      </c>
      <c r="H55" s="226" t="s">
        <v>405</v>
      </c>
      <c r="I55" s="226" t="s">
        <v>302</v>
      </c>
      <c r="J55" s="231" t="s">
        <v>350</v>
      </c>
      <c r="K55" s="231" t="s">
        <v>351</v>
      </c>
      <c r="L55" s="244"/>
      <c r="M55" s="244"/>
      <c r="N55" s="244"/>
      <c r="O55" s="244"/>
      <c r="P55" s="244"/>
      <c r="Q55" s="244"/>
      <c r="R55" s="244"/>
      <c r="S55" s="244"/>
      <c r="T55" s="73" t="s">
        <v>139</v>
      </c>
      <c r="U55" s="73" t="s">
        <v>139</v>
      </c>
      <c r="V55" s="77">
        <v>3000</v>
      </c>
      <c r="W55" s="73" t="s">
        <v>139</v>
      </c>
      <c r="X55" s="73" t="s">
        <v>139</v>
      </c>
      <c r="Y55" s="5" t="s">
        <v>139</v>
      </c>
      <c r="Z55" s="4" t="s">
        <v>298</v>
      </c>
      <c r="AA55" s="5" t="s">
        <v>139</v>
      </c>
      <c r="AB55" s="5" t="s">
        <v>139</v>
      </c>
      <c r="AC55" s="5" t="s">
        <v>139</v>
      </c>
      <c r="AD55" s="5" t="s">
        <v>139</v>
      </c>
      <c r="AE55" s="5" t="s">
        <v>139</v>
      </c>
      <c r="AF55" s="5" t="s">
        <v>139</v>
      </c>
      <c r="AG55" s="5" t="s">
        <v>139</v>
      </c>
      <c r="AH55" s="5" t="s">
        <v>139</v>
      </c>
      <c r="AI55" s="5" t="s">
        <v>139</v>
      </c>
      <c r="AJ55" s="5" t="s">
        <v>139</v>
      </c>
      <c r="AK55" s="5" t="s">
        <v>139</v>
      </c>
      <c r="AL55" s="5" t="s">
        <v>139</v>
      </c>
    </row>
    <row r="56" spans="2:38" ht="99" customHeight="1" x14ac:dyDescent="0.2">
      <c r="B56" s="27">
        <v>2026</v>
      </c>
      <c r="C56" s="29" t="s">
        <v>33</v>
      </c>
      <c r="D56" s="29" t="s">
        <v>248</v>
      </c>
      <c r="E56" s="63" t="s">
        <v>249</v>
      </c>
      <c r="F56" s="4" t="s">
        <v>127</v>
      </c>
      <c r="G56" s="235" t="s">
        <v>316</v>
      </c>
      <c r="H56" s="226" t="s">
        <v>405</v>
      </c>
      <c r="I56" s="226" t="s">
        <v>302</v>
      </c>
      <c r="J56" s="231" t="s">
        <v>352</v>
      </c>
      <c r="K56" s="231" t="s">
        <v>353</v>
      </c>
      <c r="L56" s="244"/>
      <c r="M56" s="244"/>
      <c r="N56" s="244"/>
      <c r="O56" s="244"/>
      <c r="P56" s="244"/>
      <c r="Q56" s="244"/>
      <c r="R56" s="244"/>
      <c r="S56" s="244"/>
      <c r="T56" s="73" t="s">
        <v>139</v>
      </c>
      <c r="U56" s="73" t="s">
        <v>139</v>
      </c>
      <c r="V56" s="77">
        <v>1500</v>
      </c>
      <c r="W56" s="73" t="s">
        <v>139</v>
      </c>
      <c r="X56" s="73" t="s">
        <v>139</v>
      </c>
      <c r="Y56" s="5" t="s">
        <v>139</v>
      </c>
      <c r="Z56" s="4" t="s">
        <v>298</v>
      </c>
      <c r="AA56" s="5" t="s">
        <v>139</v>
      </c>
      <c r="AB56" s="5" t="s">
        <v>139</v>
      </c>
      <c r="AC56" s="5" t="s">
        <v>139</v>
      </c>
      <c r="AD56" s="5" t="s">
        <v>139</v>
      </c>
      <c r="AE56" s="5" t="s">
        <v>139</v>
      </c>
      <c r="AF56" s="5" t="s">
        <v>139</v>
      </c>
      <c r="AG56" s="5" t="s">
        <v>139</v>
      </c>
      <c r="AH56" s="5" t="s">
        <v>139</v>
      </c>
      <c r="AI56" s="5" t="s">
        <v>139</v>
      </c>
      <c r="AJ56" s="5" t="s">
        <v>139</v>
      </c>
      <c r="AK56" s="5" t="s">
        <v>139</v>
      </c>
      <c r="AL56" s="5" t="s">
        <v>139</v>
      </c>
    </row>
    <row r="57" spans="2:38" ht="99" customHeight="1" x14ac:dyDescent="0.2">
      <c r="B57" s="27">
        <v>2026</v>
      </c>
      <c r="C57" s="29" t="s">
        <v>36</v>
      </c>
      <c r="D57" s="64" t="s">
        <v>250</v>
      </c>
      <c r="E57" s="63" t="s">
        <v>251</v>
      </c>
      <c r="F57" s="4" t="s">
        <v>127</v>
      </c>
      <c r="G57" s="235" t="s">
        <v>316</v>
      </c>
      <c r="H57" s="226" t="s">
        <v>405</v>
      </c>
      <c r="I57" s="226" t="s">
        <v>302</v>
      </c>
      <c r="J57" s="231" t="s">
        <v>354</v>
      </c>
      <c r="K57" s="231" t="s">
        <v>355</v>
      </c>
      <c r="L57" s="244"/>
      <c r="M57" s="244"/>
      <c r="N57" s="244"/>
      <c r="O57" s="244"/>
      <c r="P57" s="244"/>
      <c r="Q57" s="244"/>
      <c r="R57" s="244"/>
      <c r="S57" s="244"/>
      <c r="T57" s="73" t="s">
        <v>139</v>
      </c>
      <c r="U57" s="73" t="s">
        <v>139</v>
      </c>
      <c r="V57" s="77">
        <v>34000</v>
      </c>
      <c r="W57" s="73" t="s">
        <v>139</v>
      </c>
      <c r="X57" s="73" t="s">
        <v>139</v>
      </c>
      <c r="Y57" s="5" t="s">
        <v>139</v>
      </c>
      <c r="Z57" s="4" t="s">
        <v>298</v>
      </c>
      <c r="AA57" s="5" t="s">
        <v>139</v>
      </c>
      <c r="AB57" s="5" t="s">
        <v>139</v>
      </c>
      <c r="AC57" s="5" t="s">
        <v>139</v>
      </c>
      <c r="AD57" s="5" t="s">
        <v>139</v>
      </c>
      <c r="AE57" s="5" t="s">
        <v>139</v>
      </c>
      <c r="AF57" s="5" t="s">
        <v>139</v>
      </c>
      <c r="AG57" s="5" t="s">
        <v>139</v>
      </c>
      <c r="AH57" s="5" t="s">
        <v>139</v>
      </c>
      <c r="AI57" s="5" t="s">
        <v>139</v>
      </c>
      <c r="AJ57" s="5" t="s">
        <v>139</v>
      </c>
      <c r="AK57" s="5" t="s">
        <v>139</v>
      </c>
      <c r="AL57" s="5" t="s">
        <v>139</v>
      </c>
    </row>
    <row r="58" spans="2:38" ht="99" customHeight="1" x14ac:dyDescent="0.2">
      <c r="B58" s="27">
        <v>2026</v>
      </c>
      <c r="C58" s="29" t="s">
        <v>34</v>
      </c>
      <c r="D58" s="29" t="s">
        <v>252</v>
      </c>
      <c r="E58" s="63" t="s">
        <v>253</v>
      </c>
      <c r="F58" s="4" t="s">
        <v>127</v>
      </c>
      <c r="G58" s="235" t="s">
        <v>316</v>
      </c>
      <c r="H58" s="226" t="s">
        <v>405</v>
      </c>
      <c r="I58" s="226" t="s">
        <v>302</v>
      </c>
      <c r="J58" s="231" t="s">
        <v>356</v>
      </c>
      <c r="K58" s="231" t="s">
        <v>357</v>
      </c>
      <c r="L58" s="244"/>
      <c r="M58" s="244"/>
      <c r="N58" s="244"/>
      <c r="O58" s="244"/>
      <c r="P58" s="244"/>
      <c r="Q58" s="244"/>
      <c r="R58" s="244"/>
      <c r="S58" s="244"/>
      <c r="T58" s="73" t="s">
        <v>139</v>
      </c>
      <c r="U58" s="73" t="s">
        <v>139</v>
      </c>
      <c r="V58" s="77">
        <v>10000</v>
      </c>
      <c r="W58" s="73" t="s">
        <v>139</v>
      </c>
      <c r="X58" s="73" t="s">
        <v>139</v>
      </c>
      <c r="Y58" s="5" t="s">
        <v>139</v>
      </c>
      <c r="Z58" s="4" t="s">
        <v>298</v>
      </c>
      <c r="AA58" s="5" t="s">
        <v>139</v>
      </c>
      <c r="AB58" s="5" t="s">
        <v>139</v>
      </c>
      <c r="AC58" s="5" t="s">
        <v>139</v>
      </c>
      <c r="AD58" s="5" t="s">
        <v>139</v>
      </c>
      <c r="AE58" s="5" t="s">
        <v>139</v>
      </c>
      <c r="AF58" s="5" t="s">
        <v>139</v>
      </c>
      <c r="AG58" s="5" t="s">
        <v>139</v>
      </c>
      <c r="AH58" s="5" t="s">
        <v>139</v>
      </c>
      <c r="AI58" s="5" t="s">
        <v>139</v>
      </c>
      <c r="AJ58" s="5" t="s">
        <v>139</v>
      </c>
      <c r="AK58" s="5" t="s">
        <v>139</v>
      </c>
      <c r="AL58" s="5" t="s">
        <v>139</v>
      </c>
    </row>
    <row r="59" spans="2:38" ht="99" customHeight="1" x14ac:dyDescent="0.2">
      <c r="B59" s="27">
        <v>2026</v>
      </c>
      <c r="C59" s="29" t="s">
        <v>7</v>
      </c>
      <c r="D59" s="29" t="s">
        <v>254</v>
      </c>
      <c r="E59" s="63" t="s">
        <v>255</v>
      </c>
      <c r="F59" s="4" t="s">
        <v>127</v>
      </c>
      <c r="G59" s="235" t="s">
        <v>316</v>
      </c>
      <c r="H59" s="226" t="s">
        <v>405</v>
      </c>
      <c r="I59" s="226" t="s">
        <v>302</v>
      </c>
      <c r="J59" s="231" t="s">
        <v>358</v>
      </c>
      <c r="K59" s="231" t="s">
        <v>359</v>
      </c>
      <c r="L59" s="244"/>
      <c r="M59" s="244"/>
      <c r="N59" s="244"/>
      <c r="O59" s="244"/>
      <c r="P59" s="244"/>
      <c r="Q59" s="244"/>
      <c r="R59" s="244"/>
      <c r="S59" s="244"/>
      <c r="T59" s="73" t="s">
        <v>139</v>
      </c>
      <c r="U59" s="73" t="s">
        <v>139</v>
      </c>
      <c r="V59" s="77">
        <v>15000</v>
      </c>
      <c r="W59" s="73" t="s">
        <v>139</v>
      </c>
      <c r="X59" s="73" t="s">
        <v>139</v>
      </c>
      <c r="Y59" s="5" t="s">
        <v>139</v>
      </c>
      <c r="Z59" s="4" t="s">
        <v>298</v>
      </c>
      <c r="AA59" s="5" t="s">
        <v>139</v>
      </c>
      <c r="AB59" s="5" t="s">
        <v>139</v>
      </c>
      <c r="AC59" s="5" t="s">
        <v>139</v>
      </c>
      <c r="AD59" s="5" t="s">
        <v>139</v>
      </c>
      <c r="AE59" s="5" t="s">
        <v>139</v>
      </c>
      <c r="AF59" s="5" t="s">
        <v>139</v>
      </c>
      <c r="AG59" s="5" t="s">
        <v>139</v>
      </c>
      <c r="AH59" s="5" t="s">
        <v>139</v>
      </c>
      <c r="AI59" s="5" t="s">
        <v>139</v>
      </c>
      <c r="AJ59" s="5" t="s">
        <v>139</v>
      </c>
      <c r="AK59" s="5" t="s">
        <v>139</v>
      </c>
      <c r="AL59" s="5" t="s">
        <v>139</v>
      </c>
    </row>
    <row r="60" spans="2:38" ht="99" customHeight="1" x14ac:dyDescent="0.2">
      <c r="B60" s="27">
        <v>2026</v>
      </c>
      <c r="C60" s="29" t="s">
        <v>43</v>
      </c>
      <c r="D60" s="29" t="s">
        <v>256</v>
      </c>
      <c r="E60" s="63" t="s">
        <v>257</v>
      </c>
      <c r="F60" s="4" t="s">
        <v>127</v>
      </c>
      <c r="G60" s="235" t="s">
        <v>316</v>
      </c>
      <c r="H60" s="226" t="s">
        <v>405</v>
      </c>
      <c r="I60" s="226" t="s">
        <v>302</v>
      </c>
      <c r="J60" s="231" t="s">
        <v>360</v>
      </c>
      <c r="K60" s="231" t="s">
        <v>361</v>
      </c>
      <c r="L60" s="244"/>
      <c r="M60" s="244"/>
      <c r="N60" s="244"/>
      <c r="O60" s="244"/>
      <c r="P60" s="244"/>
      <c r="Q60" s="244"/>
      <c r="R60" s="244"/>
      <c r="S60" s="244"/>
      <c r="T60" s="73" t="s">
        <v>139</v>
      </c>
      <c r="U60" s="73" t="s">
        <v>139</v>
      </c>
      <c r="V60" s="77">
        <v>10000</v>
      </c>
      <c r="W60" s="73" t="s">
        <v>139</v>
      </c>
      <c r="X60" s="73" t="s">
        <v>139</v>
      </c>
      <c r="Y60" s="5" t="s">
        <v>139</v>
      </c>
      <c r="Z60" s="4" t="s">
        <v>298</v>
      </c>
      <c r="AA60" s="5" t="s">
        <v>139</v>
      </c>
      <c r="AB60" s="5" t="s">
        <v>139</v>
      </c>
      <c r="AC60" s="5" t="s">
        <v>139</v>
      </c>
      <c r="AD60" s="5" t="s">
        <v>139</v>
      </c>
      <c r="AE60" s="5" t="s">
        <v>139</v>
      </c>
      <c r="AF60" s="5" t="s">
        <v>139</v>
      </c>
      <c r="AG60" s="5" t="s">
        <v>139</v>
      </c>
      <c r="AH60" s="5" t="s">
        <v>139</v>
      </c>
      <c r="AI60" s="5" t="s">
        <v>139</v>
      </c>
      <c r="AJ60" s="5" t="s">
        <v>139</v>
      </c>
      <c r="AK60" s="5" t="s">
        <v>139</v>
      </c>
      <c r="AL60" s="5" t="s">
        <v>139</v>
      </c>
    </row>
    <row r="61" spans="2:38" ht="99" customHeight="1" x14ac:dyDescent="0.2">
      <c r="B61" s="27">
        <v>2026</v>
      </c>
      <c r="C61" s="29" t="s">
        <v>36</v>
      </c>
      <c r="D61" s="29" t="s">
        <v>37</v>
      </c>
      <c r="E61" s="63" t="s">
        <v>290</v>
      </c>
      <c r="F61" s="4" t="s">
        <v>127</v>
      </c>
      <c r="G61" s="235" t="s">
        <v>316</v>
      </c>
      <c r="H61" s="226" t="s">
        <v>405</v>
      </c>
      <c r="I61" s="226" t="s">
        <v>302</v>
      </c>
      <c r="J61" s="231" t="s">
        <v>362</v>
      </c>
      <c r="K61" s="231" t="s">
        <v>363</v>
      </c>
      <c r="L61" s="244"/>
      <c r="M61" s="244"/>
      <c r="N61" s="244"/>
      <c r="O61" s="244"/>
      <c r="P61" s="244"/>
      <c r="Q61" s="244"/>
      <c r="R61" s="244"/>
      <c r="S61" s="244"/>
      <c r="T61" s="73" t="s">
        <v>139</v>
      </c>
      <c r="U61" s="73" t="s">
        <v>139</v>
      </c>
      <c r="V61" s="77">
        <v>34400</v>
      </c>
      <c r="W61" s="73" t="s">
        <v>139</v>
      </c>
      <c r="X61" s="73" t="s">
        <v>139</v>
      </c>
      <c r="Y61" s="5" t="s">
        <v>139</v>
      </c>
      <c r="Z61" s="4" t="s">
        <v>298</v>
      </c>
      <c r="AA61" s="5" t="s">
        <v>139</v>
      </c>
      <c r="AB61" s="5" t="s">
        <v>139</v>
      </c>
      <c r="AC61" s="5" t="s">
        <v>139</v>
      </c>
      <c r="AD61" s="5" t="s">
        <v>139</v>
      </c>
      <c r="AE61" s="5" t="s">
        <v>139</v>
      </c>
      <c r="AF61" s="5" t="s">
        <v>139</v>
      </c>
      <c r="AG61" s="5" t="s">
        <v>139</v>
      </c>
      <c r="AH61" s="5" t="s">
        <v>139</v>
      </c>
      <c r="AI61" s="5" t="s">
        <v>139</v>
      </c>
      <c r="AJ61" s="5" t="s">
        <v>139</v>
      </c>
      <c r="AK61" s="5" t="s">
        <v>139</v>
      </c>
      <c r="AL61" s="5" t="s">
        <v>139</v>
      </c>
    </row>
    <row r="62" spans="2:38" ht="99" customHeight="1" x14ac:dyDescent="0.2">
      <c r="B62" s="27">
        <v>2026</v>
      </c>
      <c r="C62" s="64" t="s">
        <v>36</v>
      </c>
      <c r="D62" s="64" t="s">
        <v>38</v>
      </c>
      <c r="E62" s="63" t="s">
        <v>291</v>
      </c>
      <c r="F62" s="4" t="s">
        <v>127</v>
      </c>
      <c r="G62" s="235" t="s">
        <v>316</v>
      </c>
      <c r="H62" s="226" t="s">
        <v>405</v>
      </c>
      <c r="I62" s="226" t="s">
        <v>302</v>
      </c>
      <c r="J62" s="231" t="s">
        <v>364</v>
      </c>
      <c r="K62" s="231" t="s">
        <v>365</v>
      </c>
      <c r="L62" s="244"/>
      <c r="M62" s="244"/>
      <c r="N62" s="244"/>
      <c r="O62" s="244"/>
      <c r="P62" s="244"/>
      <c r="Q62" s="244"/>
      <c r="R62" s="244"/>
      <c r="S62" s="244"/>
      <c r="T62" s="73" t="s">
        <v>139</v>
      </c>
      <c r="U62" s="73" t="s">
        <v>139</v>
      </c>
      <c r="V62" s="77">
        <v>22400</v>
      </c>
      <c r="W62" s="73" t="s">
        <v>139</v>
      </c>
      <c r="X62" s="73" t="s">
        <v>139</v>
      </c>
      <c r="Y62" s="5" t="s">
        <v>139</v>
      </c>
      <c r="Z62" s="4" t="s">
        <v>298</v>
      </c>
      <c r="AA62" s="5" t="s">
        <v>139</v>
      </c>
      <c r="AB62" s="5" t="s">
        <v>139</v>
      </c>
      <c r="AC62" s="5" t="s">
        <v>139</v>
      </c>
      <c r="AD62" s="5" t="s">
        <v>139</v>
      </c>
      <c r="AE62" s="5" t="s">
        <v>139</v>
      </c>
      <c r="AF62" s="5" t="s">
        <v>139</v>
      </c>
      <c r="AG62" s="5" t="s">
        <v>139</v>
      </c>
      <c r="AH62" s="5" t="s">
        <v>139</v>
      </c>
      <c r="AI62" s="5" t="s">
        <v>139</v>
      </c>
      <c r="AJ62" s="5" t="s">
        <v>139</v>
      </c>
      <c r="AK62" s="5" t="s">
        <v>139</v>
      </c>
      <c r="AL62" s="5" t="s">
        <v>139</v>
      </c>
    </row>
    <row r="63" spans="2:38" ht="99" customHeight="1" x14ac:dyDescent="0.2">
      <c r="B63" s="27">
        <v>2026</v>
      </c>
      <c r="C63" s="64" t="s">
        <v>36</v>
      </c>
      <c r="D63" s="64" t="s">
        <v>39</v>
      </c>
      <c r="E63" s="63" t="s">
        <v>366</v>
      </c>
      <c r="F63" s="4" t="s">
        <v>127</v>
      </c>
      <c r="G63" s="235" t="s">
        <v>316</v>
      </c>
      <c r="H63" s="226" t="s">
        <v>405</v>
      </c>
      <c r="I63" s="226" t="s">
        <v>302</v>
      </c>
      <c r="J63" s="231" t="s">
        <v>367</v>
      </c>
      <c r="K63" s="231" t="s">
        <v>368</v>
      </c>
      <c r="L63" s="244"/>
      <c r="M63" s="244"/>
      <c r="N63" s="244"/>
      <c r="O63" s="244"/>
      <c r="P63" s="244"/>
      <c r="Q63" s="244"/>
      <c r="R63" s="244"/>
      <c r="S63" s="244"/>
      <c r="T63" s="73" t="s">
        <v>139</v>
      </c>
      <c r="U63" s="73" t="s">
        <v>139</v>
      </c>
      <c r="V63" s="77">
        <v>14100</v>
      </c>
      <c r="W63" s="73" t="s">
        <v>139</v>
      </c>
      <c r="X63" s="73" t="s">
        <v>139</v>
      </c>
      <c r="Y63" s="5" t="s">
        <v>139</v>
      </c>
      <c r="Z63" s="4" t="s">
        <v>298</v>
      </c>
      <c r="AA63" s="5" t="s">
        <v>139</v>
      </c>
      <c r="AB63" s="5" t="s">
        <v>139</v>
      </c>
      <c r="AC63" s="5" t="s">
        <v>139</v>
      </c>
      <c r="AD63" s="5" t="s">
        <v>139</v>
      </c>
      <c r="AE63" s="5" t="s">
        <v>139</v>
      </c>
      <c r="AF63" s="5" t="s">
        <v>139</v>
      </c>
      <c r="AG63" s="5" t="s">
        <v>139</v>
      </c>
      <c r="AH63" s="5" t="s">
        <v>139</v>
      </c>
      <c r="AI63" s="5" t="s">
        <v>139</v>
      </c>
      <c r="AJ63" s="5" t="s">
        <v>139</v>
      </c>
      <c r="AK63" s="5" t="s">
        <v>139</v>
      </c>
      <c r="AL63" s="5" t="s">
        <v>139</v>
      </c>
    </row>
    <row r="64" spans="2:38" ht="99" customHeight="1" x14ac:dyDescent="0.2">
      <c r="B64" s="27">
        <v>2027</v>
      </c>
      <c r="C64" s="29" t="s">
        <v>33</v>
      </c>
      <c r="D64" s="29" t="s">
        <v>258</v>
      </c>
      <c r="E64" s="63" t="s">
        <v>259</v>
      </c>
      <c r="F64" s="4" t="s">
        <v>127</v>
      </c>
      <c r="G64" s="235" t="s">
        <v>316</v>
      </c>
      <c r="H64" s="226" t="s">
        <v>405</v>
      </c>
      <c r="I64" s="226" t="s">
        <v>302</v>
      </c>
      <c r="J64" s="231" t="s">
        <v>369</v>
      </c>
      <c r="K64" s="231" t="s">
        <v>370</v>
      </c>
      <c r="L64" s="244"/>
      <c r="M64" s="244"/>
      <c r="N64" s="244"/>
      <c r="O64" s="244"/>
      <c r="P64" s="244"/>
      <c r="Q64" s="244"/>
      <c r="R64" s="244"/>
      <c r="S64" s="244"/>
      <c r="T64" s="73" t="s">
        <v>139</v>
      </c>
      <c r="U64" s="73" t="s">
        <v>139</v>
      </c>
      <c r="V64" s="77">
        <v>1500</v>
      </c>
      <c r="W64" s="73" t="s">
        <v>139</v>
      </c>
      <c r="X64" s="73" t="s">
        <v>139</v>
      </c>
      <c r="Y64" s="5" t="s">
        <v>139</v>
      </c>
      <c r="Z64" s="4" t="s">
        <v>298</v>
      </c>
      <c r="AA64" s="5" t="s">
        <v>139</v>
      </c>
      <c r="AB64" s="5" t="s">
        <v>139</v>
      </c>
      <c r="AC64" s="5" t="s">
        <v>139</v>
      </c>
      <c r="AD64" s="5" t="s">
        <v>139</v>
      </c>
      <c r="AE64" s="5" t="s">
        <v>139</v>
      </c>
      <c r="AF64" s="5" t="s">
        <v>139</v>
      </c>
      <c r="AG64" s="5" t="s">
        <v>139</v>
      </c>
      <c r="AH64" s="5" t="s">
        <v>139</v>
      </c>
      <c r="AI64" s="5" t="s">
        <v>139</v>
      </c>
      <c r="AJ64" s="5" t="s">
        <v>139</v>
      </c>
      <c r="AK64" s="5" t="s">
        <v>139</v>
      </c>
      <c r="AL64" s="5" t="s">
        <v>139</v>
      </c>
    </row>
    <row r="65" spans="2:38" ht="99" customHeight="1" x14ac:dyDescent="0.2">
      <c r="B65" s="27">
        <v>2027</v>
      </c>
      <c r="C65" s="64" t="s">
        <v>36</v>
      </c>
      <c r="D65" s="64" t="s">
        <v>260</v>
      </c>
      <c r="E65" s="63" t="s">
        <v>371</v>
      </c>
      <c r="F65" s="4" t="s">
        <v>127</v>
      </c>
      <c r="G65" s="235" t="s">
        <v>316</v>
      </c>
      <c r="H65" s="226" t="s">
        <v>405</v>
      </c>
      <c r="I65" s="226" t="s">
        <v>302</v>
      </c>
      <c r="J65" s="231" t="s">
        <v>372</v>
      </c>
      <c r="K65" s="231" t="s">
        <v>373</v>
      </c>
      <c r="L65" s="244"/>
      <c r="M65" s="244"/>
      <c r="N65" s="244"/>
      <c r="O65" s="244"/>
      <c r="P65" s="244"/>
      <c r="Q65" s="244"/>
      <c r="R65" s="244"/>
      <c r="S65" s="244"/>
      <c r="T65" s="73" t="s">
        <v>139</v>
      </c>
      <c r="U65" s="73" t="s">
        <v>139</v>
      </c>
      <c r="V65" s="77">
        <v>24700</v>
      </c>
      <c r="W65" s="73" t="s">
        <v>139</v>
      </c>
      <c r="X65" s="73" t="s">
        <v>139</v>
      </c>
      <c r="Y65" s="5" t="s">
        <v>139</v>
      </c>
      <c r="Z65" s="4" t="s">
        <v>298</v>
      </c>
      <c r="AA65" s="5" t="s">
        <v>139</v>
      </c>
      <c r="AB65" s="5" t="s">
        <v>139</v>
      </c>
      <c r="AC65" s="5" t="s">
        <v>139</v>
      </c>
      <c r="AD65" s="5" t="s">
        <v>139</v>
      </c>
      <c r="AE65" s="5" t="s">
        <v>139</v>
      </c>
      <c r="AF65" s="5" t="s">
        <v>139</v>
      </c>
      <c r="AG65" s="5" t="s">
        <v>139</v>
      </c>
      <c r="AH65" s="5" t="s">
        <v>139</v>
      </c>
      <c r="AI65" s="5" t="s">
        <v>139</v>
      </c>
      <c r="AJ65" s="5" t="s">
        <v>139</v>
      </c>
      <c r="AK65" s="5" t="s">
        <v>139</v>
      </c>
      <c r="AL65" s="5" t="s">
        <v>139</v>
      </c>
    </row>
    <row r="66" spans="2:38" ht="99" customHeight="1" x14ac:dyDescent="0.2">
      <c r="B66" s="27">
        <v>2027</v>
      </c>
      <c r="C66" s="29" t="s">
        <v>33</v>
      </c>
      <c r="D66" s="29" t="s">
        <v>261</v>
      </c>
      <c r="E66" s="63" t="s">
        <v>18</v>
      </c>
      <c r="F66" s="4" t="s">
        <v>127</v>
      </c>
      <c r="G66" s="235" t="s">
        <v>316</v>
      </c>
      <c r="H66" s="226" t="s">
        <v>405</v>
      </c>
      <c r="I66" s="226" t="s">
        <v>302</v>
      </c>
      <c r="J66" s="231" t="s">
        <v>374</v>
      </c>
      <c r="K66" s="231" t="s">
        <v>375</v>
      </c>
      <c r="L66" s="244"/>
      <c r="M66" s="244"/>
      <c r="N66" s="244"/>
      <c r="O66" s="244"/>
      <c r="P66" s="244"/>
      <c r="Q66" s="244"/>
      <c r="R66" s="244"/>
      <c r="S66" s="244"/>
      <c r="T66" s="73" t="s">
        <v>139</v>
      </c>
      <c r="U66" s="73" t="s">
        <v>139</v>
      </c>
      <c r="V66" s="77">
        <v>55000</v>
      </c>
      <c r="W66" s="73" t="s">
        <v>139</v>
      </c>
      <c r="X66" s="73" t="s">
        <v>139</v>
      </c>
      <c r="Y66" s="5" t="s">
        <v>139</v>
      </c>
      <c r="Z66" s="4" t="s">
        <v>298</v>
      </c>
      <c r="AA66" s="5" t="s">
        <v>139</v>
      </c>
      <c r="AB66" s="5" t="s">
        <v>139</v>
      </c>
      <c r="AC66" s="5" t="s">
        <v>139</v>
      </c>
      <c r="AD66" s="5" t="s">
        <v>139</v>
      </c>
      <c r="AE66" s="5" t="s">
        <v>139</v>
      </c>
      <c r="AF66" s="5" t="s">
        <v>139</v>
      </c>
      <c r="AG66" s="5" t="s">
        <v>139</v>
      </c>
      <c r="AH66" s="5" t="s">
        <v>139</v>
      </c>
      <c r="AI66" s="5" t="s">
        <v>139</v>
      </c>
      <c r="AJ66" s="5" t="s">
        <v>139</v>
      </c>
      <c r="AK66" s="5" t="s">
        <v>139</v>
      </c>
      <c r="AL66" s="5" t="s">
        <v>139</v>
      </c>
    </row>
    <row r="67" spans="2:38" ht="99" customHeight="1" x14ac:dyDescent="0.2">
      <c r="B67" s="27">
        <v>2027</v>
      </c>
      <c r="C67" s="65" t="s">
        <v>36</v>
      </c>
      <c r="D67" s="64" t="s">
        <v>262</v>
      </c>
      <c r="E67" s="63" t="s">
        <v>263</v>
      </c>
      <c r="F67" s="4" t="s">
        <v>127</v>
      </c>
      <c r="G67" s="235" t="s">
        <v>316</v>
      </c>
      <c r="H67" s="226" t="s">
        <v>405</v>
      </c>
      <c r="I67" s="226" t="s">
        <v>302</v>
      </c>
      <c r="J67" s="231" t="s">
        <v>376</v>
      </c>
      <c r="K67" s="231" t="s">
        <v>377</v>
      </c>
      <c r="L67" s="244"/>
      <c r="M67" s="244"/>
      <c r="N67" s="244"/>
      <c r="O67" s="244"/>
      <c r="P67" s="244"/>
      <c r="Q67" s="244"/>
      <c r="R67" s="244"/>
      <c r="S67" s="244"/>
      <c r="T67" s="73" t="s">
        <v>139</v>
      </c>
      <c r="U67" s="73" t="s">
        <v>139</v>
      </c>
      <c r="V67" s="77">
        <v>18000</v>
      </c>
      <c r="W67" s="73" t="s">
        <v>139</v>
      </c>
      <c r="X67" s="73" t="s">
        <v>139</v>
      </c>
      <c r="Y67" s="5" t="s">
        <v>139</v>
      </c>
      <c r="Z67" s="4" t="s">
        <v>298</v>
      </c>
      <c r="AA67" s="5" t="s">
        <v>139</v>
      </c>
      <c r="AB67" s="5" t="s">
        <v>139</v>
      </c>
      <c r="AC67" s="5" t="s">
        <v>139</v>
      </c>
      <c r="AD67" s="5" t="s">
        <v>139</v>
      </c>
      <c r="AE67" s="5" t="s">
        <v>139</v>
      </c>
      <c r="AF67" s="5" t="s">
        <v>139</v>
      </c>
      <c r="AG67" s="5" t="s">
        <v>139</v>
      </c>
      <c r="AH67" s="5" t="s">
        <v>139</v>
      </c>
      <c r="AI67" s="5" t="s">
        <v>139</v>
      </c>
      <c r="AJ67" s="5" t="s">
        <v>139</v>
      </c>
      <c r="AK67" s="5" t="s">
        <v>139</v>
      </c>
      <c r="AL67" s="5" t="s">
        <v>139</v>
      </c>
    </row>
    <row r="68" spans="2:38" ht="99" customHeight="1" x14ac:dyDescent="0.2">
      <c r="B68" s="27">
        <v>2027</v>
      </c>
      <c r="C68" s="29" t="s">
        <v>33</v>
      </c>
      <c r="D68" s="29" t="s">
        <v>264</v>
      </c>
      <c r="E68" s="63" t="s">
        <v>265</v>
      </c>
      <c r="F68" s="4" t="s">
        <v>127</v>
      </c>
      <c r="G68" s="235" t="s">
        <v>316</v>
      </c>
      <c r="H68" s="226" t="s">
        <v>405</v>
      </c>
      <c r="I68" s="226" t="s">
        <v>302</v>
      </c>
      <c r="J68" s="231" t="s">
        <v>378</v>
      </c>
      <c r="K68" s="231" t="s">
        <v>379</v>
      </c>
      <c r="L68" s="244"/>
      <c r="M68" s="244"/>
      <c r="N68" s="244"/>
      <c r="O68" s="244"/>
      <c r="P68" s="244"/>
      <c r="Q68" s="244"/>
      <c r="R68" s="244"/>
      <c r="S68" s="244"/>
      <c r="T68" s="73" t="s">
        <v>139</v>
      </c>
      <c r="U68" s="73" t="s">
        <v>139</v>
      </c>
      <c r="V68" s="77">
        <v>10000</v>
      </c>
      <c r="W68" s="73" t="s">
        <v>139</v>
      </c>
      <c r="X68" s="73" t="s">
        <v>139</v>
      </c>
      <c r="Y68" s="5" t="s">
        <v>139</v>
      </c>
      <c r="Z68" s="4" t="s">
        <v>298</v>
      </c>
      <c r="AA68" s="5" t="s">
        <v>139</v>
      </c>
      <c r="AB68" s="5" t="s">
        <v>139</v>
      </c>
      <c r="AC68" s="5" t="s">
        <v>139</v>
      </c>
      <c r="AD68" s="5" t="s">
        <v>139</v>
      </c>
      <c r="AE68" s="5" t="s">
        <v>139</v>
      </c>
      <c r="AF68" s="5" t="s">
        <v>139</v>
      </c>
      <c r="AG68" s="5" t="s">
        <v>139</v>
      </c>
      <c r="AH68" s="5" t="s">
        <v>139</v>
      </c>
      <c r="AI68" s="5" t="s">
        <v>139</v>
      </c>
      <c r="AJ68" s="5" t="s">
        <v>139</v>
      </c>
      <c r="AK68" s="5" t="s">
        <v>139</v>
      </c>
      <c r="AL68" s="5" t="s">
        <v>139</v>
      </c>
    </row>
    <row r="69" spans="2:38" ht="99" customHeight="1" x14ac:dyDescent="0.2">
      <c r="B69" s="27">
        <v>2027</v>
      </c>
      <c r="C69" s="65" t="s">
        <v>36</v>
      </c>
      <c r="D69" s="64" t="s">
        <v>266</v>
      </c>
      <c r="E69" s="63" t="s">
        <v>267</v>
      </c>
      <c r="F69" s="4" t="s">
        <v>127</v>
      </c>
      <c r="G69" s="235" t="s">
        <v>316</v>
      </c>
      <c r="H69" s="226" t="s">
        <v>405</v>
      </c>
      <c r="I69" s="226" t="s">
        <v>302</v>
      </c>
      <c r="J69" s="231" t="s">
        <v>380</v>
      </c>
      <c r="K69" s="231" t="s">
        <v>381</v>
      </c>
      <c r="L69" s="244"/>
      <c r="M69" s="244"/>
      <c r="N69" s="244"/>
      <c r="O69" s="244"/>
      <c r="P69" s="244"/>
      <c r="Q69" s="244"/>
      <c r="R69" s="244"/>
      <c r="S69" s="244"/>
      <c r="T69" s="73" t="s">
        <v>139</v>
      </c>
      <c r="U69" s="73" t="s">
        <v>139</v>
      </c>
      <c r="V69" s="77">
        <v>20000</v>
      </c>
      <c r="W69" s="73" t="s">
        <v>139</v>
      </c>
      <c r="X69" s="73" t="s">
        <v>139</v>
      </c>
      <c r="Y69" s="5" t="s">
        <v>139</v>
      </c>
      <c r="Z69" s="4" t="s">
        <v>298</v>
      </c>
      <c r="AA69" s="5" t="s">
        <v>139</v>
      </c>
      <c r="AB69" s="5" t="s">
        <v>139</v>
      </c>
      <c r="AC69" s="5" t="s">
        <v>139</v>
      </c>
      <c r="AD69" s="5" t="s">
        <v>139</v>
      </c>
      <c r="AE69" s="5" t="s">
        <v>139</v>
      </c>
      <c r="AF69" s="5" t="s">
        <v>139</v>
      </c>
      <c r="AG69" s="5" t="s">
        <v>139</v>
      </c>
      <c r="AH69" s="5" t="s">
        <v>139</v>
      </c>
      <c r="AI69" s="5" t="s">
        <v>139</v>
      </c>
      <c r="AJ69" s="5" t="s">
        <v>139</v>
      </c>
      <c r="AK69" s="5" t="s">
        <v>139</v>
      </c>
      <c r="AL69" s="5" t="s">
        <v>139</v>
      </c>
    </row>
    <row r="70" spans="2:38" ht="99" customHeight="1" x14ac:dyDescent="0.2">
      <c r="B70" s="27">
        <v>2027</v>
      </c>
      <c r="C70" s="65" t="s">
        <v>7</v>
      </c>
      <c r="D70" s="64" t="s">
        <v>268</v>
      </c>
      <c r="E70" s="63" t="s">
        <v>269</v>
      </c>
      <c r="F70" s="4" t="s">
        <v>127</v>
      </c>
      <c r="G70" s="235" t="s">
        <v>316</v>
      </c>
      <c r="H70" s="226" t="s">
        <v>405</v>
      </c>
      <c r="I70" s="226" t="s">
        <v>302</v>
      </c>
      <c r="J70" s="231" t="s">
        <v>382</v>
      </c>
      <c r="K70" s="231" t="s">
        <v>383</v>
      </c>
      <c r="L70" s="244"/>
      <c r="M70" s="244"/>
      <c r="N70" s="244"/>
      <c r="O70" s="244"/>
      <c r="P70" s="244"/>
      <c r="Q70" s="244"/>
      <c r="R70" s="244"/>
      <c r="S70" s="244"/>
      <c r="T70" s="73" t="s">
        <v>139</v>
      </c>
      <c r="U70" s="73" t="s">
        <v>139</v>
      </c>
      <c r="V70" s="77">
        <v>5000</v>
      </c>
      <c r="W70" s="73" t="s">
        <v>139</v>
      </c>
      <c r="X70" s="73" t="s">
        <v>139</v>
      </c>
      <c r="Y70" s="5" t="s">
        <v>139</v>
      </c>
      <c r="Z70" s="4" t="s">
        <v>298</v>
      </c>
      <c r="AA70" s="5" t="s">
        <v>139</v>
      </c>
      <c r="AB70" s="5" t="s">
        <v>139</v>
      </c>
      <c r="AC70" s="5" t="s">
        <v>139</v>
      </c>
      <c r="AD70" s="5" t="s">
        <v>139</v>
      </c>
      <c r="AE70" s="5" t="s">
        <v>139</v>
      </c>
      <c r="AF70" s="5" t="s">
        <v>139</v>
      </c>
      <c r="AG70" s="5" t="s">
        <v>139</v>
      </c>
      <c r="AH70" s="5" t="s">
        <v>139</v>
      </c>
      <c r="AI70" s="5" t="s">
        <v>139</v>
      </c>
      <c r="AJ70" s="5" t="s">
        <v>139</v>
      </c>
      <c r="AK70" s="5" t="s">
        <v>139</v>
      </c>
      <c r="AL70" s="5" t="s">
        <v>139</v>
      </c>
    </row>
    <row r="71" spans="2:38" ht="99" customHeight="1" x14ac:dyDescent="0.2">
      <c r="B71" s="27">
        <v>2027</v>
      </c>
      <c r="C71" s="65" t="s">
        <v>7</v>
      </c>
      <c r="D71" s="64" t="s">
        <v>270</v>
      </c>
      <c r="E71" s="63" t="s">
        <v>271</v>
      </c>
      <c r="F71" s="4" t="s">
        <v>127</v>
      </c>
      <c r="G71" s="235" t="s">
        <v>316</v>
      </c>
      <c r="H71" s="226" t="s">
        <v>405</v>
      </c>
      <c r="I71" s="226" t="s">
        <v>302</v>
      </c>
      <c r="J71" s="231" t="s">
        <v>384</v>
      </c>
      <c r="K71" s="231" t="s">
        <v>385</v>
      </c>
      <c r="L71" s="244"/>
      <c r="M71" s="244"/>
      <c r="N71" s="244"/>
      <c r="O71" s="244"/>
      <c r="P71" s="244"/>
      <c r="Q71" s="244"/>
      <c r="R71" s="244"/>
      <c r="S71" s="244"/>
      <c r="T71" s="73" t="s">
        <v>139</v>
      </c>
      <c r="U71" s="73" t="s">
        <v>139</v>
      </c>
      <c r="V71" s="77">
        <v>1500</v>
      </c>
      <c r="W71" s="73" t="s">
        <v>139</v>
      </c>
      <c r="X71" s="73" t="s">
        <v>139</v>
      </c>
      <c r="Y71" s="5" t="s">
        <v>139</v>
      </c>
      <c r="Z71" s="4" t="s">
        <v>298</v>
      </c>
      <c r="AA71" s="5" t="s">
        <v>139</v>
      </c>
      <c r="AB71" s="5" t="s">
        <v>139</v>
      </c>
      <c r="AC71" s="5" t="s">
        <v>139</v>
      </c>
      <c r="AD71" s="5" t="s">
        <v>139</v>
      </c>
      <c r="AE71" s="5" t="s">
        <v>139</v>
      </c>
      <c r="AF71" s="5" t="s">
        <v>139</v>
      </c>
      <c r="AG71" s="5" t="s">
        <v>139</v>
      </c>
      <c r="AH71" s="5" t="s">
        <v>139</v>
      </c>
      <c r="AI71" s="5" t="s">
        <v>139</v>
      </c>
      <c r="AJ71" s="5" t="s">
        <v>139</v>
      </c>
      <c r="AK71" s="5" t="s">
        <v>139</v>
      </c>
      <c r="AL71" s="5" t="s">
        <v>139</v>
      </c>
    </row>
    <row r="72" spans="2:38" ht="99" customHeight="1" x14ac:dyDescent="0.2">
      <c r="B72" s="27">
        <v>2027</v>
      </c>
      <c r="C72" s="65" t="s">
        <v>7</v>
      </c>
      <c r="D72" s="64" t="s">
        <v>272</v>
      </c>
      <c r="E72" s="63" t="s">
        <v>273</v>
      </c>
      <c r="F72" s="4" t="s">
        <v>127</v>
      </c>
      <c r="G72" s="235" t="s">
        <v>316</v>
      </c>
      <c r="H72" s="226" t="s">
        <v>405</v>
      </c>
      <c r="I72" s="226" t="s">
        <v>302</v>
      </c>
      <c r="J72" s="231" t="s">
        <v>386</v>
      </c>
      <c r="K72" s="231" t="s">
        <v>387</v>
      </c>
      <c r="L72" s="244"/>
      <c r="M72" s="244"/>
      <c r="N72" s="244"/>
      <c r="O72" s="244"/>
      <c r="P72" s="244"/>
      <c r="Q72" s="244"/>
      <c r="R72" s="244"/>
      <c r="S72" s="244"/>
      <c r="T72" s="73" t="s">
        <v>139</v>
      </c>
      <c r="U72" s="73" t="s">
        <v>139</v>
      </c>
      <c r="V72" s="77">
        <v>3500</v>
      </c>
      <c r="W72" s="73" t="s">
        <v>139</v>
      </c>
      <c r="X72" s="73" t="s">
        <v>139</v>
      </c>
      <c r="Y72" s="5" t="s">
        <v>139</v>
      </c>
      <c r="Z72" s="4" t="s">
        <v>298</v>
      </c>
      <c r="AA72" s="5" t="s">
        <v>139</v>
      </c>
      <c r="AB72" s="5" t="s">
        <v>139</v>
      </c>
      <c r="AC72" s="5" t="s">
        <v>139</v>
      </c>
      <c r="AD72" s="5" t="s">
        <v>139</v>
      </c>
      <c r="AE72" s="5" t="s">
        <v>139</v>
      </c>
      <c r="AF72" s="5" t="s">
        <v>139</v>
      </c>
      <c r="AG72" s="5" t="s">
        <v>139</v>
      </c>
      <c r="AH72" s="5" t="s">
        <v>139</v>
      </c>
      <c r="AI72" s="5" t="s">
        <v>139</v>
      </c>
      <c r="AJ72" s="5" t="s">
        <v>139</v>
      </c>
      <c r="AK72" s="5" t="s">
        <v>139</v>
      </c>
      <c r="AL72" s="5" t="s">
        <v>139</v>
      </c>
    </row>
    <row r="73" spans="2:38" ht="99" customHeight="1" x14ac:dyDescent="0.2">
      <c r="B73" s="27">
        <v>2027</v>
      </c>
      <c r="C73" s="65" t="s">
        <v>7</v>
      </c>
      <c r="D73" s="64" t="s">
        <v>274</v>
      </c>
      <c r="E73" s="63" t="s">
        <v>275</v>
      </c>
      <c r="F73" s="4" t="s">
        <v>127</v>
      </c>
      <c r="G73" s="235" t="s">
        <v>316</v>
      </c>
      <c r="H73" s="226" t="s">
        <v>405</v>
      </c>
      <c r="I73" s="226" t="s">
        <v>302</v>
      </c>
      <c r="J73" s="231" t="s">
        <v>388</v>
      </c>
      <c r="K73" s="231" t="s">
        <v>389</v>
      </c>
      <c r="L73" s="244"/>
      <c r="M73" s="244"/>
      <c r="N73" s="244"/>
      <c r="O73" s="244"/>
      <c r="P73" s="244"/>
      <c r="Q73" s="244"/>
      <c r="R73" s="244"/>
      <c r="S73" s="244"/>
      <c r="T73" s="73" t="s">
        <v>139</v>
      </c>
      <c r="U73" s="73" t="s">
        <v>139</v>
      </c>
      <c r="V73" s="77">
        <v>7000</v>
      </c>
      <c r="W73" s="73" t="s">
        <v>139</v>
      </c>
      <c r="X73" s="73" t="s">
        <v>139</v>
      </c>
      <c r="Y73" s="5" t="s">
        <v>139</v>
      </c>
      <c r="Z73" s="4" t="s">
        <v>298</v>
      </c>
      <c r="AA73" s="5" t="s">
        <v>139</v>
      </c>
      <c r="AB73" s="5" t="s">
        <v>139</v>
      </c>
      <c r="AC73" s="5" t="s">
        <v>139</v>
      </c>
      <c r="AD73" s="5" t="s">
        <v>139</v>
      </c>
      <c r="AE73" s="5" t="s">
        <v>139</v>
      </c>
      <c r="AF73" s="5" t="s">
        <v>139</v>
      </c>
      <c r="AG73" s="5" t="s">
        <v>139</v>
      </c>
      <c r="AH73" s="5" t="s">
        <v>139</v>
      </c>
      <c r="AI73" s="5" t="s">
        <v>139</v>
      </c>
      <c r="AJ73" s="5" t="s">
        <v>139</v>
      </c>
      <c r="AK73" s="5" t="s">
        <v>139</v>
      </c>
      <c r="AL73" s="5" t="s">
        <v>139</v>
      </c>
    </row>
    <row r="74" spans="2:38" ht="99" customHeight="1" x14ac:dyDescent="0.2">
      <c r="B74" s="27">
        <v>2027</v>
      </c>
      <c r="C74" s="65" t="s">
        <v>36</v>
      </c>
      <c r="D74" s="64" t="s">
        <v>276</v>
      </c>
      <c r="E74" s="63" t="s">
        <v>277</v>
      </c>
      <c r="F74" s="4" t="s">
        <v>127</v>
      </c>
      <c r="G74" s="235" t="s">
        <v>316</v>
      </c>
      <c r="H74" s="226" t="s">
        <v>405</v>
      </c>
      <c r="I74" s="226" t="s">
        <v>302</v>
      </c>
      <c r="J74" s="231" t="s">
        <v>390</v>
      </c>
      <c r="K74" s="231" t="s">
        <v>391</v>
      </c>
      <c r="L74" s="244"/>
      <c r="M74" s="244"/>
      <c r="N74" s="244"/>
      <c r="O74" s="244"/>
      <c r="P74" s="244"/>
      <c r="Q74" s="244"/>
      <c r="R74" s="244"/>
      <c r="S74" s="244"/>
      <c r="T74" s="73" t="s">
        <v>139</v>
      </c>
      <c r="U74" s="73" t="s">
        <v>139</v>
      </c>
      <c r="V74" s="77">
        <v>27000</v>
      </c>
      <c r="W74" s="73" t="s">
        <v>139</v>
      </c>
      <c r="X74" s="73" t="s">
        <v>139</v>
      </c>
      <c r="Y74" s="5" t="s">
        <v>139</v>
      </c>
      <c r="Z74" s="4" t="s">
        <v>298</v>
      </c>
      <c r="AA74" s="5" t="s">
        <v>139</v>
      </c>
      <c r="AB74" s="5" t="s">
        <v>139</v>
      </c>
      <c r="AC74" s="5" t="s">
        <v>139</v>
      </c>
      <c r="AD74" s="5" t="s">
        <v>139</v>
      </c>
      <c r="AE74" s="5" t="s">
        <v>139</v>
      </c>
      <c r="AF74" s="5" t="s">
        <v>139</v>
      </c>
      <c r="AG74" s="5" t="s">
        <v>139</v>
      </c>
      <c r="AH74" s="5" t="s">
        <v>139</v>
      </c>
      <c r="AI74" s="5" t="s">
        <v>139</v>
      </c>
      <c r="AJ74" s="5" t="s">
        <v>139</v>
      </c>
      <c r="AK74" s="5" t="s">
        <v>139</v>
      </c>
      <c r="AL74" s="5" t="s">
        <v>139</v>
      </c>
    </row>
    <row r="75" spans="2:38" ht="99" customHeight="1" x14ac:dyDescent="0.2">
      <c r="B75" s="27">
        <v>2028</v>
      </c>
      <c r="C75" s="29" t="s">
        <v>31</v>
      </c>
      <c r="D75" s="29" t="s">
        <v>278</v>
      </c>
      <c r="E75" s="63" t="s">
        <v>279</v>
      </c>
      <c r="F75" s="4" t="s">
        <v>127</v>
      </c>
      <c r="G75" s="235" t="s">
        <v>316</v>
      </c>
      <c r="H75" s="226" t="s">
        <v>405</v>
      </c>
      <c r="I75" s="226" t="s">
        <v>302</v>
      </c>
      <c r="J75" s="231" t="s">
        <v>392</v>
      </c>
      <c r="K75" s="231" t="s">
        <v>393</v>
      </c>
      <c r="L75" s="244"/>
      <c r="M75" s="244"/>
      <c r="N75" s="244"/>
      <c r="O75" s="244"/>
      <c r="P75" s="244"/>
      <c r="Q75" s="244"/>
      <c r="R75" s="244"/>
      <c r="S75" s="244"/>
      <c r="T75" s="73" t="s">
        <v>139</v>
      </c>
      <c r="U75" s="73" t="s">
        <v>139</v>
      </c>
      <c r="V75" s="77">
        <v>25000</v>
      </c>
      <c r="W75" s="73" t="s">
        <v>139</v>
      </c>
      <c r="X75" s="73" t="s">
        <v>139</v>
      </c>
      <c r="Y75" s="5" t="s">
        <v>139</v>
      </c>
      <c r="Z75" s="4" t="s">
        <v>298</v>
      </c>
      <c r="AA75" s="5" t="s">
        <v>139</v>
      </c>
      <c r="AB75" s="5" t="s">
        <v>139</v>
      </c>
      <c r="AC75" s="5" t="s">
        <v>139</v>
      </c>
      <c r="AD75" s="5" t="s">
        <v>139</v>
      </c>
      <c r="AE75" s="5" t="s">
        <v>139</v>
      </c>
      <c r="AF75" s="5" t="s">
        <v>139</v>
      </c>
      <c r="AG75" s="5" t="s">
        <v>139</v>
      </c>
      <c r="AH75" s="5" t="s">
        <v>139</v>
      </c>
      <c r="AI75" s="5" t="s">
        <v>139</v>
      </c>
      <c r="AJ75" s="5" t="s">
        <v>139</v>
      </c>
      <c r="AK75" s="5" t="s">
        <v>139</v>
      </c>
      <c r="AL75" s="5" t="s">
        <v>139</v>
      </c>
    </row>
    <row r="76" spans="2:38" ht="99" customHeight="1" x14ac:dyDescent="0.2">
      <c r="B76" s="27">
        <v>2028</v>
      </c>
      <c r="C76" s="65" t="s">
        <v>36</v>
      </c>
      <c r="D76" s="64" t="s">
        <v>280</v>
      </c>
      <c r="E76" s="63" t="s">
        <v>281</v>
      </c>
      <c r="F76" s="4" t="s">
        <v>127</v>
      </c>
      <c r="G76" s="235" t="s">
        <v>316</v>
      </c>
      <c r="H76" s="226" t="s">
        <v>405</v>
      </c>
      <c r="I76" s="226" t="s">
        <v>302</v>
      </c>
      <c r="J76" s="231" t="s">
        <v>394</v>
      </c>
      <c r="K76" s="231" t="s">
        <v>395</v>
      </c>
      <c r="L76" s="244"/>
      <c r="M76" s="244"/>
      <c r="N76" s="244"/>
      <c r="O76" s="244"/>
      <c r="P76" s="244"/>
      <c r="Q76" s="244"/>
      <c r="R76" s="244"/>
      <c r="S76" s="244"/>
      <c r="T76" s="73" t="s">
        <v>139</v>
      </c>
      <c r="U76" s="73" t="s">
        <v>139</v>
      </c>
      <c r="V76" s="77">
        <v>20000</v>
      </c>
      <c r="W76" s="73" t="s">
        <v>139</v>
      </c>
      <c r="X76" s="73" t="s">
        <v>139</v>
      </c>
      <c r="Y76" s="5" t="s">
        <v>139</v>
      </c>
      <c r="Z76" s="4" t="s">
        <v>298</v>
      </c>
      <c r="AA76" s="5" t="s">
        <v>139</v>
      </c>
      <c r="AB76" s="5" t="s">
        <v>139</v>
      </c>
      <c r="AC76" s="5" t="s">
        <v>139</v>
      </c>
      <c r="AD76" s="5" t="s">
        <v>139</v>
      </c>
      <c r="AE76" s="5" t="s">
        <v>139</v>
      </c>
      <c r="AF76" s="5" t="s">
        <v>139</v>
      </c>
      <c r="AG76" s="5" t="s">
        <v>139</v>
      </c>
      <c r="AH76" s="5" t="s">
        <v>139</v>
      </c>
      <c r="AI76" s="5" t="s">
        <v>139</v>
      </c>
      <c r="AJ76" s="5" t="s">
        <v>139</v>
      </c>
      <c r="AK76" s="5" t="s">
        <v>139</v>
      </c>
      <c r="AL76" s="5" t="s">
        <v>139</v>
      </c>
    </row>
    <row r="77" spans="2:38" ht="99" customHeight="1" x14ac:dyDescent="0.2">
      <c r="B77" s="27">
        <v>2028</v>
      </c>
      <c r="C77" s="29" t="s">
        <v>34</v>
      </c>
      <c r="D77" s="29" t="s">
        <v>282</v>
      </c>
      <c r="E77" s="63" t="s">
        <v>283</v>
      </c>
      <c r="F77" s="4" t="s">
        <v>127</v>
      </c>
      <c r="G77" s="235" t="s">
        <v>316</v>
      </c>
      <c r="H77" s="226" t="s">
        <v>405</v>
      </c>
      <c r="I77" s="226" t="s">
        <v>302</v>
      </c>
      <c r="J77" s="231" t="s">
        <v>396</v>
      </c>
      <c r="K77" s="231" t="s">
        <v>397</v>
      </c>
      <c r="L77" s="244"/>
      <c r="M77" s="244"/>
      <c r="N77" s="244"/>
      <c r="O77" s="244"/>
      <c r="P77" s="244"/>
      <c r="Q77" s="244"/>
      <c r="R77" s="244"/>
      <c r="S77" s="244"/>
      <c r="T77" s="73" t="s">
        <v>139</v>
      </c>
      <c r="U77" s="73" t="s">
        <v>139</v>
      </c>
      <c r="V77" s="77">
        <v>4000</v>
      </c>
      <c r="W77" s="73" t="s">
        <v>139</v>
      </c>
      <c r="X77" s="73" t="s">
        <v>139</v>
      </c>
      <c r="Y77" s="5" t="s">
        <v>139</v>
      </c>
      <c r="Z77" s="4" t="s">
        <v>298</v>
      </c>
      <c r="AA77" s="5" t="s">
        <v>139</v>
      </c>
      <c r="AB77" s="5" t="s">
        <v>139</v>
      </c>
      <c r="AC77" s="5" t="s">
        <v>139</v>
      </c>
      <c r="AD77" s="5" t="s">
        <v>139</v>
      </c>
      <c r="AE77" s="5" t="s">
        <v>139</v>
      </c>
      <c r="AF77" s="5" t="s">
        <v>139</v>
      </c>
      <c r="AG77" s="5" t="s">
        <v>139</v>
      </c>
      <c r="AH77" s="5" t="s">
        <v>139</v>
      </c>
      <c r="AI77" s="5" t="s">
        <v>139</v>
      </c>
      <c r="AJ77" s="5" t="s">
        <v>139</v>
      </c>
      <c r="AK77" s="5" t="s">
        <v>139</v>
      </c>
      <c r="AL77" s="5" t="s">
        <v>139</v>
      </c>
    </row>
    <row r="78" spans="2:38" ht="99" customHeight="1" x14ac:dyDescent="0.2">
      <c r="B78" s="27">
        <v>2028</v>
      </c>
      <c r="C78" s="65" t="s">
        <v>36</v>
      </c>
      <c r="D78" s="64" t="s">
        <v>284</v>
      </c>
      <c r="E78" s="63" t="s">
        <v>285</v>
      </c>
      <c r="F78" s="4" t="s">
        <v>127</v>
      </c>
      <c r="G78" s="235" t="s">
        <v>316</v>
      </c>
      <c r="H78" s="226" t="s">
        <v>405</v>
      </c>
      <c r="I78" s="226" t="s">
        <v>302</v>
      </c>
      <c r="J78" s="231" t="s">
        <v>398</v>
      </c>
      <c r="K78" s="231" t="s">
        <v>399</v>
      </c>
      <c r="L78" s="244"/>
      <c r="M78" s="244"/>
      <c r="N78" s="244"/>
      <c r="O78" s="244"/>
      <c r="P78" s="244"/>
      <c r="Q78" s="244"/>
      <c r="R78" s="244"/>
      <c r="S78" s="244"/>
      <c r="T78" s="73" t="s">
        <v>139</v>
      </c>
      <c r="U78" s="73" t="s">
        <v>139</v>
      </c>
      <c r="V78" s="77">
        <v>25000</v>
      </c>
      <c r="W78" s="73" t="s">
        <v>139</v>
      </c>
      <c r="X78" s="73" t="s">
        <v>139</v>
      </c>
      <c r="Y78" s="5" t="s">
        <v>139</v>
      </c>
      <c r="Z78" s="4" t="s">
        <v>298</v>
      </c>
      <c r="AA78" s="5" t="s">
        <v>139</v>
      </c>
      <c r="AB78" s="5" t="s">
        <v>139</v>
      </c>
      <c r="AC78" s="5" t="s">
        <v>139</v>
      </c>
      <c r="AD78" s="5" t="s">
        <v>139</v>
      </c>
      <c r="AE78" s="5" t="s">
        <v>139</v>
      </c>
      <c r="AF78" s="5" t="s">
        <v>139</v>
      </c>
      <c r="AG78" s="5" t="s">
        <v>139</v>
      </c>
      <c r="AH78" s="5" t="s">
        <v>139</v>
      </c>
      <c r="AI78" s="5" t="s">
        <v>139</v>
      </c>
      <c r="AJ78" s="5" t="s">
        <v>139</v>
      </c>
      <c r="AK78" s="5" t="s">
        <v>139</v>
      </c>
      <c r="AL78" s="5" t="s">
        <v>139</v>
      </c>
    </row>
    <row r="79" spans="2:38" ht="99" customHeight="1" x14ac:dyDescent="0.2">
      <c r="B79" s="27">
        <v>2028</v>
      </c>
      <c r="C79" s="29" t="s">
        <v>34</v>
      </c>
      <c r="D79" s="29" t="s">
        <v>286</v>
      </c>
      <c r="E79" s="63" t="s">
        <v>287</v>
      </c>
      <c r="F79" s="4" t="s">
        <v>127</v>
      </c>
      <c r="G79" s="235" t="s">
        <v>316</v>
      </c>
      <c r="H79" s="226" t="s">
        <v>405</v>
      </c>
      <c r="I79" s="226" t="s">
        <v>302</v>
      </c>
      <c r="J79" s="231" t="s">
        <v>400</v>
      </c>
      <c r="K79" s="231" t="s">
        <v>401</v>
      </c>
      <c r="L79" s="244"/>
      <c r="M79" s="244"/>
      <c r="N79" s="244"/>
      <c r="O79" s="244"/>
      <c r="P79" s="244"/>
      <c r="Q79" s="244"/>
      <c r="R79" s="244"/>
      <c r="S79" s="244"/>
      <c r="T79" s="73" t="s">
        <v>139</v>
      </c>
      <c r="U79" s="73" t="s">
        <v>139</v>
      </c>
      <c r="V79" s="77">
        <v>3000</v>
      </c>
      <c r="W79" s="73" t="s">
        <v>139</v>
      </c>
      <c r="X79" s="73" t="s">
        <v>139</v>
      </c>
      <c r="Y79" s="5" t="s">
        <v>139</v>
      </c>
      <c r="Z79" s="4" t="s">
        <v>298</v>
      </c>
      <c r="AA79" s="5" t="s">
        <v>139</v>
      </c>
      <c r="AB79" s="5" t="s">
        <v>139</v>
      </c>
      <c r="AC79" s="5" t="s">
        <v>139</v>
      </c>
      <c r="AD79" s="5" t="s">
        <v>139</v>
      </c>
      <c r="AE79" s="5" t="s">
        <v>139</v>
      </c>
      <c r="AF79" s="5" t="s">
        <v>139</v>
      </c>
      <c r="AG79" s="5" t="s">
        <v>139</v>
      </c>
      <c r="AH79" s="5" t="s">
        <v>139</v>
      </c>
      <c r="AI79" s="5" t="s">
        <v>139</v>
      </c>
      <c r="AJ79" s="5" t="s">
        <v>139</v>
      </c>
      <c r="AK79" s="5" t="s">
        <v>139</v>
      </c>
      <c r="AL79" s="5" t="s">
        <v>139</v>
      </c>
    </row>
    <row r="80" spans="2:38" ht="99" customHeight="1" x14ac:dyDescent="0.2">
      <c r="B80" s="27">
        <v>2028</v>
      </c>
      <c r="C80" s="29" t="s">
        <v>36</v>
      </c>
      <c r="D80" s="64" t="s">
        <v>288</v>
      </c>
      <c r="E80" s="63" t="s">
        <v>289</v>
      </c>
      <c r="F80" s="4" t="s">
        <v>127</v>
      </c>
      <c r="G80" s="235" t="s">
        <v>316</v>
      </c>
      <c r="H80" s="226" t="s">
        <v>405</v>
      </c>
      <c r="I80" s="226" t="s">
        <v>302</v>
      </c>
      <c r="J80" s="231" t="s">
        <v>402</v>
      </c>
      <c r="K80" s="231" t="s">
        <v>403</v>
      </c>
      <c r="L80" s="244"/>
      <c r="M80" s="244"/>
      <c r="N80" s="244"/>
      <c r="O80" s="244"/>
      <c r="P80" s="244"/>
      <c r="Q80" s="244"/>
      <c r="R80" s="244"/>
      <c r="S80" s="244"/>
      <c r="T80" s="73" t="s">
        <v>139</v>
      </c>
      <c r="U80" s="73" t="s">
        <v>139</v>
      </c>
      <c r="V80" s="77">
        <v>26000</v>
      </c>
      <c r="W80" s="73" t="s">
        <v>139</v>
      </c>
      <c r="X80" s="73" t="s">
        <v>139</v>
      </c>
      <c r="Y80" s="5" t="s">
        <v>139</v>
      </c>
      <c r="Z80" s="4" t="s">
        <v>298</v>
      </c>
      <c r="AA80" s="5" t="s">
        <v>139</v>
      </c>
      <c r="AB80" s="5" t="s">
        <v>139</v>
      </c>
      <c r="AC80" s="5" t="s">
        <v>139</v>
      </c>
      <c r="AD80" s="5" t="s">
        <v>139</v>
      </c>
      <c r="AE80" s="5" t="s">
        <v>139</v>
      </c>
      <c r="AF80" s="5" t="s">
        <v>139</v>
      </c>
      <c r="AG80" s="5" t="s">
        <v>139</v>
      </c>
      <c r="AH80" s="5" t="s">
        <v>139</v>
      </c>
      <c r="AI80" s="5" t="s">
        <v>139</v>
      </c>
      <c r="AJ80" s="5" t="s">
        <v>139</v>
      </c>
      <c r="AK80" s="5" t="s">
        <v>139</v>
      </c>
      <c r="AL80" s="5" t="s">
        <v>139</v>
      </c>
    </row>
    <row r="83" spans="11:35" ht="33" customHeight="1" x14ac:dyDescent="0.2">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row>
  </sheetData>
  <autoFilter ref="B2:AL80" xr:uid="{7512F36C-C72C-4B44-AFB1-BC3DDB7598D1}">
    <filterColumn colId="4">
      <filters>
        <filter val="Acquisition"/>
        <filter val="Advanced Planning"/>
        <filter val="Awarded"/>
        <filter val="Construction"/>
        <filter val="Planning"/>
        <filter val="RFP/Design"/>
        <filter val="Submitted to OSD"/>
      </filters>
    </filterColumn>
  </autoFilter>
  <dataValidations disablePrompts="1" count="1">
    <dataValidation type="list" allowBlank="1" showInputMessage="1" showErrorMessage="1" sqref="C63:C67" xr:uid="{2989C371-0AFE-4AFC-A919-C03A31A45DA3}">
      <formula1>Location</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EA464-464D-497D-81F0-4100ADAE5717}">
  <dimension ref="B1:AL43"/>
  <sheetViews>
    <sheetView topLeftCell="Q1" zoomScale="50" zoomScaleNormal="50" workbookViewId="0">
      <selection activeCell="U2" sqref="U2:W2"/>
    </sheetView>
  </sheetViews>
  <sheetFormatPr defaultColWidth="8.85546875" defaultRowHeight="12.75" x14ac:dyDescent="0.25"/>
  <cols>
    <col min="1" max="2" width="8.85546875" style="2"/>
    <col min="3" max="3" width="23.7109375" style="2" bestFit="1" customWidth="1"/>
    <col min="4" max="4" width="41.28515625" style="2" bestFit="1" customWidth="1"/>
    <col min="5" max="5" width="18.140625" style="2" bestFit="1" customWidth="1"/>
    <col min="6" max="6" width="12.7109375" style="2" bestFit="1" customWidth="1"/>
    <col min="7" max="9" width="75.7109375" style="2" customWidth="1"/>
    <col min="10" max="11" width="80.7109375" style="2" customWidth="1"/>
    <col min="12" max="13" width="15.7109375" style="2" customWidth="1"/>
    <col min="14" max="14" width="21" style="2" bestFit="1" customWidth="1"/>
    <col min="15" max="15" width="15.7109375" style="2" customWidth="1"/>
    <col min="16" max="16" width="49.42578125" style="2" bestFit="1" customWidth="1"/>
    <col min="17" max="17" width="49.5703125" style="2" customWidth="1"/>
    <col min="18" max="18" width="12.5703125" style="2" bestFit="1" customWidth="1"/>
    <col min="19" max="19" width="24.5703125" style="2" bestFit="1" customWidth="1"/>
    <col min="20" max="20" width="10.140625" style="2" bestFit="1" customWidth="1"/>
    <col min="21" max="28" width="18.42578125" style="2" customWidth="1"/>
    <col min="29" max="29" width="30.140625" style="3" customWidth="1"/>
    <col min="30" max="31" width="18.42578125" style="2" customWidth="1"/>
    <col min="32" max="32" width="39.28515625" style="2" customWidth="1"/>
    <col min="33" max="33" width="35" style="2" customWidth="1"/>
    <col min="34" max="34" width="31.85546875" style="2" customWidth="1"/>
    <col min="35" max="35" width="19.5703125" style="2" customWidth="1"/>
    <col min="36" max="36" width="12.7109375" style="2" bestFit="1" customWidth="1"/>
    <col min="37" max="38" width="14.7109375" style="2" customWidth="1"/>
    <col min="39" max="16384" width="8.85546875" style="2"/>
  </cols>
  <sheetData>
    <row r="1" spans="2:38" x14ac:dyDescent="0.2">
      <c r="G1" s="213" t="s">
        <v>552</v>
      </c>
      <c r="H1" s="212">
        <v>44922</v>
      </c>
      <c r="O1" s="131">
        <f>SUM(O3:O33)</f>
        <v>162540897.37301648</v>
      </c>
      <c r="P1" s="2" t="s">
        <v>508</v>
      </c>
      <c r="U1" s="252" t="s">
        <v>587</v>
      </c>
      <c r="V1" s="252"/>
      <c r="W1" s="252"/>
      <c r="X1" s="252"/>
      <c r="Y1" s="252"/>
      <c r="Z1" s="252"/>
      <c r="AA1" s="252"/>
      <c r="AB1" s="252"/>
      <c r="AC1" s="252"/>
      <c r="AD1" s="252"/>
      <c r="AE1" s="252"/>
      <c r="AF1" s="252"/>
      <c r="AG1" s="252"/>
    </row>
    <row r="2" spans="2:38" ht="84.6" customHeight="1" x14ac:dyDescent="0.25">
      <c r="B2" s="103" t="s">
        <v>496</v>
      </c>
      <c r="C2" s="97" t="s">
        <v>0</v>
      </c>
      <c r="D2" s="97" t="s">
        <v>1</v>
      </c>
      <c r="E2" s="103" t="s">
        <v>47</v>
      </c>
      <c r="F2" s="142" t="s">
        <v>2</v>
      </c>
      <c r="G2" s="104" t="s">
        <v>155</v>
      </c>
      <c r="H2" s="104" t="s">
        <v>44</v>
      </c>
      <c r="I2" s="104" t="s">
        <v>117</v>
      </c>
      <c r="J2" s="214" t="s">
        <v>549</v>
      </c>
      <c r="K2" s="214" t="s">
        <v>3</v>
      </c>
      <c r="L2" s="217" t="s">
        <v>45</v>
      </c>
      <c r="M2" s="218" t="s">
        <v>477</v>
      </c>
      <c r="N2" s="218" t="s">
        <v>478</v>
      </c>
      <c r="O2" s="219" t="s">
        <v>479</v>
      </c>
      <c r="P2" s="220" t="s">
        <v>480</v>
      </c>
      <c r="Q2" s="218" t="s">
        <v>117</v>
      </c>
      <c r="R2" s="100" t="s">
        <v>46</v>
      </c>
      <c r="S2" s="100" t="s">
        <v>424</v>
      </c>
      <c r="T2" s="100" t="s">
        <v>423</v>
      </c>
      <c r="U2" s="222" t="s">
        <v>583</v>
      </c>
      <c r="V2" s="222" t="s">
        <v>584</v>
      </c>
      <c r="W2" s="222" t="s">
        <v>585</v>
      </c>
      <c r="X2" s="224" t="s">
        <v>589</v>
      </c>
      <c r="Y2" s="223" t="s">
        <v>579</v>
      </c>
      <c r="Z2" s="223" t="s">
        <v>580</v>
      </c>
      <c r="AA2" s="223" t="s">
        <v>581</v>
      </c>
      <c r="AB2" s="223" t="s">
        <v>582</v>
      </c>
      <c r="AC2" s="100" t="s">
        <v>425</v>
      </c>
      <c r="AD2" s="223" t="s">
        <v>586</v>
      </c>
      <c r="AE2" s="223" t="s">
        <v>588</v>
      </c>
      <c r="AF2" s="100" t="s">
        <v>426</v>
      </c>
      <c r="AG2" s="100" t="s">
        <v>427</v>
      </c>
      <c r="AH2" s="100" t="s">
        <v>428</v>
      </c>
      <c r="AI2" s="105" t="s">
        <v>429</v>
      </c>
      <c r="AJ2" s="105" t="s">
        <v>430</v>
      </c>
      <c r="AK2" s="106" t="s">
        <v>431</v>
      </c>
      <c r="AL2" s="106" t="s">
        <v>432</v>
      </c>
    </row>
    <row r="3" spans="2:38" x14ac:dyDescent="0.25">
      <c r="B3" s="102">
        <v>2000</v>
      </c>
      <c r="C3" s="101" t="s">
        <v>113</v>
      </c>
      <c r="D3" s="101" t="str">
        <f t="shared" ref="D3:D37" si="0">C3&amp;", "&amp;E3&amp;", "&amp;R3&amp;", "&amp;T3</f>
        <v>MCAGCC 29 Palms, ESPC, JCI, 1</v>
      </c>
      <c r="E3" s="102" t="s">
        <v>88</v>
      </c>
      <c r="F3" s="148" t="s">
        <v>215</v>
      </c>
      <c r="G3" s="148"/>
      <c r="H3" s="148"/>
      <c r="I3" s="148"/>
      <c r="J3" s="154" t="s">
        <v>434</v>
      </c>
      <c r="K3" s="154"/>
      <c r="L3" s="102" t="s">
        <v>139</v>
      </c>
      <c r="M3" s="109" t="s">
        <v>139</v>
      </c>
      <c r="N3" s="149" t="s">
        <v>481</v>
      </c>
      <c r="O3" s="150" t="s">
        <v>139</v>
      </c>
      <c r="P3" s="151" t="s">
        <v>139</v>
      </c>
      <c r="Q3" s="151"/>
      <c r="R3" s="152" t="s">
        <v>102</v>
      </c>
      <c r="S3" s="101" t="s">
        <v>433</v>
      </c>
      <c r="T3" s="102">
        <v>1</v>
      </c>
      <c r="U3" s="108"/>
      <c r="V3" s="108"/>
      <c r="W3" s="108"/>
      <c r="X3" s="108"/>
      <c r="Y3" s="108"/>
      <c r="Z3" s="108"/>
      <c r="AA3" s="108"/>
      <c r="AB3" s="108"/>
      <c r="AC3" s="107">
        <v>36752</v>
      </c>
      <c r="AD3" s="108"/>
      <c r="AE3" s="108"/>
      <c r="AF3" s="107">
        <v>37165</v>
      </c>
      <c r="AG3" s="107">
        <v>43008</v>
      </c>
      <c r="AH3" s="153">
        <f>DATEDIF(AC3,AG3,"d")/365</f>
        <v>17.139726027397259</v>
      </c>
      <c r="AI3" s="108">
        <v>2279818</v>
      </c>
      <c r="AJ3" s="108"/>
      <c r="AK3" s="108">
        <v>7144569</v>
      </c>
      <c r="AL3" s="108" t="s">
        <v>215</v>
      </c>
    </row>
    <row r="4" spans="2:38" ht="25.5" x14ac:dyDescent="0.25">
      <c r="B4" s="102">
        <v>2001</v>
      </c>
      <c r="C4" s="101" t="s">
        <v>13</v>
      </c>
      <c r="D4" s="101" t="str">
        <f t="shared" si="0"/>
        <v>MCAS Miramar, ESPC, Noresco, 1</v>
      </c>
      <c r="E4" s="102" t="s">
        <v>88</v>
      </c>
      <c r="F4" s="148" t="s">
        <v>215</v>
      </c>
      <c r="G4" s="148"/>
      <c r="H4" s="148"/>
      <c r="I4" s="148"/>
      <c r="J4" s="155" t="s">
        <v>436</v>
      </c>
      <c r="K4" s="155"/>
      <c r="L4" s="102" t="s">
        <v>139</v>
      </c>
      <c r="M4" s="109" t="s">
        <v>139</v>
      </c>
      <c r="N4" s="149" t="s">
        <v>481</v>
      </c>
      <c r="O4" s="150" t="s">
        <v>139</v>
      </c>
      <c r="P4" s="151" t="s">
        <v>139</v>
      </c>
      <c r="Q4" s="151"/>
      <c r="R4" s="152" t="s">
        <v>105</v>
      </c>
      <c r="S4" s="101" t="s">
        <v>435</v>
      </c>
      <c r="T4" s="102">
        <v>1</v>
      </c>
      <c r="U4" s="108"/>
      <c r="V4" s="108"/>
      <c r="W4" s="108"/>
      <c r="X4" s="108"/>
      <c r="Y4" s="108"/>
      <c r="Z4" s="108"/>
      <c r="AA4" s="108"/>
      <c r="AB4" s="108"/>
      <c r="AC4" s="107">
        <v>37160</v>
      </c>
      <c r="AD4" s="108"/>
      <c r="AE4" s="108"/>
      <c r="AF4" s="107">
        <v>39139</v>
      </c>
      <c r="AG4" s="107">
        <v>43521</v>
      </c>
      <c r="AH4" s="153">
        <f>DATEDIF(AC4,AG4,"d")/365</f>
        <v>17.427397260273974</v>
      </c>
      <c r="AI4" s="108">
        <v>2924540</v>
      </c>
      <c r="AJ4" s="108"/>
      <c r="AK4" s="108">
        <v>8760029</v>
      </c>
      <c r="AL4" s="108" t="s">
        <v>215</v>
      </c>
    </row>
    <row r="5" spans="2:38" ht="38.25" x14ac:dyDescent="0.25">
      <c r="B5" s="102">
        <v>2001</v>
      </c>
      <c r="C5" s="101" t="s">
        <v>5</v>
      </c>
      <c r="D5" s="101" t="str">
        <f t="shared" si="0"/>
        <v>MCAS Beaufort, ESPC, Trane, 1 &amp; 2</v>
      </c>
      <c r="E5" s="102" t="s">
        <v>88</v>
      </c>
      <c r="F5" s="148" t="s">
        <v>215</v>
      </c>
      <c r="G5" s="148"/>
      <c r="H5" s="148"/>
      <c r="I5" s="148"/>
      <c r="J5" s="110" t="s">
        <v>439</v>
      </c>
      <c r="K5" s="110"/>
      <c r="L5" s="102" t="s">
        <v>139</v>
      </c>
      <c r="M5" s="109" t="s">
        <v>139</v>
      </c>
      <c r="N5" s="149" t="s">
        <v>481</v>
      </c>
      <c r="O5" s="150" t="s">
        <v>139</v>
      </c>
      <c r="P5" s="151" t="s">
        <v>139</v>
      </c>
      <c r="Q5" s="151"/>
      <c r="R5" s="152" t="s">
        <v>106</v>
      </c>
      <c r="S5" s="101" t="s">
        <v>438</v>
      </c>
      <c r="T5" s="102" t="s">
        <v>437</v>
      </c>
      <c r="U5" s="108"/>
      <c r="V5" s="108"/>
      <c r="W5" s="108"/>
      <c r="X5" s="108"/>
      <c r="Y5" s="108"/>
      <c r="Z5" s="108"/>
      <c r="AA5" s="108"/>
      <c r="AB5" s="108"/>
      <c r="AC5" s="107">
        <v>37162</v>
      </c>
      <c r="AD5" s="108"/>
      <c r="AE5" s="108"/>
      <c r="AF5" s="107">
        <v>38718</v>
      </c>
      <c r="AG5" s="107">
        <v>43708</v>
      </c>
      <c r="AH5" s="153">
        <f>DATEDIF(AC5,AG5,"d")/365</f>
        <v>17.934246575342467</v>
      </c>
      <c r="AI5" s="108">
        <v>23450821</v>
      </c>
      <c r="AJ5" s="108"/>
      <c r="AK5" s="108">
        <v>32156276</v>
      </c>
      <c r="AL5" s="108" t="s">
        <v>215</v>
      </c>
    </row>
    <row r="6" spans="2:38" x14ac:dyDescent="0.25">
      <c r="B6" s="102">
        <v>2006</v>
      </c>
      <c r="C6" s="101" t="s">
        <v>13</v>
      </c>
      <c r="D6" s="101" t="str">
        <f t="shared" si="0"/>
        <v>MCAS Miramar, ESPC, Noresco, 2</v>
      </c>
      <c r="E6" s="102" t="s">
        <v>88</v>
      </c>
      <c r="F6" s="148" t="s">
        <v>215</v>
      </c>
      <c r="G6" s="148"/>
      <c r="H6" s="148"/>
      <c r="I6" s="148"/>
      <c r="J6" s="155" t="s">
        <v>441</v>
      </c>
      <c r="K6" s="155"/>
      <c r="L6" s="102" t="s">
        <v>139</v>
      </c>
      <c r="M6" s="109" t="s">
        <v>139</v>
      </c>
      <c r="N6" s="149" t="s">
        <v>481</v>
      </c>
      <c r="O6" s="150" t="s">
        <v>139</v>
      </c>
      <c r="P6" s="151" t="s">
        <v>139</v>
      </c>
      <c r="Q6" s="151"/>
      <c r="R6" s="152" t="s">
        <v>105</v>
      </c>
      <c r="S6" s="101" t="s">
        <v>440</v>
      </c>
      <c r="T6" s="102">
        <v>2</v>
      </c>
      <c r="U6" s="108"/>
      <c r="V6" s="108"/>
      <c r="W6" s="108"/>
      <c r="X6" s="108"/>
      <c r="Y6" s="108"/>
      <c r="Z6" s="108"/>
      <c r="AA6" s="108"/>
      <c r="AB6" s="108"/>
      <c r="AC6" s="107">
        <v>38818</v>
      </c>
      <c r="AD6" s="108"/>
      <c r="AE6" s="108"/>
      <c r="AF6" s="107">
        <v>39139</v>
      </c>
      <c r="AG6" s="107">
        <v>43521</v>
      </c>
      <c r="AH6" s="153">
        <f>DATEDIF(AC6,AG6,"d")/365</f>
        <v>12.884931506849314</v>
      </c>
      <c r="AI6" s="108">
        <v>1570800</v>
      </c>
      <c r="AJ6" s="108"/>
      <c r="AK6" s="108">
        <v>2571448</v>
      </c>
      <c r="AL6" s="108" t="s">
        <v>215</v>
      </c>
    </row>
    <row r="7" spans="2:38" x14ac:dyDescent="0.25">
      <c r="B7" s="102">
        <v>2006</v>
      </c>
      <c r="C7" s="101" t="s">
        <v>114</v>
      </c>
      <c r="D7" s="101" t="str">
        <f t="shared" si="0"/>
        <v>MCB Quantico, ESPC, Ameresco, 2</v>
      </c>
      <c r="E7" s="102" t="s">
        <v>88</v>
      </c>
      <c r="F7" s="148" t="s">
        <v>215</v>
      </c>
      <c r="G7" s="148"/>
      <c r="H7" s="148"/>
      <c r="I7" s="148"/>
      <c r="J7" s="154" t="s">
        <v>443</v>
      </c>
      <c r="K7" s="154"/>
      <c r="L7" s="102">
        <v>14</v>
      </c>
      <c r="M7" s="109" t="s">
        <v>139</v>
      </c>
      <c r="N7" s="102" t="s">
        <v>481</v>
      </c>
      <c r="O7" s="150" t="s">
        <v>139</v>
      </c>
      <c r="P7" s="151" t="s">
        <v>139</v>
      </c>
      <c r="Q7" s="151"/>
      <c r="R7" s="152" t="s">
        <v>103</v>
      </c>
      <c r="S7" s="101" t="s">
        <v>442</v>
      </c>
      <c r="T7" s="102">
        <v>2</v>
      </c>
      <c r="U7" s="108"/>
      <c r="V7" s="108"/>
      <c r="W7" s="108"/>
      <c r="X7" s="108"/>
      <c r="Y7" s="108"/>
      <c r="Z7" s="108"/>
      <c r="AA7" s="108"/>
      <c r="AB7" s="108"/>
      <c r="AC7" s="107">
        <v>38849</v>
      </c>
      <c r="AD7" s="108"/>
      <c r="AE7" s="108"/>
      <c r="AF7" s="107">
        <v>39290</v>
      </c>
      <c r="AG7" s="107">
        <v>44403</v>
      </c>
      <c r="AH7" s="153">
        <f>DATEDIF(AC7,AG7,"d")/365</f>
        <v>15.216438356164383</v>
      </c>
      <c r="AI7" s="108">
        <v>4629791</v>
      </c>
      <c r="AJ7" s="108"/>
      <c r="AK7" s="108">
        <v>7388272</v>
      </c>
      <c r="AL7" s="108" t="s">
        <v>215</v>
      </c>
    </row>
    <row r="8" spans="2:38" x14ac:dyDescent="0.25">
      <c r="B8" s="102" t="s">
        <v>29</v>
      </c>
      <c r="C8" s="101" t="s">
        <v>36</v>
      </c>
      <c r="D8" s="101" t="str">
        <f t="shared" si="0"/>
        <v>MCB Camp Lejeune, ESPC, Unknown, 1</v>
      </c>
      <c r="E8" s="102" t="s">
        <v>88</v>
      </c>
      <c r="F8" s="148" t="s">
        <v>215</v>
      </c>
      <c r="G8" s="148"/>
      <c r="H8" s="148"/>
      <c r="I8" s="148"/>
      <c r="J8" s="155" t="s">
        <v>445</v>
      </c>
      <c r="K8" s="155"/>
      <c r="L8" s="102" t="s">
        <v>139</v>
      </c>
      <c r="M8" s="109" t="s">
        <v>139</v>
      </c>
      <c r="N8" s="102" t="s">
        <v>481</v>
      </c>
      <c r="O8" s="150" t="s">
        <v>139</v>
      </c>
      <c r="P8" s="151" t="s">
        <v>139</v>
      </c>
      <c r="Q8" s="151"/>
      <c r="R8" s="111" t="s">
        <v>444</v>
      </c>
      <c r="S8" s="112" t="s">
        <v>444</v>
      </c>
      <c r="T8" s="102">
        <v>1</v>
      </c>
      <c r="U8" s="113"/>
      <c r="V8" s="113"/>
      <c r="W8" s="113"/>
      <c r="X8" s="113"/>
      <c r="Y8" s="113"/>
      <c r="Z8" s="113"/>
      <c r="AA8" s="113"/>
      <c r="AB8" s="113"/>
      <c r="AC8" s="112" t="s">
        <v>444</v>
      </c>
      <c r="AD8" s="113"/>
      <c r="AE8" s="113"/>
      <c r="AF8" s="112" t="s">
        <v>444</v>
      </c>
      <c r="AG8" s="112">
        <v>2019</v>
      </c>
      <c r="AH8" s="153" t="s">
        <v>444</v>
      </c>
      <c r="AI8" s="113">
        <v>2562666</v>
      </c>
      <c r="AJ8" s="113"/>
      <c r="AK8" s="113">
        <v>4151426</v>
      </c>
      <c r="AL8" s="113" t="s">
        <v>215</v>
      </c>
    </row>
    <row r="9" spans="2:38" x14ac:dyDescent="0.25">
      <c r="B9" s="102" t="s">
        <v>29</v>
      </c>
      <c r="C9" s="101" t="s">
        <v>11</v>
      </c>
      <c r="D9" s="101" t="str">
        <f t="shared" si="0"/>
        <v>MCAS Camp Pendleton, ESPC, Noresco, 1</v>
      </c>
      <c r="E9" s="102" t="s">
        <v>88</v>
      </c>
      <c r="F9" s="148" t="s">
        <v>215</v>
      </c>
      <c r="G9" s="148"/>
      <c r="H9" s="148"/>
      <c r="I9" s="148"/>
      <c r="J9" s="155" t="s">
        <v>447</v>
      </c>
      <c r="K9" s="155"/>
      <c r="L9" s="102" t="s">
        <v>139</v>
      </c>
      <c r="M9" s="109" t="s">
        <v>139</v>
      </c>
      <c r="N9" s="102" t="s">
        <v>481</v>
      </c>
      <c r="O9" s="150" t="s">
        <v>139</v>
      </c>
      <c r="P9" s="151" t="s">
        <v>139</v>
      </c>
      <c r="Q9" s="151"/>
      <c r="R9" s="152" t="s">
        <v>105</v>
      </c>
      <c r="S9" s="101" t="s">
        <v>446</v>
      </c>
      <c r="T9" s="102">
        <v>1</v>
      </c>
      <c r="U9" s="113"/>
      <c r="V9" s="113"/>
      <c r="W9" s="113"/>
      <c r="X9" s="113"/>
      <c r="Y9" s="113"/>
      <c r="Z9" s="113"/>
      <c r="AA9" s="113"/>
      <c r="AB9" s="113"/>
      <c r="AC9" s="112" t="s">
        <v>444</v>
      </c>
      <c r="AD9" s="113"/>
      <c r="AE9" s="113"/>
      <c r="AF9" s="112" t="s">
        <v>444</v>
      </c>
      <c r="AG9" s="112">
        <v>2019</v>
      </c>
      <c r="AH9" s="153" t="s">
        <v>444</v>
      </c>
      <c r="AI9" s="113">
        <v>1405846</v>
      </c>
      <c r="AJ9" s="113"/>
      <c r="AK9" s="113">
        <v>15227276</v>
      </c>
      <c r="AL9" s="113" t="s">
        <v>215</v>
      </c>
    </row>
    <row r="10" spans="2:38" ht="38.25" x14ac:dyDescent="0.25">
      <c r="B10" s="114">
        <v>2002</v>
      </c>
      <c r="C10" s="114" t="s">
        <v>114</v>
      </c>
      <c r="D10" s="194" t="str">
        <f t="shared" si="0"/>
        <v>MCB Quantico, ESPC, Ameresco, 1</v>
      </c>
      <c r="E10" s="98" t="s">
        <v>88</v>
      </c>
      <c r="F10" s="137" t="s">
        <v>48</v>
      </c>
      <c r="G10" s="156" t="s">
        <v>500</v>
      </c>
      <c r="H10" s="157" t="s">
        <v>302</v>
      </c>
      <c r="I10" s="144" t="s">
        <v>302</v>
      </c>
      <c r="J10" s="159" t="s">
        <v>72</v>
      </c>
      <c r="K10" s="159"/>
      <c r="L10" s="98" t="s">
        <v>71</v>
      </c>
      <c r="M10" s="87">
        <v>44760</v>
      </c>
      <c r="N10" s="87">
        <v>44835</v>
      </c>
      <c r="O10" s="117">
        <v>5691124</v>
      </c>
      <c r="P10" s="177" t="s">
        <v>512</v>
      </c>
      <c r="Q10" s="87"/>
      <c r="R10" s="115" t="s">
        <v>103</v>
      </c>
      <c r="S10" s="114" t="s">
        <v>448</v>
      </c>
      <c r="T10" s="98">
        <v>1</v>
      </c>
      <c r="U10" s="116"/>
      <c r="V10" s="116"/>
      <c r="W10" s="116"/>
      <c r="X10" s="116"/>
      <c r="Y10" s="114"/>
      <c r="Z10" s="114"/>
      <c r="AA10" s="114"/>
      <c r="AB10" s="114"/>
      <c r="AC10" s="89">
        <v>37529</v>
      </c>
      <c r="AD10" s="114"/>
      <c r="AE10" s="114"/>
      <c r="AF10" s="89">
        <v>38261</v>
      </c>
      <c r="AG10" s="89">
        <v>46660</v>
      </c>
      <c r="AH10" s="158">
        <f t="shared" ref="AH10:AH33" si="1">DATEDIF(AC10,AG10,"d")/365</f>
        <v>25.016438356164382</v>
      </c>
      <c r="AI10" s="116">
        <v>28286845</v>
      </c>
      <c r="AJ10" s="116">
        <v>28286845</v>
      </c>
      <c r="AK10" s="116">
        <v>121072595</v>
      </c>
      <c r="AL10" s="116">
        <v>29702660</v>
      </c>
    </row>
    <row r="11" spans="2:38" ht="25.5" x14ac:dyDescent="0.25">
      <c r="B11" s="114">
        <v>2003</v>
      </c>
      <c r="C11" s="114" t="s">
        <v>7</v>
      </c>
      <c r="D11" s="194" t="str">
        <f t="shared" si="0"/>
        <v>MCLB Albany, ESPC, ESG, 1</v>
      </c>
      <c r="E11" s="98" t="s">
        <v>88</v>
      </c>
      <c r="F11" s="137" t="s">
        <v>48</v>
      </c>
      <c r="G11" s="157" t="s">
        <v>502</v>
      </c>
      <c r="H11" s="157" t="s">
        <v>501</v>
      </c>
      <c r="I11" s="144" t="s">
        <v>302</v>
      </c>
      <c r="J11" s="159" t="s">
        <v>74</v>
      </c>
      <c r="K11" s="159"/>
      <c r="L11" s="88" t="s">
        <v>73</v>
      </c>
      <c r="M11" s="89">
        <v>44821</v>
      </c>
      <c r="N11" s="89">
        <v>44896</v>
      </c>
      <c r="O11" s="117">
        <v>1570553</v>
      </c>
      <c r="P11" s="178" t="s">
        <v>513</v>
      </c>
      <c r="Q11" s="87"/>
      <c r="R11" s="115" t="s">
        <v>104</v>
      </c>
      <c r="S11" s="114" t="s">
        <v>449</v>
      </c>
      <c r="T11" s="91">
        <v>1</v>
      </c>
      <c r="U11" s="116"/>
      <c r="V11" s="116"/>
      <c r="W11" s="116"/>
      <c r="X11" s="116"/>
      <c r="Y11" s="114"/>
      <c r="Z11" s="114"/>
      <c r="AA11" s="114"/>
      <c r="AB11" s="114"/>
      <c r="AC11" s="89">
        <v>37893</v>
      </c>
      <c r="AD11" s="114"/>
      <c r="AE11" s="114"/>
      <c r="AF11" s="89">
        <v>38322</v>
      </c>
      <c r="AG11" s="89">
        <v>45260</v>
      </c>
      <c r="AH11" s="158">
        <f t="shared" si="1"/>
        <v>20.183561643835617</v>
      </c>
      <c r="AI11" s="116">
        <v>14167067</v>
      </c>
      <c r="AJ11" s="116">
        <v>14167067</v>
      </c>
      <c r="AK11" s="116">
        <v>31701548</v>
      </c>
      <c r="AL11" s="116">
        <v>1570553</v>
      </c>
    </row>
    <row r="12" spans="2:38" ht="25.5" x14ac:dyDescent="0.25">
      <c r="B12" s="114">
        <v>2001</v>
      </c>
      <c r="C12" s="114" t="s">
        <v>113</v>
      </c>
      <c r="D12" s="194" t="str">
        <f t="shared" si="0"/>
        <v>MCAGCC 29 Palms, ESPC, JCI, 2 &amp; 3</v>
      </c>
      <c r="E12" s="98" t="s">
        <v>88</v>
      </c>
      <c r="F12" s="137" t="s">
        <v>48</v>
      </c>
      <c r="G12" s="157" t="s">
        <v>302</v>
      </c>
      <c r="H12" s="157" t="s">
        <v>501</v>
      </c>
      <c r="I12" s="144" t="s">
        <v>302</v>
      </c>
      <c r="J12" s="159" t="s">
        <v>70</v>
      </c>
      <c r="K12" s="159"/>
      <c r="L12" s="88" t="s">
        <v>69</v>
      </c>
      <c r="M12" s="87">
        <v>44821</v>
      </c>
      <c r="N12" s="87">
        <v>44896</v>
      </c>
      <c r="O12" s="117">
        <v>9168986</v>
      </c>
      <c r="P12" s="178" t="s">
        <v>514</v>
      </c>
      <c r="Q12" s="87"/>
      <c r="R12" s="115" t="s">
        <v>102</v>
      </c>
      <c r="S12" s="114" t="s">
        <v>451</v>
      </c>
      <c r="T12" s="98" t="s">
        <v>450</v>
      </c>
      <c r="U12" s="116"/>
      <c r="V12" s="116"/>
      <c r="W12" s="116"/>
      <c r="X12" s="116"/>
      <c r="Y12" s="114"/>
      <c r="Z12" s="114"/>
      <c r="AA12" s="114"/>
      <c r="AB12" s="114"/>
      <c r="AC12" s="89">
        <v>37164</v>
      </c>
      <c r="AD12" s="114"/>
      <c r="AE12" s="114"/>
      <c r="AF12" s="89">
        <v>38322</v>
      </c>
      <c r="AG12" s="89">
        <v>45868</v>
      </c>
      <c r="AH12" s="158">
        <f t="shared" si="1"/>
        <v>23.846575342465755</v>
      </c>
      <c r="AI12" s="116">
        <v>75678746</v>
      </c>
      <c r="AJ12" s="116">
        <v>75678746</v>
      </c>
      <c r="AK12" s="116">
        <v>186268118</v>
      </c>
      <c r="AL12" s="116">
        <v>25919226</v>
      </c>
    </row>
    <row r="13" spans="2:38" ht="76.5" x14ac:dyDescent="0.25">
      <c r="B13" s="114">
        <v>2016</v>
      </c>
      <c r="C13" s="114" t="s">
        <v>7</v>
      </c>
      <c r="D13" s="194" t="str">
        <f t="shared" si="0"/>
        <v>MCLB Albany, ESPC, Constellation, 3</v>
      </c>
      <c r="E13" s="98" t="s">
        <v>88</v>
      </c>
      <c r="F13" s="137" t="s">
        <v>48</v>
      </c>
      <c r="G13" s="157" t="s">
        <v>505</v>
      </c>
      <c r="H13" s="157" t="s">
        <v>503</v>
      </c>
      <c r="I13" s="144" t="s">
        <v>302</v>
      </c>
      <c r="J13" s="159" t="s">
        <v>83</v>
      </c>
      <c r="K13" s="159"/>
      <c r="L13" s="160" t="s">
        <v>482</v>
      </c>
      <c r="M13" s="89">
        <v>44883</v>
      </c>
      <c r="N13" s="87">
        <v>44958</v>
      </c>
      <c r="O13" s="117">
        <v>5636363</v>
      </c>
      <c r="P13" s="178" t="s">
        <v>515</v>
      </c>
      <c r="Q13" s="118" t="s">
        <v>483</v>
      </c>
      <c r="R13" s="115" t="s">
        <v>109</v>
      </c>
      <c r="S13" s="114" t="s">
        <v>452</v>
      </c>
      <c r="T13" s="98">
        <v>3</v>
      </c>
      <c r="U13" s="116"/>
      <c r="V13" s="116"/>
      <c r="W13" s="116"/>
      <c r="X13" s="116"/>
      <c r="Y13" s="114"/>
      <c r="Z13" s="114"/>
      <c r="AA13" s="114"/>
      <c r="AB13" s="114"/>
      <c r="AC13" s="89">
        <v>42643</v>
      </c>
      <c r="AD13" s="114"/>
      <c r="AE13" s="114"/>
      <c r="AF13" s="89">
        <v>43373</v>
      </c>
      <c r="AG13" s="89">
        <v>51774</v>
      </c>
      <c r="AH13" s="158">
        <f t="shared" si="1"/>
        <v>25.016438356164382</v>
      </c>
      <c r="AI13" s="116">
        <v>50318691</v>
      </c>
      <c r="AJ13" s="116">
        <v>50318691</v>
      </c>
      <c r="AK13" s="116">
        <v>163373537</v>
      </c>
      <c r="AL13" s="116">
        <v>144242354</v>
      </c>
    </row>
    <row r="14" spans="2:38" ht="25.5" x14ac:dyDescent="0.25">
      <c r="B14" s="114">
        <v>2017</v>
      </c>
      <c r="C14" s="114" t="s">
        <v>43</v>
      </c>
      <c r="D14" s="194" t="str">
        <f t="shared" si="0"/>
        <v>MCLB Barstow, ESPC, ESG, 1</v>
      </c>
      <c r="E14" s="98" t="s">
        <v>88</v>
      </c>
      <c r="F14" s="137" t="s">
        <v>48</v>
      </c>
      <c r="G14" s="157" t="s">
        <v>504</v>
      </c>
      <c r="H14" s="157" t="s">
        <v>302</v>
      </c>
      <c r="I14" s="144" t="s">
        <v>302</v>
      </c>
      <c r="J14" s="159" t="s">
        <v>87</v>
      </c>
      <c r="K14" s="159"/>
      <c r="L14" s="98" t="s">
        <v>86</v>
      </c>
      <c r="M14" s="89">
        <v>44942</v>
      </c>
      <c r="N14" s="90">
        <v>45017</v>
      </c>
      <c r="O14" s="117">
        <v>940021</v>
      </c>
      <c r="P14" s="178" t="s">
        <v>484</v>
      </c>
      <c r="Q14" s="87"/>
      <c r="R14" s="115" t="s">
        <v>104</v>
      </c>
      <c r="S14" s="114" t="s">
        <v>453</v>
      </c>
      <c r="T14" s="98">
        <v>1</v>
      </c>
      <c r="U14" s="119"/>
      <c r="V14" s="119"/>
      <c r="W14" s="119"/>
      <c r="X14" s="119"/>
      <c r="Y14" s="114"/>
      <c r="Z14" s="114"/>
      <c r="AA14" s="114"/>
      <c r="AB14" s="114"/>
      <c r="AC14" s="161">
        <v>43006</v>
      </c>
      <c r="AD14" s="114"/>
      <c r="AE14" s="114"/>
      <c r="AF14" s="161">
        <v>43556</v>
      </c>
      <c r="AG14" s="161">
        <v>51591</v>
      </c>
      <c r="AH14" s="158">
        <f t="shared" si="1"/>
        <v>23.520547945205479</v>
      </c>
      <c r="AI14" s="119">
        <v>11397830</v>
      </c>
      <c r="AJ14" s="116">
        <v>11397830</v>
      </c>
      <c r="AK14" s="119">
        <v>25023488</v>
      </c>
      <c r="AL14" s="119">
        <v>21285113</v>
      </c>
    </row>
    <row r="15" spans="2:38" x14ac:dyDescent="0.25">
      <c r="B15" s="114">
        <v>2010</v>
      </c>
      <c r="C15" s="114" t="s">
        <v>7</v>
      </c>
      <c r="D15" s="194" t="str">
        <f t="shared" si="0"/>
        <v>MCLB Albany, ESPC, Chevron, 2</v>
      </c>
      <c r="E15" s="98" t="s">
        <v>88</v>
      </c>
      <c r="F15" s="137" t="s">
        <v>48</v>
      </c>
      <c r="G15" s="157" t="s">
        <v>504</v>
      </c>
      <c r="H15" s="157" t="s">
        <v>302</v>
      </c>
      <c r="I15" s="144" t="s">
        <v>302</v>
      </c>
      <c r="J15" s="159" t="s">
        <v>80</v>
      </c>
      <c r="K15" s="159"/>
      <c r="L15" s="98" t="s">
        <v>79</v>
      </c>
      <c r="M15" s="89">
        <v>45003</v>
      </c>
      <c r="N15" s="87">
        <v>45078</v>
      </c>
      <c r="O15" s="117">
        <v>2984110</v>
      </c>
      <c r="P15" s="178" t="s">
        <v>484</v>
      </c>
      <c r="Q15" s="87"/>
      <c r="R15" s="115" t="s">
        <v>107</v>
      </c>
      <c r="S15" s="114" t="s">
        <v>454</v>
      </c>
      <c r="T15" s="98">
        <v>2</v>
      </c>
      <c r="U15" s="116"/>
      <c r="V15" s="116"/>
      <c r="W15" s="116"/>
      <c r="X15" s="116"/>
      <c r="Y15" s="114"/>
      <c r="Z15" s="114"/>
      <c r="AA15" s="114"/>
      <c r="AB15" s="114"/>
      <c r="AC15" s="89">
        <v>40165</v>
      </c>
      <c r="AD15" s="114"/>
      <c r="AE15" s="114"/>
      <c r="AF15" s="89">
        <v>40725</v>
      </c>
      <c r="AG15" s="89">
        <v>48699</v>
      </c>
      <c r="AH15" s="158">
        <f t="shared" si="1"/>
        <v>23.38082191780822</v>
      </c>
      <c r="AI15" s="116">
        <v>20460945</v>
      </c>
      <c r="AJ15" s="116">
        <v>20460945</v>
      </c>
      <c r="AK15" s="116">
        <v>63877110</v>
      </c>
      <c r="AL15" s="116">
        <v>35550480</v>
      </c>
    </row>
    <row r="16" spans="2:38" ht="25.5" x14ac:dyDescent="0.25">
      <c r="B16" s="114">
        <v>2017</v>
      </c>
      <c r="C16" s="114" t="s">
        <v>116</v>
      </c>
      <c r="D16" s="194" t="str">
        <f t="shared" si="0"/>
        <v>MCRD Parris Island, ESPC, Ameresco, 1</v>
      </c>
      <c r="E16" s="98" t="s">
        <v>88</v>
      </c>
      <c r="F16" s="137" t="s">
        <v>48</v>
      </c>
      <c r="G16" s="157" t="s">
        <v>504</v>
      </c>
      <c r="H16" s="157" t="s">
        <v>302</v>
      </c>
      <c r="I16" s="144" t="s">
        <v>302</v>
      </c>
      <c r="J16" s="159" t="s">
        <v>85</v>
      </c>
      <c r="K16" s="159"/>
      <c r="L16" s="98" t="s">
        <v>84</v>
      </c>
      <c r="M16" s="89">
        <v>45003</v>
      </c>
      <c r="N16" s="87">
        <v>45078</v>
      </c>
      <c r="O16" s="117">
        <v>7567355</v>
      </c>
      <c r="P16" s="178" t="s">
        <v>484</v>
      </c>
      <c r="Q16" s="87"/>
      <c r="R16" s="115" t="s">
        <v>103</v>
      </c>
      <c r="S16" s="114" t="s">
        <v>455</v>
      </c>
      <c r="T16" s="98">
        <v>1</v>
      </c>
      <c r="U16" s="116"/>
      <c r="V16" s="116"/>
      <c r="W16" s="116"/>
      <c r="X16" s="116"/>
      <c r="Y16" s="114"/>
      <c r="Z16" s="114"/>
      <c r="AA16" s="114"/>
      <c r="AB16" s="114"/>
      <c r="AC16" s="89">
        <v>42732</v>
      </c>
      <c r="AD16" s="114"/>
      <c r="AE16" s="114"/>
      <c r="AF16" s="89">
        <v>43617</v>
      </c>
      <c r="AG16" s="89">
        <v>51835</v>
      </c>
      <c r="AH16" s="158">
        <f t="shared" si="1"/>
        <v>24.93972602739726</v>
      </c>
      <c r="AI16" s="116">
        <v>101636480</v>
      </c>
      <c r="AJ16" s="116">
        <v>101636480</v>
      </c>
      <c r="AK16" s="116">
        <v>210617737</v>
      </c>
      <c r="AL16" s="116">
        <v>177641727</v>
      </c>
    </row>
    <row r="17" spans="2:38" ht="25.5" x14ac:dyDescent="0.25">
      <c r="B17" s="114">
        <v>2008</v>
      </c>
      <c r="C17" s="114" t="s">
        <v>115</v>
      </c>
      <c r="D17" s="194" t="str">
        <f t="shared" si="0"/>
        <v>MCB Hawaii, ESPC, Noresco, 1</v>
      </c>
      <c r="E17" s="98" t="s">
        <v>88</v>
      </c>
      <c r="F17" s="137" t="s">
        <v>48</v>
      </c>
      <c r="G17" s="157" t="s">
        <v>504</v>
      </c>
      <c r="H17" s="157" t="s">
        <v>302</v>
      </c>
      <c r="I17" s="157" t="s">
        <v>506</v>
      </c>
      <c r="J17" s="159" t="s">
        <v>76</v>
      </c>
      <c r="K17" s="159"/>
      <c r="L17" s="98" t="s">
        <v>75</v>
      </c>
      <c r="M17" s="89">
        <v>45064</v>
      </c>
      <c r="N17" s="87">
        <v>45139</v>
      </c>
      <c r="O17" s="117">
        <v>1432517</v>
      </c>
      <c r="P17" s="178" t="s">
        <v>484</v>
      </c>
      <c r="Q17" s="87"/>
      <c r="R17" s="115" t="s">
        <v>105</v>
      </c>
      <c r="S17" s="114" t="s">
        <v>456</v>
      </c>
      <c r="T17" s="98">
        <v>1</v>
      </c>
      <c r="U17" s="116"/>
      <c r="V17" s="116"/>
      <c r="W17" s="116"/>
      <c r="X17" s="116"/>
      <c r="Y17" s="114"/>
      <c r="Z17" s="114"/>
      <c r="AA17" s="114"/>
      <c r="AB17" s="114"/>
      <c r="AC17" s="89">
        <v>39511</v>
      </c>
      <c r="AD17" s="114"/>
      <c r="AE17" s="114"/>
      <c r="AF17" s="89">
        <v>40391</v>
      </c>
      <c r="AG17" s="89">
        <v>47695</v>
      </c>
      <c r="AH17" s="158">
        <f t="shared" si="1"/>
        <v>22.421917808219177</v>
      </c>
      <c r="AI17" s="116">
        <v>14488224</v>
      </c>
      <c r="AJ17" s="116">
        <v>14488224</v>
      </c>
      <c r="AK17" s="116">
        <v>28107687</v>
      </c>
      <c r="AL17" s="116">
        <v>10411665</v>
      </c>
    </row>
    <row r="18" spans="2:38" ht="25.5" x14ac:dyDescent="0.25">
      <c r="B18" s="114">
        <v>2009</v>
      </c>
      <c r="C18" s="114" t="s">
        <v>5</v>
      </c>
      <c r="D18" s="194" t="str">
        <f t="shared" si="0"/>
        <v>MCAS Beaufort, ESPC, Trane, 3</v>
      </c>
      <c r="E18" s="98" t="s">
        <v>88</v>
      </c>
      <c r="F18" s="137" t="s">
        <v>48</v>
      </c>
      <c r="G18" s="157" t="s">
        <v>504</v>
      </c>
      <c r="H18" s="157" t="s">
        <v>302</v>
      </c>
      <c r="I18" s="144" t="s">
        <v>302</v>
      </c>
      <c r="J18" s="159" t="s">
        <v>78</v>
      </c>
      <c r="K18" s="159"/>
      <c r="L18" s="98" t="s">
        <v>77</v>
      </c>
      <c r="M18" s="89">
        <v>45064</v>
      </c>
      <c r="N18" s="87">
        <v>45139</v>
      </c>
      <c r="O18" s="117">
        <v>426930</v>
      </c>
      <c r="P18" s="178" t="s">
        <v>484</v>
      </c>
      <c r="Q18" s="87"/>
      <c r="R18" s="115" t="s">
        <v>106</v>
      </c>
      <c r="S18" s="114" t="s">
        <v>457</v>
      </c>
      <c r="T18" s="98">
        <v>3</v>
      </c>
      <c r="U18" s="116"/>
      <c r="V18" s="116"/>
      <c r="W18" s="116"/>
      <c r="X18" s="116"/>
      <c r="Y18" s="114"/>
      <c r="Z18" s="114"/>
      <c r="AA18" s="114"/>
      <c r="AB18" s="114"/>
      <c r="AC18" s="89">
        <v>40025</v>
      </c>
      <c r="AD18" s="114"/>
      <c r="AE18" s="114"/>
      <c r="AF18" s="89">
        <v>40421</v>
      </c>
      <c r="AG18" s="89">
        <v>46996</v>
      </c>
      <c r="AH18" s="158">
        <f t="shared" si="1"/>
        <v>19.098630136986301</v>
      </c>
      <c r="AI18" s="116">
        <v>4975307</v>
      </c>
      <c r="AJ18" s="116">
        <v>4975307</v>
      </c>
      <c r="AK18" s="116">
        <v>8314957</v>
      </c>
      <c r="AL18" s="116">
        <v>2001716</v>
      </c>
    </row>
    <row r="19" spans="2:38" ht="25.5" x14ac:dyDescent="0.25">
      <c r="B19" s="114">
        <v>2016</v>
      </c>
      <c r="C19" s="114" t="s">
        <v>5</v>
      </c>
      <c r="D19" s="194" t="str">
        <f t="shared" si="0"/>
        <v>MCAS Beaufort, ESPC, Woodstone, (ENABLE)</v>
      </c>
      <c r="E19" s="91" t="s">
        <v>88</v>
      </c>
      <c r="F19" s="137" t="s">
        <v>48</v>
      </c>
      <c r="G19" s="157" t="s">
        <v>504</v>
      </c>
      <c r="H19" s="157" t="s">
        <v>302</v>
      </c>
      <c r="I19" s="144" t="s">
        <v>302</v>
      </c>
      <c r="J19" s="159" t="s">
        <v>82</v>
      </c>
      <c r="K19" s="159"/>
      <c r="L19" s="98" t="s">
        <v>81</v>
      </c>
      <c r="M19" s="89">
        <v>45095</v>
      </c>
      <c r="N19" s="87">
        <v>45170</v>
      </c>
      <c r="O19" s="117">
        <v>476450</v>
      </c>
      <c r="P19" s="178" t="s">
        <v>484</v>
      </c>
      <c r="Q19" s="87"/>
      <c r="R19" s="115" t="s">
        <v>108</v>
      </c>
      <c r="S19" s="114" t="s">
        <v>459</v>
      </c>
      <c r="T19" s="98" t="s">
        <v>458</v>
      </c>
      <c r="U19" s="116"/>
      <c r="V19" s="116"/>
      <c r="W19" s="116"/>
      <c r="X19" s="116"/>
      <c r="Y19" s="114"/>
      <c r="Z19" s="114"/>
      <c r="AA19" s="114"/>
      <c r="AB19" s="114"/>
      <c r="AC19" s="89">
        <v>42643</v>
      </c>
      <c r="AD19" s="114"/>
      <c r="AE19" s="114"/>
      <c r="AF19" s="89">
        <v>43040</v>
      </c>
      <c r="AG19" s="89">
        <v>47422</v>
      </c>
      <c r="AH19" s="158">
        <f t="shared" si="1"/>
        <v>13.093150684931507</v>
      </c>
      <c r="AI19" s="116">
        <v>6393912</v>
      </c>
      <c r="AJ19" s="116">
        <v>6393912</v>
      </c>
      <c r="AK19" s="116">
        <v>7521972</v>
      </c>
      <c r="AL19" s="116">
        <v>2850529</v>
      </c>
    </row>
    <row r="20" spans="2:38" ht="25.5" x14ac:dyDescent="0.25">
      <c r="B20" s="114">
        <v>2013</v>
      </c>
      <c r="C20" s="120" t="s">
        <v>33</v>
      </c>
      <c r="D20" s="194" t="str">
        <f t="shared" si="0"/>
        <v>MCB Camp Pendleton, UESC, SDG&amp;E, 20</v>
      </c>
      <c r="E20" s="91" t="s">
        <v>89</v>
      </c>
      <c r="F20" s="137" t="s">
        <v>48</v>
      </c>
      <c r="G20" s="157" t="s">
        <v>302</v>
      </c>
      <c r="H20" s="157" t="s">
        <v>302</v>
      </c>
      <c r="I20" s="144" t="s">
        <v>302</v>
      </c>
      <c r="J20" s="121" t="s">
        <v>50</v>
      </c>
      <c r="K20" s="121"/>
      <c r="L20" s="91" t="s">
        <v>49</v>
      </c>
      <c r="M20" s="92" t="s">
        <v>139</v>
      </c>
      <c r="N20" s="87">
        <v>44835</v>
      </c>
      <c r="O20" s="117">
        <v>133496</v>
      </c>
      <c r="P20" s="165" t="s">
        <v>516</v>
      </c>
      <c r="Q20" s="87"/>
      <c r="R20" s="115" t="s">
        <v>90</v>
      </c>
      <c r="S20" s="115" t="s">
        <v>460</v>
      </c>
      <c r="T20" s="91">
        <v>20</v>
      </c>
      <c r="U20" s="119"/>
      <c r="V20" s="119"/>
      <c r="W20" s="119"/>
      <c r="X20" s="119"/>
      <c r="Y20" s="114"/>
      <c r="Z20" s="114"/>
      <c r="AA20" s="114"/>
      <c r="AB20" s="114"/>
      <c r="AC20" s="89">
        <v>41540</v>
      </c>
      <c r="AD20" s="114"/>
      <c r="AE20" s="114"/>
      <c r="AF20" s="89">
        <v>41913</v>
      </c>
      <c r="AG20" s="89">
        <v>46661</v>
      </c>
      <c r="AH20" s="158">
        <f t="shared" si="1"/>
        <v>14.03013698630137</v>
      </c>
      <c r="AI20" s="122">
        <v>1374730</v>
      </c>
      <c r="AJ20" s="116">
        <v>1374730</v>
      </c>
      <c r="AK20" s="119">
        <v>1868945.26</v>
      </c>
      <c r="AL20" s="119">
        <v>800976</v>
      </c>
    </row>
    <row r="21" spans="2:38" ht="25.5" x14ac:dyDescent="0.25">
      <c r="B21" s="114">
        <v>2017</v>
      </c>
      <c r="C21" s="114" t="s">
        <v>112</v>
      </c>
      <c r="D21" s="194" t="str">
        <f t="shared" si="0"/>
        <v>MCRD San Diego, UESC, SDG&amp;E, 6</v>
      </c>
      <c r="E21" s="91" t="s">
        <v>89</v>
      </c>
      <c r="F21" s="137" t="s">
        <v>48</v>
      </c>
      <c r="G21" s="157" t="s">
        <v>302</v>
      </c>
      <c r="H21" s="157" t="s">
        <v>302</v>
      </c>
      <c r="I21" s="144" t="s">
        <v>302</v>
      </c>
      <c r="J21" s="159" t="s">
        <v>58</v>
      </c>
      <c r="K21" s="159"/>
      <c r="L21" s="91" t="s">
        <v>57</v>
      </c>
      <c r="M21" s="92" t="s">
        <v>139</v>
      </c>
      <c r="N21" s="87">
        <v>44835</v>
      </c>
      <c r="O21" s="117">
        <v>230125</v>
      </c>
      <c r="P21" s="165" t="s">
        <v>517</v>
      </c>
      <c r="Q21" s="87"/>
      <c r="R21" s="115" t="s">
        <v>90</v>
      </c>
      <c r="S21" s="135" t="s">
        <v>461</v>
      </c>
      <c r="T21" s="98">
        <v>6</v>
      </c>
      <c r="U21" s="119"/>
      <c r="V21" s="119"/>
      <c r="W21" s="119"/>
      <c r="X21" s="119"/>
      <c r="Y21" s="114"/>
      <c r="Z21" s="114"/>
      <c r="AA21" s="114"/>
      <c r="AB21" s="114"/>
      <c r="AC21" s="89">
        <v>43005</v>
      </c>
      <c r="AD21" s="114"/>
      <c r="AE21" s="114"/>
      <c r="AF21" s="89">
        <v>43005</v>
      </c>
      <c r="AG21" s="89">
        <v>45931</v>
      </c>
      <c r="AH21" s="158">
        <f t="shared" si="1"/>
        <v>8.0164383561643842</v>
      </c>
      <c r="AI21" s="119">
        <v>1515354</v>
      </c>
      <c r="AJ21" s="116">
        <v>1515354</v>
      </c>
      <c r="AK21" s="119">
        <v>1760409.93</v>
      </c>
      <c r="AL21" s="119">
        <v>839909.92999999993</v>
      </c>
    </row>
    <row r="22" spans="2:38" ht="51" x14ac:dyDescent="0.25">
      <c r="B22" s="114">
        <v>2019</v>
      </c>
      <c r="C22" s="114" t="s">
        <v>36</v>
      </c>
      <c r="D22" s="194" t="str">
        <f t="shared" si="0"/>
        <v>MCB Camp Lejeune, UESC, Duke Energy, 2</v>
      </c>
      <c r="E22" s="91" t="s">
        <v>89</v>
      </c>
      <c r="F22" s="137" t="s">
        <v>48</v>
      </c>
      <c r="G22" s="157" t="s">
        <v>302</v>
      </c>
      <c r="H22" s="157" t="s">
        <v>302</v>
      </c>
      <c r="I22" s="144" t="s">
        <v>302</v>
      </c>
      <c r="J22" s="159" t="s">
        <v>66</v>
      </c>
      <c r="K22" s="159"/>
      <c r="L22" s="93" t="s">
        <v>65</v>
      </c>
      <c r="M22" s="90"/>
      <c r="N22" s="87">
        <v>44896</v>
      </c>
      <c r="O22" s="117">
        <v>920559.03</v>
      </c>
      <c r="P22" s="165" t="s">
        <v>518</v>
      </c>
      <c r="Q22" s="156" t="s">
        <v>485</v>
      </c>
      <c r="R22" s="115" t="s">
        <v>110</v>
      </c>
      <c r="S22" s="114" t="s">
        <v>462</v>
      </c>
      <c r="T22" s="98">
        <v>2</v>
      </c>
      <c r="U22" s="124"/>
      <c r="V22" s="124"/>
      <c r="W22" s="124"/>
      <c r="X22" s="124"/>
      <c r="Y22" s="114"/>
      <c r="Z22" s="114"/>
      <c r="AA22" s="114"/>
      <c r="AB22" s="114"/>
      <c r="AC22" s="123">
        <v>43677</v>
      </c>
      <c r="AD22" s="114"/>
      <c r="AE22" s="114"/>
      <c r="AF22" s="89">
        <v>44470</v>
      </c>
      <c r="AG22" s="89">
        <v>52139</v>
      </c>
      <c r="AH22" s="158">
        <f t="shared" si="1"/>
        <v>23.183561643835617</v>
      </c>
      <c r="AI22" s="119">
        <v>44787670.640000001</v>
      </c>
      <c r="AJ22" s="122">
        <v>0</v>
      </c>
      <c r="AK22" s="124">
        <v>46983398.099999994</v>
      </c>
      <c r="AL22" s="124">
        <v>920559.03</v>
      </c>
    </row>
    <row r="23" spans="2:38" ht="76.5" x14ac:dyDescent="0.25">
      <c r="B23" s="114">
        <v>2020</v>
      </c>
      <c r="C23" s="120" t="s">
        <v>40</v>
      </c>
      <c r="D23" s="194" t="str">
        <f t="shared" si="0"/>
        <v>MCAS Cherry Point, UESC, Duke Energy, 1</v>
      </c>
      <c r="E23" s="91" t="s">
        <v>89</v>
      </c>
      <c r="F23" s="137" t="s">
        <v>48</v>
      </c>
      <c r="G23" s="157" t="s">
        <v>504</v>
      </c>
      <c r="H23" s="157" t="s">
        <v>302</v>
      </c>
      <c r="I23" s="144" t="s">
        <v>302</v>
      </c>
      <c r="J23" s="159" t="s">
        <v>464</v>
      </c>
      <c r="K23" s="159"/>
      <c r="L23" s="162" t="s">
        <v>94</v>
      </c>
      <c r="M23" s="163" t="s">
        <v>139</v>
      </c>
      <c r="N23" s="164" t="s">
        <v>486</v>
      </c>
      <c r="O23" s="117">
        <v>42768593.353016503</v>
      </c>
      <c r="P23" s="165" t="s">
        <v>511</v>
      </c>
      <c r="Q23" s="94" t="s">
        <v>487</v>
      </c>
      <c r="R23" s="135" t="s">
        <v>110</v>
      </c>
      <c r="S23" s="125" t="s">
        <v>463</v>
      </c>
      <c r="T23" s="91">
        <v>1</v>
      </c>
      <c r="U23" s="126"/>
      <c r="V23" s="126"/>
      <c r="W23" s="126"/>
      <c r="X23" s="126"/>
      <c r="Y23" s="114"/>
      <c r="Z23" s="114"/>
      <c r="AA23" s="114"/>
      <c r="AB23" s="114"/>
      <c r="AC23" s="123">
        <v>43951</v>
      </c>
      <c r="AD23" s="114"/>
      <c r="AE23" s="114"/>
      <c r="AF23" s="161">
        <v>44880</v>
      </c>
      <c r="AG23" s="161">
        <v>52154</v>
      </c>
      <c r="AH23" s="158">
        <f t="shared" si="1"/>
        <v>22.473972602739725</v>
      </c>
      <c r="AI23" s="119">
        <v>44267839</v>
      </c>
      <c r="AJ23" s="122">
        <v>0</v>
      </c>
      <c r="AK23" s="126">
        <v>10754082</v>
      </c>
      <c r="AL23" s="126">
        <v>52874441.353016503</v>
      </c>
    </row>
    <row r="24" spans="2:38" ht="51" x14ac:dyDescent="0.25">
      <c r="B24" s="114">
        <v>2019</v>
      </c>
      <c r="C24" s="114" t="s">
        <v>36</v>
      </c>
      <c r="D24" s="194" t="str">
        <f t="shared" si="0"/>
        <v>MCB Camp Lejeune, UESC, Duke Energy, 1</v>
      </c>
      <c r="E24" s="91" t="s">
        <v>89</v>
      </c>
      <c r="F24" s="137" t="s">
        <v>48</v>
      </c>
      <c r="G24" s="157" t="s">
        <v>504</v>
      </c>
      <c r="H24" s="157" t="s">
        <v>302</v>
      </c>
      <c r="I24" s="144" t="s">
        <v>302</v>
      </c>
      <c r="J24" s="159" t="s">
        <v>64</v>
      </c>
      <c r="K24" s="159"/>
      <c r="L24" s="93" t="s">
        <v>63</v>
      </c>
      <c r="M24" s="90"/>
      <c r="N24" s="87" t="s">
        <v>488</v>
      </c>
      <c r="O24" s="117">
        <v>3809781.36</v>
      </c>
      <c r="P24" s="165" t="s">
        <v>519</v>
      </c>
      <c r="Q24" s="156" t="s">
        <v>489</v>
      </c>
      <c r="R24" s="115" t="s">
        <v>110</v>
      </c>
      <c r="S24" s="125" t="s">
        <v>465</v>
      </c>
      <c r="T24" s="98">
        <v>1</v>
      </c>
      <c r="U24" s="124"/>
      <c r="V24" s="124"/>
      <c r="W24" s="124"/>
      <c r="X24" s="124"/>
      <c r="Y24" s="114"/>
      <c r="Z24" s="114"/>
      <c r="AA24" s="114"/>
      <c r="AB24" s="114"/>
      <c r="AC24" s="123">
        <v>43601</v>
      </c>
      <c r="AD24" s="114"/>
      <c r="AE24" s="114"/>
      <c r="AF24" s="89">
        <v>44714</v>
      </c>
      <c r="AG24" s="89">
        <v>52110</v>
      </c>
      <c r="AH24" s="158">
        <f t="shared" si="1"/>
        <v>23.312328767123287</v>
      </c>
      <c r="AI24" s="127">
        <v>54342105.674567498</v>
      </c>
      <c r="AJ24" s="122">
        <v>0</v>
      </c>
      <c r="AK24" s="124">
        <v>59056347.214567505</v>
      </c>
      <c r="AL24" s="124">
        <v>3809781.36</v>
      </c>
    </row>
    <row r="25" spans="2:38" ht="102" x14ac:dyDescent="0.25">
      <c r="B25" s="114">
        <v>2019</v>
      </c>
      <c r="C25" s="114" t="s">
        <v>36</v>
      </c>
      <c r="D25" s="194" t="str">
        <f t="shared" si="0"/>
        <v>MCB Camp Lejeune, UESC, Duke Energy, 3</v>
      </c>
      <c r="E25" s="91" t="s">
        <v>89</v>
      </c>
      <c r="F25" s="137" t="s">
        <v>48</v>
      </c>
      <c r="G25" s="157" t="s">
        <v>504</v>
      </c>
      <c r="H25" s="157" t="s">
        <v>302</v>
      </c>
      <c r="I25" s="144" t="s">
        <v>302</v>
      </c>
      <c r="J25" s="159" t="s">
        <v>68</v>
      </c>
      <c r="K25" s="159"/>
      <c r="L25" s="93" t="s">
        <v>67</v>
      </c>
      <c r="M25" s="90"/>
      <c r="N25" s="87">
        <v>45139</v>
      </c>
      <c r="O25" s="117">
        <v>59782287.489999995</v>
      </c>
      <c r="P25" s="165" t="s">
        <v>520</v>
      </c>
      <c r="Q25" s="156" t="s">
        <v>490</v>
      </c>
      <c r="R25" s="115" t="s">
        <v>110</v>
      </c>
      <c r="S25" s="114" t="s">
        <v>466</v>
      </c>
      <c r="T25" s="98">
        <v>3</v>
      </c>
      <c r="U25" s="124"/>
      <c r="V25" s="124"/>
      <c r="W25" s="124"/>
      <c r="X25" s="124"/>
      <c r="Y25" s="114"/>
      <c r="Z25" s="114"/>
      <c r="AA25" s="114"/>
      <c r="AB25" s="114"/>
      <c r="AC25" s="123">
        <v>43677</v>
      </c>
      <c r="AD25" s="114"/>
      <c r="AE25" s="114"/>
      <c r="AF25" s="89">
        <v>45139</v>
      </c>
      <c r="AG25" s="89">
        <v>51653</v>
      </c>
      <c r="AH25" s="158">
        <f t="shared" si="1"/>
        <v>21.852054794520548</v>
      </c>
      <c r="AI25" s="119">
        <v>84703883.376908049</v>
      </c>
      <c r="AJ25" s="122">
        <v>0</v>
      </c>
      <c r="AK25" s="124">
        <v>92375334.686908051</v>
      </c>
      <c r="AL25" s="124">
        <v>59782287.489999995</v>
      </c>
    </row>
    <row r="26" spans="2:38" ht="25.5" x14ac:dyDescent="0.25">
      <c r="B26" s="114">
        <v>2017</v>
      </c>
      <c r="C26" s="114" t="s">
        <v>41</v>
      </c>
      <c r="D26" s="194" t="str">
        <f t="shared" si="0"/>
        <v>MCSF Blount Island, UESC, TECO, 5</v>
      </c>
      <c r="E26" s="91" t="s">
        <v>89</v>
      </c>
      <c r="F26" s="137" t="s">
        <v>48</v>
      </c>
      <c r="G26" s="157" t="s">
        <v>504</v>
      </c>
      <c r="H26" s="157" t="s">
        <v>302</v>
      </c>
      <c r="I26" s="144" t="s">
        <v>302</v>
      </c>
      <c r="J26" s="159" t="s">
        <v>56</v>
      </c>
      <c r="K26" s="159"/>
      <c r="L26" s="98" t="s">
        <v>55</v>
      </c>
      <c r="M26" s="87" t="s">
        <v>139</v>
      </c>
      <c r="N26" s="87">
        <v>44896</v>
      </c>
      <c r="O26" s="117">
        <v>437694</v>
      </c>
      <c r="P26" s="165" t="s">
        <v>491</v>
      </c>
      <c r="Q26" s="114"/>
      <c r="R26" s="115" t="s">
        <v>92</v>
      </c>
      <c r="S26" s="114" t="s">
        <v>467</v>
      </c>
      <c r="T26" s="98">
        <v>5</v>
      </c>
      <c r="U26" s="119"/>
      <c r="V26" s="119"/>
      <c r="W26" s="119"/>
      <c r="X26" s="119"/>
      <c r="Y26" s="114"/>
      <c r="Z26" s="114"/>
      <c r="AA26" s="114"/>
      <c r="AB26" s="114"/>
      <c r="AC26" s="89">
        <v>42979</v>
      </c>
      <c r="AD26" s="114"/>
      <c r="AE26" s="114"/>
      <c r="AF26" s="89">
        <v>42979</v>
      </c>
      <c r="AG26" s="89">
        <v>47453</v>
      </c>
      <c r="AH26" s="158">
        <f t="shared" si="1"/>
        <v>12.257534246575343</v>
      </c>
      <c r="AI26" s="119">
        <v>4684663.9400000004</v>
      </c>
      <c r="AJ26" s="119">
        <v>4684663.9400000004</v>
      </c>
      <c r="AK26" s="119">
        <v>5595626.7800000003</v>
      </c>
      <c r="AL26" s="119">
        <v>2565228.5099999998</v>
      </c>
    </row>
    <row r="27" spans="2:38" ht="25.5" x14ac:dyDescent="0.25">
      <c r="B27" s="114">
        <v>2019</v>
      </c>
      <c r="C27" s="114" t="s">
        <v>13</v>
      </c>
      <c r="D27" s="194" t="str">
        <f t="shared" si="0"/>
        <v>MCAS Miramar, UESC, SDG&amp;E, 1</v>
      </c>
      <c r="E27" s="91" t="s">
        <v>89</v>
      </c>
      <c r="F27" s="137" t="s">
        <v>48</v>
      </c>
      <c r="G27" s="157" t="s">
        <v>504</v>
      </c>
      <c r="H27" s="157" t="s">
        <v>302</v>
      </c>
      <c r="I27" s="144" t="s">
        <v>302</v>
      </c>
      <c r="J27" s="159" t="s">
        <v>60</v>
      </c>
      <c r="K27" s="159"/>
      <c r="L27" s="91" t="s">
        <v>59</v>
      </c>
      <c r="M27" s="92"/>
      <c r="N27" s="87">
        <v>44958</v>
      </c>
      <c r="O27" s="117">
        <v>835648.82</v>
      </c>
      <c r="P27" s="165" t="s">
        <v>484</v>
      </c>
      <c r="Q27" s="87"/>
      <c r="R27" s="115" t="s">
        <v>90</v>
      </c>
      <c r="S27" s="115" t="s">
        <v>468</v>
      </c>
      <c r="T27" s="91">
        <v>1</v>
      </c>
      <c r="U27" s="122"/>
      <c r="V27" s="122"/>
      <c r="W27" s="122"/>
      <c r="X27" s="122"/>
      <c r="Y27" s="114"/>
      <c r="Z27" s="114"/>
      <c r="AA27" s="114"/>
      <c r="AB27" s="114"/>
      <c r="AC27" s="123">
        <v>43667</v>
      </c>
      <c r="AD27" s="114"/>
      <c r="AE27" s="114"/>
      <c r="AF27" s="89">
        <v>44136</v>
      </c>
      <c r="AG27" s="89">
        <v>51075</v>
      </c>
      <c r="AH27" s="158">
        <f t="shared" si="1"/>
        <v>20.295890410958904</v>
      </c>
      <c r="AI27" s="119">
        <v>13509441</v>
      </c>
      <c r="AJ27" s="119">
        <v>13509441</v>
      </c>
      <c r="AK27" s="122">
        <v>20484537</v>
      </c>
      <c r="AL27" s="122">
        <v>17348005.730000004</v>
      </c>
    </row>
    <row r="28" spans="2:38" ht="25.5" x14ac:dyDescent="0.25">
      <c r="B28" s="114">
        <v>2019</v>
      </c>
      <c r="C28" s="120" t="s">
        <v>33</v>
      </c>
      <c r="D28" s="194" t="str">
        <f t="shared" si="0"/>
        <v>MCB Camp Pendleton, UESC, SDG&amp;E, 22 (19.1)</v>
      </c>
      <c r="E28" s="91" t="s">
        <v>89</v>
      </c>
      <c r="F28" s="137" t="s">
        <v>48</v>
      </c>
      <c r="G28" s="157" t="s">
        <v>504</v>
      </c>
      <c r="H28" s="157" t="s">
        <v>302</v>
      </c>
      <c r="I28" s="144" t="s">
        <v>302</v>
      </c>
      <c r="J28" s="121" t="s">
        <v>62</v>
      </c>
      <c r="K28" s="121"/>
      <c r="L28" s="91" t="s">
        <v>61</v>
      </c>
      <c r="M28" s="92" t="s">
        <v>139</v>
      </c>
      <c r="N28" s="87">
        <v>44958</v>
      </c>
      <c r="O28" s="117">
        <v>1206385</v>
      </c>
      <c r="P28" s="165" t="s">
        <v>484</v>
      </c>
      <c r="Q28" s="87"/>
      <c r="R28" s="115" t="s">
        <v>90</v>
      </c>
      <c r="S28" s="115" t="s">
        <v>469</v>
      </c>
      <c r="T28" s="91" t="s">
        <v>101</v>
      </c>
      <c r="U28" s="119"/>
      <c r="V28" s="119"/>
      <c r="W28" s="119"/>
      <c r="X28" s="119"/>
      <c r="Y28" s="114"/>
      <c r="Z28" s="114"/>
      <c r="AA28" s="114"/>
      <c r="AB28" s="114"/>
      <c r="AC28" s="123">
        <v>43707</v>
      </c>
      <c r="AD28" s="114"/>
      <c r="AE28" s="114"/>
      <c r="AF28" s="89">
        <v>44228</v>
      </c>
      <c r="AG28" s="89">
        <v>48611</v>
      </c>
      <c r="AH28" s="158">
        <f t="shared" si="1"/>
        <v>13.435616438356165</v>
      </c>
      <c r="AI28" s="119">
        <v>12765441</v>
      </c>
      <c r="AJ28" s="119">
        <v>12765441</v>
      </c>
      <c r="AK28" s="119">
        <v>15626626.710000001</v>
      </c>
      <c r="AL28" s="119">
        <v>13213856.710000001</v>
      </c>
    </row>
    <row r="29" spans="2:38" ht="25.5" x14ac:dyDescent="0.25">
      <c r="B29" s="114">
        <v>2015</v>
      </c>
      <c r="C29" s="120" t="s">
        <v>33</v>
      </c>
      <c r="D29" s="194" t="str">
        <f t="shared" si="0"/>
        <v>MCB Camp Pendleton, UESC, SDG&amp;E, 21</v>
      </c>
      <c r="E29" s="91" t="s">
        <v>89</v>
      </c>
      <c r="F29" s="137" t="s">
        <v>48</v>
      </c>
      <c r="G29" s="157" t="s">
        <v>504</v>
      </c>
      <c r="H29" s="157" t="s">
        <v>302</v>
      </c>
      <c r="I29" s="144" t="s">
        <v>302</v>
      </c>
      <c r="J29" s="121" t="s">
        <v>52</v>
      </c>
      <c r="K29" s="121"/>
      <c r="L29" s="91" t="s">
        <v>51</v>
      </c>
      <c r="M29" s="92" t="s">
        <v>139</v>
      </c>
      <c r="N29" s="164">
        <v>44986</v>
      </c>
      <c r="O29" s="117">
        <v>228198.32</v>
      </c>
      <c r="P29" s="165" t="s">
        <v>484</v>
      </c>
      <c r="Q29" s="166"/>
      <c r="R29" s="115" t="s">
        <v>90</v>
      </c>
      <c r="S29" s="115" t="s">
        <v>470</v>
      </c>
      <c r="T29" s="91">
        <v>21</v>
      </c>
      <c r="U29" s="119"/>
      <c r="V29" s="119"/>
      <c r="W29" s="119"/>
      <c r="X29" s="119"/>
      <c r="Y29" s="114"/>
      <c r="Z29" s="114"/>
      <c r="AA29" s="114"/>
      <c r="AB29" s="114"/>
      <c r="AC29" s="89">
        <v>42262</v>
      </c>
      <c r="AD29" s="114"/>
      <c r="AE29" s="114"/>
      <c r="AF29" s="89">
        <v>42795</v>
      </c>
      <c r="AG29" s="89">
        <v>44986</v>
      </c>
      <c r="AH29" s="158">
        <f t="shared" si="1"/>
        <v>7.463013698630137</v>
      </c>
      <c r="AI29" s="119">
        <v>3047193.07</v>
      </c>
      <c r="AJ29" s="119">
        <v>3047193.07</v>
      </c>
      <c r="AK29" s="119">
        <v>3470628.32</v>
      </c>
      <c r="AL29" s="119">
        <v>228198.32</v>
      </c>
    </row>
    <row r="30" spans="2:38" ht="114.75" x14ac:dyDescent="0.25">
      <c r="B30" s="114">
        <v>2020</v>
      </c>
      <c r="C30" s="120" t="s">
        <v>114</v>
      </c>
      <c r="D30" s="194" t="str">
        <f t="shared" si="0"/>
        <v>MCB Quantico, UESC, Dominion, 1</v>
      </c>
      <c r="E30" s="91" t="s">
        <v>89</v>
      </c>
      <c r="F30" s="137" t="s">
        <v>93</v>
      </c>
      <c r="G30" s="157" t="s">
        <v>504</v>
      </c>
      <c r="H30" s="128" t="s">
        <v>147</v>
      </c>
      <c r="I30" s="144" t="s">
        <v>302</v>
      </c>
      <c r="J30" s="159" t="s">
        <v>96</v>
      </c>
      <c r="K30" s="159"/>
      <c r="L30" s="162" t="s">
        <v>95</v>
      </c>
      <c r="M30" s="163" t="s">
        <v>139</v>
      </c>
      <c r="N30" s="167">
        <v>44986</v>
      </c>
      <c r="O30" s="117">
        <v>13701927</v>
      </c>
      <c r="P30" s="165" t="s">
        <v>484</v>
      </c>
      <c r="Q30" s="157" t="s">
        <v>492</v>
      </c>
      <c r="R30" s="135" t="s">
        <v>111</v>
      </c>
      <c r="S30" s="115" t="s">
        <v>471</v>
      </c>
      <c r="T30" s="91">
        <v>1</v>
      </c>
      <c r="U30" s="168"/>
      <c r="V30" s="168"/>
      <c r="W30" s="168"/>
      <c r="X30" s="168"/>
      <c r="Y30" s="114"/>
      <c r="Z30" s="114"/>
      <c r="AA30" s="114"/>
      <c r="AB30" s="114"/>
      <c r="AC30" s="161">
        <v>44099</v>
      </c>
      <c r="AD30" s="114"/>
      <c r="AE30" s="114"/>
      <c r="AF30" s="161">
        <v>44986</v>
      </c>
      <c r="AG30" s="161">
        <v>52657</v>
      </c>
      <c r="AH30" s="158">
        <f t="shared" si="1"/>
        <v>23.446575342465753</v>
      </c>
      <c r="AI30" s="119">
        <v>23944691</v>
      </c>
      <c r="AJ30" s="168">
        <v>14246298.109999999</v>
      </c>
      <c r="AK30" s="168">
        <v>52679054</v>
      </c>
      <c r="AL30" s="168">
        <v>52300013.070000008</v>
      </c>
    </row>
    <row r="31" spans="2:38" ht="25.5" x14ac:dyDescent="0.25">
      <c r="B31" s="114">
        <v>2015</v>
      </c>
      <c r="C31" s="114" t="s">
        <v>472</v>
      </c>
      <c r="D31" s="194" t="str">
        <f t="shared" si="0"/>
        <v>MCB Camp Lejeune (steam), UESC, Piedmont, 1</v>
      </c>
      <c r="E31" s="91" t="s">
        <v>89</v>
      </c>
      <c r="F31" s="137" t="s">
        <v>48</v>
      </c>
      <c r="G31" s="157" t="s">
        <v>504</v>
      </c>
      <c r="H31" s="157" t="s">
        <v>302</v>
      </c>
      <c r="I31" s="144" t="s">
        <v>302</v>
      </c>
      <c r="J31" s="159" t="s">
        <v>54</v>
      </c>
      <c r="K31" s="159"/>
      <c r="L31" s="98" t="s">
        <v>53</v>
      </c>
      <c r="M31" s="161"/>
      <c r="N31" s="164">
        <v>45061</v>
      </c>
      <c r="O31" s="117">
        <v>2591793</v>
      </c>
      <c r="P31" s="165" t="s">
        <v>493</v>
      </c>
      <c r="Q31" s="130"/>
      <c r="R31" s="115" t="s">
        <v>91</v>
      </c>
      <c r="S31" s="114" t="s">
        <v>473</v>
      </c>
      <c r="T31" s="98">
        <v>1</v>
      </c>
      <c r="U31" s="119"/>
      <c r="V31" s="119"/>
      <c r="W31" s="119"/>
      <c r="X31" s="119"/>
      <c r="Y31" s="114"/>
      <c r="Z31" s="114"/>
      <c r="AA31" s="114"/>
      <c r="AB31" s="114"/>
      <c r="AC31" s="89">
        <v>42094</v>
      </c>
      <c r="AD31" s="114"/>
      <c r="AE31" s="114"/>
      <c r="AF31" s="89">
        <v>42870</v>
      </c>
      <c r="AG31" s="89">
        <v>47983</v>
      </c>
      <c r="AH31" s="158">
        <f t="shared" si="1"/>
        <v>16.134246575342466</v>
      </c>
      <c r="AI31" s="119">
        <v>28709747.629999999</v>
      </c>
      <c r="AJ31" s="119">
        <v>28709747.629999999</v>
      </c>
      <c r="AK31" s="119">
        <v>37898833</v>
      </c>
      <c r="AL31" s="119">
        <v>23858592.41</v>
      </c>
    </row>
    <row r="32" spans="2:38" ht="51" x14ac:dyDescent="0.25">
      <c r="B32" s="114">
        <v>2021</v>
      </c>
      <c r="C32" s="120" t="s">
        <v>33</v>
      </c>
      <c r="D32" s="194" t="str">
        <f t="shared" si="0"/>
        <v>MCB Camp Pendleton, UESC, SDG&amp;E, 23</v>
      </c>
      <c r="E32" s="91" t="s">
        <v>89</v>
      </c>
      <c r="F32" s="137" t="s">
        <v>93</v>
      </c>
      <c r="G32" s="157" t="s">
        <v>302</v>
      </c>
      <c r="H32" s="157" t="s">
        <v>302</v>
      </c>
      <c r="I32" s="144" t="s">
        <v>302</v>
      </c>
      <c r="J32" s="121" t="s">
        <v>98</v>
      </c>
      <c r="K32" s="121"/>
      <c r="L32" s="98" t="s">
        <v>97</v>
      </c>
      <c r="M32" s="95" t="s">
        <v>139</v>
      </c>
      <c r="N32" s="89">
        <v>45200</v>
      </c>
      <c r="O32" s="117">
        <v>0</v>
      </c>
      <c r="P32" s="165" t="s">
        <v>521</v>
      </c>
      <c r="Q32" s="94" t="s">
        <v>494</v>
      </c>
      <c r="R32" s="135" t="s">
        <v>90</v>
      </c>
      <c r="S32" s="115" t="s">
        <v>474</v>
      </c>
      <c r="T32" s="98">
        <v>23</v>
      </c>
      <c r="U32" s="122"/>
      <c r="V32" s="122"/>
      <c r="W32" s="122"/>
      <c r="X32" s="122"/>
      <c r="Y32" s="114"/>
      <c r="Z32" s="114"/>
      <c r="AA32" s="114"/>
      <c r="AB32" s="114"/>
      <c r="AC32" s="123">
        <v>44466</v>
      </c>
      <c r="AD32" s="114"/>
      <c r="AE32" s="114"/>
      <c r="AF32" s="89">
        <v>45200</v>
      </c>
      <c r="AG32" s="89">
        <v>47392</v>
      </c>
      <c r="AH32" s="158">
        <f t="shared" si="1"/>
        <v>8.0164383561643842</v>
      </c>
      <c r="AI32" s="122">
        <v>19145595</v>
      </c>
      <c r="AJ32" s="122">
        <v>7240237</v>
      </c>
      <c r="AK32" s="122">
        <f>AI32+615137.78</f>
        <v>19760732.780000001</v>
      </c>
      <c r="AL32" s="122">
        <v>7812700.71</v>
      </c>
    </row>
    <row r="33" spans="2:38" ht="63.75" x14ac:dyDescent="0.25">
      <c r="B33" s="98">
        <v>2022</v>
      </c>
      <c r="C33" s="91" t="s">
        <v>36</v>
      </c>
      <c r="D33" s="194" t="str">
        <f t="shared" si="0"/>
        <v>MCB Camp Lejeune, UESC, Duke Energy, 5</v>
      </c>
      <c r="E33" s="91" t="s">
        <v>89</v>
      </c>
      <c r="F33" s="137" t="s">
        <v>93</v>
      </c>
      <c r="G33" s="157" t="s">
        <v>302</v>
      </c>
      <c r="H33" s="157" t="s">
        <v>302</v>
      </c>
      <c r="I33" s="144" t="s">
        <v>302</v>
      </c>
      <c r="J33" s="121" t="s">
        <v>476</v>
      </c>
      <c r="K33" s="121"/>
      <c r="L33" s="98" t="s">
        <v>99</v>
      </c>
      <c r="M33" s="89" t="s">
        <v>139</v>
      </c>
      <c r="N33" s="89">
        <v>45778</v>
      </c>
      <c r="O33" s="117">
        <v>0</v>
      </c>
      <c r="P33" s="179" t="s">
        <v>522</v>
      </c>
      <c r="Q33" s="143"/>
      <c r="R33" s="135" t="s">
        <v>110</v>
      </c>
      <c r="S33" s="115" t="s">
        <v>475</v>
      </c>
      <c r="T33" s="98">
        <v>5</v>
      </c>
      <c r="U33" s="122"/>
      <c r="V33" s="122"/>
      <c r="W33" s="122"/>
      <c r="X33" s="122"/>
      <c r="Y33" s="114"/>
      <c r="Z33" s="114"/>
      <c r="AA33" s="114"/>
      <c r="AB33" s="114"/>
      <c r="AC33" s="123">
        <v>44833</v>
      </c>
      <c r="AD33" s="114"/>
      <c r="AE33" s="114"/>
      <c r="AF33" s="89">
        <v>45778</v>
      </c>
      <c r="AG33" s="89">
        <v>49431</v>
      </c>
      <c r="AH33" s="158">
        <f t="shared" si="1"/>
        <v>12.597260273972603</v>
      </c>
      <c r="AI33" s="122">
        <f>916128+20809110</f>
        <v>21725238</v>
      </c>
      <c r="AJ33" s="122">
        <v>916128</v>
      </c>
      <c r="AK33" s="122">
        <f>1244078+20809110</f>
        <v>22053188</v>
      </c>
      <c r="AL33" s="122">
        <v>1244077.9807544809</v>
      </c>
    </row>
    <row r="34" spans="2:38" ht="140.25" x14ac:dyDescent="0.25">
      <c r="B34" s="99">
        <v>2023</v>
      </c>
      <c r="C34" s="98" t="s">
        <v>5</v>
      </c>
      <c r="D34" s="194" t="str">
        <f t="shared" si="0"/>
        <v>MCAS Beaufort, UESC, Dominion, 1</v>
      </c>
      <c r="E34" s="98" t="s">
        <v>89</v>
      </c>
      <c r="F34" s="129" t="s">
        <v>120</v>
      </c>
      <c r="G34" s="157" t="s">
        <v>303</v>
      </c>
      <c r="H34" s="157" t="s">
        <v>420</v>
      </c>
      <c r="I34" s="144" t="s">
        <v>302</v>
      </c>
      <c r="J34" s="135" t="s">
        <v>121</v>
      </c>
      <c r="K34" s="135"/>
      <c r="L34" s="162" t="s">
        <v>29</v>
      </c>
      <c r="M34" s="169" t="s">
        <v>139</v>
      </c>
      <c r="N34" s="162" t="s">
        <v>510</v>
      </c>
      <c r="O34" s="170"/>
      <c r="P34" s="98"/>
      <c r="Q34" s="171"/>
      <c r="R34" s="132" t="s">
        <v>111</v>
      </c>
      <c r="S34" s="114"/>
      <c r="T34" s="99">
        <v>1</v>
      </c>
      <c r="U34" s="114"/>
      <c r="V34" s="114"/>
      <c r="W34" s="114"/>
      <c r="X34" s="114"/>
      <c r="Y34" s="114"/>
      <c r="Z34" s="114"/>
      <c r="AA34" s="114"/>
      <c r="AB34" s="114"/>
      <c r="AC34" s="114"/>
      <c r="AD34" s="114"/>
      <c r="AE34" s="114"/>
      <c r="AF34" s="114"/>
      <c r="AG34" s="133"/>
      <c r="AH34" s="134"/>
      <c r="AI34" s="134"/>
      <c r="AJ34" s="133"/>
      <c r="AK34" s="114"/>
      <c r="AL34" s="114"/>
    </row>
    <row r="35" spans="2:38" ht="63.75" x14ac:dyDescent="0.25">
      <c r="B35" s="99">
        <v>2024</v>
      </c>
      <c r="C35" s="98" t="s">
        <v>40</v>
      </c>
      <c r="D35" s="194" t="str">
        <f t="shared" si="0"/>
        <v>MCAS Cherry Point, UESC, Duke, 2</v>
      </c>
      <c r="E35" s="98" t="s">
        <v>89</v>
      </c>
      <c r="F35" s="129" t="s">
        <v>126</v>
      </c>
      <c r="G35" s="136" t="s">
        <v>523</v>
      </c>
      <c r="H35" s="136" t="s">
        <v>302</v>
      </c>
      <c r="I35" s="144" t="s">
        <v>302</v>
      </c>
      <c r="J35" s="135" t="s">
        <v>122</v>
      </c>
      <c r="K35" s="135"/>
      <c r="L35" s="162" t="s">
        <v>29</v>
      </c>
      <c r="M35" s="169" t="s">
        <v>139</v>
      </c>
      <c r="N35" s="98" t="s">
        <v>29</v>
      </c>
      <c r="O35" s="170"/>
      <c r="P35" s="170"/>
      <c r="Q35" s="170"/>
      <c r="R35" s="132" t="s">
        <v>100</v>
      </c>
      <c r="S35" s="114"/>
      <c r="T35" s="99">
        <v>2</v>
      </c>
      <c r="U35" s="114"/>
      <c r="V35" s="114"/>
      <c r="W35" s="114"/>
      <c r="X35" s="114"/>
      <c r="Y35" s="114"/>
      <c r="Z35" s="114"/>
      <c r="AA35" s="114"/>
      <c r="AB35" s="114"/>
      <c r="AC35" s="114"/>
      <c r="AD35" s="114"/>
      <c r="AE35" s="114"/>
      <c r="AF35" s="114"/>
      <c r="AG35" s="133"/>
      <c r="AH35" s="134"/>
      <c r="AI35" s="134"/>
      <c r="AJ35" s="133"/>
      <c r="AK35" s="114"/>
      <c r="AL35" s="114"/>
    </row>
    <row r="36" spans="2:38" ht="63.75" x14ac:dyDescent="0.25">
      <c r="B36" s="99">
        <v>2024</v>
      </c>
      <c r="C36" s="98" t="s">
        <v>43</v>
      </c>
      <c r="D36" s="194" t="str">
        <f t="shared" si="0"/>
        <v>MCLB Barstow, UESC, Southwest Gas, 1</v>
      </c>
      <c r="E36" s="98" t="s">
        <v>89</v>
      </c>
      <c r="F36" s="129" t="s">
        <v>127</v>
      </c>
      <c r="G36" s="121" t="s">
        <v>118</v>
      </c>
      <c r="H36" s="128" t="s">
        <v>507</v>
      </c>
      <c r="I36" s="144" t="s">
        <v>302</v>
      </c>
      <c r="J36" s="135" t="s">
        <v>123</v>
      </c>
      <c r="K36" s="135"/>
      <c r="L36" s="162" t="s">
        <v>29</v>
      </c>
      <c r="M36" s="169" t="s">
        <v>139</v>
      </c>
      <c r="N36" s="98" t="s">
        <v>29</v>
      </c>
      <c r="O36" s="170"/>
      <c r="P36" s="170"/>
      <c r="Q36" s="170"/>
      <c r="R36" s="132" t="s">
        <v>125</v>
      </c>
      <c r="S36" s="114"/>
      <c r="T36" s="99">
        <v>1</v>
      </c>
      <c r="U36" s="114"/>
      <c r="V36" s="114"/>
      <c r="W36" s="114"/>
      <c r="X36" s="114"/>
      <c r="Y36" s="114"/>
      <c r="Z36" s="114"/>
      <c r="AA36" s="114"/>
      <c r="AB36" s="114"/>
      <c r="AC36" s="114"/>
      <c r="AD36" s="114"/>
      <c r="AE36" s="114"/>
      <c r="AF36" s="133"/>
      <c r="AG36" s="133"/>
      <c r="AH36" s="134"/>
      <c r="AI36" s="134"/>
      <c r="AJ36" s="133"/>
      <c r="AK36" s="114"/>
      <c r="AL36" s="114"/>
    </row>
    <row r="37" spans="2:38" ht="76.5" x14ac:dyDescent="0.25">
      <c r="B37" s="98">
        <v>2024</v>
      </c>
      <c r="C37" s="98" t="s">
        <v>13</v>
      </c>
      <c r="D37" s="194" t="str">
        <f t="shared" si="0"/>
        <v>MCAS Miramar, UESC, SDG&amp;E, 2</v>
      </c>
      <c r="E37" s="98" t="s">
        <v>89</v>
      </c>
      <c r="F37" s="129" t="s">
        <v>127</v>
      </c>
      <c r="G37" s="128" t="s">
        <v>119</v>
      </c>
      <c r="H37" s="128" t="s">
        <v>507</v>
      </c>
      <c r="I37" s="144" t="s">
        <v>302</v>
      </c>
      <c r="J37" s="135" t="s">
        <v>124</v>
      </c>
      <c r="K37" s="135"/>
      <c r="L37" s="162" t="s">
        <v>29</v>
      </c>
      <c r="M37" s="169" t="s">
        <v>139</v>
      </c>
      <c r="N37" s="98" t="s">
        <v>29</v>
      </c>
      <c r="O37" s="98"/>
      <c r="P37" s="98"/>
      <c r="Q37" s="98"/>
      <c r="R37" s="98" t="s">
        <v>90</v>
      </c>
      <c r="S37" s="114"/>
      <c r="T37" s="98">
        <v>2</v>
      </c>
      <c r="U37" s="114"/>
      <c r="V37" s="114"/>
      <c r="W37" s="114"/>
      <c r="X37" s="114"/>
      <c r="Y37" s="114"/>
      <c r="Z37" s="114"/>
      <c r="AA37" s="114"/>
      <c r="AB37" s="114"/>
      <c r="AC37" s="114"/>
      <c r="AD37" s="114"/>
      <c r="AE37" s="114"/>
      <c r="AF37" s="114"/>
      <c r="AG37" s="114"/>
      <c r="AH37" s="114"/>
      <c r="AI37" s="114"/>
      <c r="AJ37" s="114"/>
      <c r="AK37" s="114"/>
      <c r="AL37" s="114"/>
    </row>
    <row r="38" spans="2:38" x14ac:dyDescent="0.25">
      <c r="F38" s="173"/>
      <c r="G38" s="3"/>
      <c r="H38" s="3"/>
      <c r="I38" s="3"/>
      <c r="J38" s="174"/>
      <c r="K38" s="174"/>
      <c r="R38" s="3"/>
      <c r="U38" s="131"/>
      <c r="V38" s="131"/>
      <c r="W38" s="131"/>
      <c r="X38" s="131"/>
      <c r="AC38" s="86"/>
      <c r="AF38" s="86"/>
      <c r="AG38" s="86"/>
      <c r="AH38" s="86"/>
      <c r="AI38" s="175"/>
      <c r="AJ38" s="175"/>
      <c r="AK38" s="131"/>
      <c r="AL38" s="131"/>
    </row>
    <row r="39" spans="2:38" x14ac:dyDescent="0.25">
      <c r="F39" s="173"/>
      <c r="G39" s="3"/>
      <c r="H39" s="3"/>
      <c r="I39" s="3"/>
      <c r="J39" s="174"/>
      <c r="K39" s="174"/>
      <c r="R39" s="3"/>
      <c r="U39" s="131"/>
      <c r="V39" s="131"/>
      <c r="W39" s="131"/>
      <c r="X39" s="131"/>
      <c r="AC39" s="173"/>
      <c r="AF39" s="173"/>
      <c r="AG39" s="173"/>
      <c r="AH39" s="173"/>
      <c r="AI39" s="175"/>
      <c r="AJ39" s="175"/>
      <c r="AK39" s="131"/>
      <c r="AL39" s="131"/>
    </row>
    <row r="40" spans="2:38" x14ac:dyDescent="0.25">
      <c r="F40" s="173"/>
      <c r="G40" s="3"/>
      <c r="H40" s="3"/>
      <c r="I40" s="3"/>
      <c r="J40" s="174"/>
      <c r="K40" s="174"/>
      <c r="R40" s="3"/>
      <c r="U40" s="131"/>
      <c r="V40" s="131"/>
      <c r="W40" s="131"/>
      <c r="X40" s="131"/>
      <c r="AC40" s="176"/>
      <c r="AF40" s="176"/>
      <c r="AG40" s="176"/>
      <c r="AH40" s="176"/>
      <c r="AI40" s="175"/>
      <c r="AJ40" s="175"/>
      <c r="AK40" s="131"/>
      <c r="AL40" s="131"/>
    </row>
    <row r="41" spans="2:38" x14ac:dyDescent="0.25">
      <c r="F41" s="173"/>
      <c r="G41" s="3"/>
      <c r="H41" s="3"/>
      <c r="I41" s="3"/>
      <c r="J41" s="174"/>
      <c r="K41" s="174"/>
      <c r="R41" s="3"/>
      <c r="U41" s="131"/>
      <c r="V41" s="131"/>
      <c r="W41" s="131"/>
      <c r="X41" s="131"/>
      <c r="AC41" s="176"/>
      <c r="AF41" s="176"/>
      <c r="AG41" s="176"/>
      <c r="AH41" s="176"/>
      <c r="AI41" s="175"/>
      <c r="AJ41" s="175"/>
      <c r="AK41" s="131"/>
      <c r="AL41" s="131"/>
    </row>
    <row r="42" spans="2:38" x14ac:dyDescent="0.25">
      <c r="F42" s="173"/>
      <c r="G42" s="3"/>
      <c r="H42" s="3"/>
      <c r="I42" s="3"/>
      <c r="J42" s="174"/>
      <c r="K42" s="174"/>
      <c r="R42" s="3"/>
      <c r="U42" s="131"/>
      <c r="V42" s="131"/>
      <c r="W42" s="131"/>
      <c r="X42" s="131"/>
      <c r="AC42" s="176"/>
      <c r="AF42" s="176"/>
      <c r="AG42" s="176"/>
      <c r="AH42" s="176"/>
      <c r="AI42" s="175"/>
      <c r="AJ42" s="175"/>
      <c r="AK42" s="131"/>
      <c r="AL42" s="131"/>
    </row>
    <row r="43" spans="2:38" x14ac:dyDescent="0.25">
      <c r="F43" s="173"/>
      <c r="G43" s="3"/>
      <c r="H43" s="3"/>
      <c r="I43" s="3"/>
      <c r="J43" s="174"/>
      <c r="K43" s="174"/>
      <c r="R43" s="3"/>
      <c r="U43" s="131"/>
      <c r="V43" s="131"/>
      <c r="W43" s="131"/>
      <c r="X43" s="131"/>
      <c r="AC43" s="176"/>
      <c r="AF43" s="176"/>
      <c r="AG43" s="176"/>
      <c r="AH43" s="176"/>
      <c r="AI43" s="175"/>
      <c r="AJ43" s="175"/>
      <c r="AK43" s="131"/>
      <c r="AL43" s="131"/>
    </row>
  </sheetData>
  <autoFilter ref="B2:AL37" xr:uid="{83CEA464-464D-497D-81F0-4100ADAE5717}"/>
  <mergeCells count="1">
    <mergeCell ref="U1:AG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7792D-2E2D-47AF-BCE8-89BDFBBA9C58}">
  <dimension ref="A1:U18"/>
  <sheetViews>
    <sheetView topLeftCell="I1" zoomScale="50" zoomScaleNormal="50" workbookViewId="0">
      <selection activeCell="O2" sqref="O2:U9"/>
    </sheetView>
  </sheetViews>
  <sheetFormatPr defaultColWidth="8.85546875" defaultRowHeight="12.75" x14ac:dyDescent="0.2"/>
  <cols>
    <col min="1" max="1" width="9.28515625" style="1" bestFit="1" customWidth="1"/>
    <col min="2" max="2" width="18.140625" style="1" bestFit="1" customWidth="1"/>
    <col min="3" max="3" width="15.7109375" style="1" customWidth="1"/>
    <col min="4" max="4" width="19.7109375" style="1" customWidth="1"/>
    <col min="5" max="7" width="55.28515625" style="1" customWidth="1"/>
    <col min="8" max="9" width="58.85546875" style="24" customWidth="1"/>
    <col min="10" max="10" width="22.5703125" style="1" customWidth="1"/>
    <col min="11" max="11" width="28.140625" style="24" bestFit="1" customWidth="1"/>
    <col min="12" max="12" width="6.7109375" style="24" bestFit="1" customWidth="1"/>
    <col min="13" max="13" width="16.28515625" style="1" customWidth="1"/>
    <col min="14" max="14" width="34.7109375" style="24" bestFit="1" customWidth="1"/>
    <col min="15" max="17" width="27.28515625" style="1" customWidth="1"/>
    <col min="18" max="21" width="30.85546875" style="1" customWidth="1"/>
    <col min="22" max="16384" width="8.85546875" style="1"/>
  </cols>
  <sheetData>
    <row r="1" spans="1:21" x14ac:dyDescent="0.2">
      <c r="E1" s="213" t="s">
        <v>552</v>
      </c>
      <c r="F1" s="212">
        <v>44922</v>
      </c>
    </row>
    <row r="2" spans="1:21" ht="61.9" customHeight="1" x14ac:dyDescent="0.2">
      <c r="A2" s="33" t="s">
        <v>496</v>
      </c>
      <c r="B2" s="181" t="s">
        <v>0</v>
      </c>
      <c r="C2" s="182" t="s">
        <v>1</v>
      </c>
      <c r="D2" s="142" t="s">
        <v>2</v>
      </c>
      <c r="E2" s="104" t="s">
        <v>155</v>
      </c>
      <c r="F2" s="104" t="s">
        <v>44</v>
      </c>
      <c r="G2" s="104" t="s">
        <v>117</v>
      </c>
      <c r="H2" s="215" t="s">
        <v>551</v>
      </c>
      <c r="I2" s="216" t="s">
        <v>3</v>
      </c>
      <c r="J2" s="205" t="s">
        <v>128</v>
      </c>
      <c r="K2" s="206" t="s">
        <v>576</v>
      </c>
      <c r="L2" s="207" t="s">
        <v>547</v>
      </c>
      <c r="M2" s="205" t="s">
        <v>146</v>
      </c>
      <c r="N2" s="206" t="s">
        <v>144</v>
      </c>
      <c r="O2" s="222" t="s">
        <v>583</v>
      </c>
      <c r="P2" s="222" t="s">
        <v>584</v>
      </c>
      <c r="Q2" s="222" t="s">
        <v>585</v>
      </c>
      <c r="R2" s="224" t="s">
        <v>590</v>
      </c>
      <c r="S2" s="224" t="s">
        <v>590</v>
      </c>
      <c r="T2" s="224" t="s">
        <v>590</v>
      </c>
      <c r="U2" s="224" t="s">
        <v>590</v>
      </c>
    </row>
    <row r="3" spans="1:21" ht="25.5" x14ac:dyDescent="0.2">
      <c r="A3" s="195">
        <v>2015</v>
      </c>
      <c r="B3" s="195" t="s">
        <v>36</v>
      </c>
      <c r="C3" s="196" t="s">
        <v>526</v>
      </c>
      <c r="D3" s="197" t="s">
        <v>215</v>
      </c>
      <c r="E3" s="198" t="s">
        <v>302</v>
      </c>
      <c r="F3" s="198" t="s">
        <v>302</v>
      </c>
      <c r="G3" s="197" t="s">
        <v>131</v>
      </c>
      <c r="H3" s="200" t="s">
        <v>145</v>
      </c>
      <c r="I3" s="201"/>
      <c r="J3" s="199" t="s">
        <v>110</v>
      </c>
      <c r="K3" s="200" t="s">
        <v>130</v>
      </c>
      <c r="L3" s="201">
        <v>25</v>
      </c>
      <c r="M3" s="199">
        <v>100</v>
      </c>
      <c r="N3" s="200" t="s">
        <v>537</v>
      </c>
      <c r="O3" s="192"/>
      <c r="P3" s="192"/>
      <c r="Q3" s="192"/>
      <c r="R3" s="192"/>
      <c r="S3" s="192"/>
      <c r="T3" s="192"/>
      <c r="U3" s="192"/>
    </row>
    <row r="4" spans="1:21" ht="76.5" x14ac:dyDescent="0.2">
      <c r="A4" s="195">
        <v>2015</v>
      </c>
      <c r="B4" s="195" t="s">
        <v>31</v>
      </c>
      <c r="C4" s="196" t="s">
        <v>526</v>
      </c>
      <c r="D4" s="197" t="s">
        <v>215</v>
      </c>
      <c r="E4" s="198" t="s">
        <v>302</v>
      </c>
      <c r="F4" s="198" t="s">
        <v>302</v>
      </c>
      <c r="G4" s="197" t="s">
        <v>134</v>
      </c>
      <c r="H4" s="202" t="s">
        <v>497</v>
      </c>
      <c r="I4" s="203"/>
      <c r="J4" s="199" t="s">
        <v>132</v>
      </c>
      <c r="K4" s="200" t="s">
        <v>133</v>
      </c>
      <c r="L4" s="203">
        <v>30</v>
      </c>
      <c r="M4" s="204">
        <v>2</v>
      </c>
      <c r="N4" s="200" t="s">
        <v>538</v>
      </c>
      <c r="O4" s="192"/>
      <c r="P4" s="192"/>
      <c r="Q4" s="192"/>
      <c r="R4" s="192"/>
      <c r="S4" s="192"/>
      <c r="T4" s="192"/>
      <c r="U4" s="192"/>
    </row>
    <row r="5" spans="1:21" ht="38.25" x14ac:dyDescent="0.2">
      <c r="A5" s="195">
        <v>2016</v>
      </c>
      <c r="B5" s="195" t="s">
        <v>7</v>
      </c>
      <c r="C5" s="196" t="s">
        <v>526</v>
      </c>
      <c r="D5" s="197" t="s">
        <v>215</v>
      </c>
      <c r="E5" s="198" t="s">
        <v>302</v>
      </c>
      <c r="F5" s="198" t="s">
        <v>302</v>
      </c>
      <c r="G5" s="197" t="s">
        <v>136</v>
      </c>
      <c r="H5" s="202" t="s">
        <v>498</v>
      </c>
      <c r="I5" s="203"/>
      <c r="J5" s="199" t="s">
        <v>135</v>
      </c>
      <c r="K5" s="200" t="s">
        <v>130</v>
      </c>
      <c r="L5" s="203">
        <v>37</v>
      </c>
      <c r="M5" s="204">
        <v>150</v>
      </c>
      <c r="N5" s="200" t="s">
        <v>538</v>
      </c>
      <c r="O5" s="192"/>
      <c r="P5" s="192"/>
      <c r="Q5" s="192"/>
      <c r="R5" s="192"/>
      <c r="S5" s="192"/>
      <c r="T5" s="192"/>
      <c r="U5" s="192"/>
    </row>
    <row r="6" spans="1:21" ht="63.75" x14ac:dyDescent="0.2">
      <c r="A6" s="138">
        <v>2021</v>
      </c>
      <c r="B6" s="138" t="s">
        <v>112</v>
      </c>
      <c r="C6" s="185" t="s">
        <v>526</v>
      </c>
      <c r="D6" s="186" t="s">
        <v>530</v>
      </c>
      <c r="E6" s="186" t="s">
        <v>142</v>
      </c>
      <c r="F6" s="184" t="s">
        <v>302</v>
      </c>
      <c r="G6" s="180" t="s">
        <v>302</v>
      </c>
      <c r="H6" s="188" t="s">
        <v>499</v>
      </c>
      <c r="I6" s="191"/>
      <c r="J6" s="141" t="s">
        <v>137</v>
      </c>
      <c r="K6" s="186" t="s">
        <v>138</v>
      </c>
      <c r="L6" s="191">
        <v>35</v>
      </c>
      <c r="M6" s="139">
        <v>1.5</v>
      </c>
      <c r="N6" s="186" t="s">
        <v>539</v>
      </c>
      <c r="O6" s="192"/>
      <c r="P6" s="192"/>
      <c r="Q6" s="192"/>
      <c r="R6" s="192"/>
      <c r="S6" s="192"/>
      <c r="T6" s="192"/>
      <c r="U6" s="192"/>
    </row>
    <row r="7" spans="1:21" ht="63.75" x14ac:dyDescent="0.2">
      <c r="A7" s="138">
        <v>2024</v>
      </c>
      <c r="B7" s="138" t="s">
        <v>33</v>
      </c>
      <c r="C7" s="185" t="s">
        <v>526</v>
      </c>
      <c r="D7" s="186" t="s">
        <v>531</v>
      </c>
      <c r="E7" s="186" t="s">
        <v>143</v>
      </c>
      <c r="F7" s="184" t="s">
        <v>528</v>
      </c>
      <c r="G7" s="180" t="s">
        <v>302</v>
      </c>
      <c r="H7" s="188" t="s">
        <v>29</v>
      </c>
      <c r="I7" s="191"/>
      <c r="J7" s="141" t="s">
        <v>139</v>
      </c>
      <c r="K7" s="186" t="s">
        <v>138</v>
      </c>
      <c r="L7" s="191"/>
      <c r="M7" s="140" t="s">
        <v>29</v>
      </c>
      <c r="N7" s="186" t="s">
        <v>540</v>
      </c>
      <c r="O7" s="192"/>
      <c r="P7" s="192"/>
      <c r="Q7" s="192"/>
      <c r="R7" s="192"/>
      <c r="S7" s="192"/>
      <c r="T7" s="192"/>
      <c r="U7" s="192"/>
    </row>
    <row r="8" spans="1:21" ht="63.75" x14ac:dyDescent="0.2">
      <c r="A8" s="138">
        <v>2024</v>
      </c>
      <c r="B8" s="138" t="s">
        <v>31</v>
      </c>
      <c r="C8" s="185" t="s">
        <v>527</v>
      </c>
      <c r="D8" s="186" t="s">
        <v>532</v>
      </c>
      <c r="E8" s="2" t="s">
        <v>533</v>
      </c>
      <c r="F8" s="172" t="s">
        <v>529</v>
      </c>
      <c r="G8" s="189" t="s">
        <v>536</v>
      </c>
      <c r="H8" s="188" t="s">
        <v>29</v>
      </c>
      <c r="I8" s="191"/>
      <c r="J8" s="141" t="s">
        <v>29</v>
      </c>
      <c r="K8" s="186" t="s">
        <v>29</v>
      </c>
      <c r="L8" s="191"/>
      <c r="M8" s="139">
        <v>1800</v>
      </c>
      <c r="N8" s="186" t="s">
        <v>140</v>
      </c>
      <c r="O8" s="192"/>
      <c r="P8" s="192"/>
      <c r="Q8" s="192"/>
      <c r="R8" s="192"/>
      <c r="S8" s="192"/>
      <c r="T8" s="192"/>
      <c r="U8" s="192"/>
    </row>
    <row r="9" spans="1:21" ht="25.5" x14ac:dyDescent="0.2">
      <c r="A9" s="138" t="s">
        <v>29</v>
      </c>
      <c r="B9" s="138" t="s">
        <v>13</v>
      </c>
      <c r="C9" s="185" t="s">
        <v>526</v>
      </c>
      <c r="D9" s="186" t="s">
        <v>127</v>
      </c>
      <c r="E9" s="184" t="s">
        <v>534</v>
      </c>
      <c r="F9" s="184" t="s">
        <v>302</v>
      </c>
      <c r="G9" s="186" t="s">
        <v>535</v>
      </c>
      <c r="H9" s="188" t="s">
        <v>29</v>
      </c>
      <c r="I9" s="191"/>
      <c r="J9" s="141" t="s">
        <v>29</v>
      </c>
      <c r="K9" s="186" t="s">
        <v>29</v>
      </c>
      <c r="L9" s="191"/>
      <c r="M9" s="139" t="s">
        <v>29</v>
      </c>
      <c r="N9" s="186" t="s">
        <v>141</v>
      </c>
      <c r="O9" s="192"/>
      <c r="P9" s="192"/>
      <c r="Q9" s="192"/>
      <c r="R9" s="192"/>
      <c r="S9" s="192"/>
      <c r="T9" s="192"/>
      <c r="U9" s="192"/>
    </row>
    <row r="10" spans="1:21" x14ac:dyDescent="0.2">
      <c r="E10" s="187"/>
      <c r="F10" s="187"/>
    </row>
    <row r="11" spans="1:21" x14ac:dyDescent="0.2">
      <c r="E11" s="187"/>
      <c r="F11" s="187"/>
    </row>
    <row r="12" spans="1:21" x14ac:dyDescent="0.2">
      <c r="E12" s="187"/>
      <c r="F12" s="187"/>
    </row>
    <row r="13" spans="1:21" x14ac:dyDescent="0.2">
      <c r="E13" s="187"/>
      <c r="F13" s="187"/>
    </row>
    <row r="14" spans="1:21" x14ac:dyDescent="0.2">
      <c r="E14" s="187"/>
      <c r="F14" s="187"/>
    </row>
    <row r="15" spans="1:21" x14ac:dyDescent="0.2">
      <c r="E15" s="187"/>
      <c r="F15" s="187"/>
    </row>
    <row r="16" spans="1:21" x14ac:dyDescent="0.2">
      <c r="E16" s="187"/>
      <c r="F16" s="187"/>
    </row>
    <row r="17" spans="5:6" x14ac:dyDescent="0.2">
      <c r="E17" s="187"/>
      <c r="F17" s="187"/>
    </row>
    <row r="18" spans="5:6" x14ac:dyDescent="0.2">
      <c r="E18" s="187"/>
      <c r="F18" s="187"/>
    </row>
  </sheetData>
  <autoFilter ref="A2:U9" xr:uid="{7B17792D-2E2D-47AF-BCE8-89BDFBBA9C5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38940-106A-451D-AEAE-208083190A44}">
  <dimension ref="A1:T30"/>
  <sheetViews>
    <sheetView zoomScale="50" zoomScaleNormal="50" workbookViewId="0">
      <selection activeCell="F10" sqref="F10"/>
    </sheetView>
  </sheetViews>
  <sheetFormatPr defaultColWidth="8.85546875" defaultRowHeight="12.75" x14ac:dyDescent="0.2"/>
  <cols>
    <col min="1" max="1" width="10.7109375" style="1" customWidth="1"/>
    <col min="2" max="2" width="22.7109375" style="1" bestFit="1" customWidth="1"/>
    <col min="3" max="3" width="38" style="1" customWidth="1"/>
    <col min="4" max="4" width="16.7109375" style="1" bestFit="1" customWidth="1"/>
    <col min="5" max="7" width="75.7109375" style="1" customWidth="1"/>
    <col min="8" max="8" width="72" style="1" customWidth="1"/>
    <col min="9" max="9" width="35.140625" style="1" customWidth="1"/>
    <col min="10" max="10" width="20.28515625" style="1" bestFit="1" customWidth="1"/>
    <col min="11" max="11" width="28.140625" style="1" bestFit="1" customWidth="1"/>
    <col min="12" max="12" width="6.7109375" style="1" bestFit="1" customWidth="1"/>
    <col min="13" max="16384" width="8.85546875" style="1"/>
  </cols>
  <sheetData>
    <row r="1" spans="1:20" x14ac:dyDescent="0.2">
      <c r="E1" s="213" t="s">
        <v>552</v>
      </c>
      <c r="F1" s="212">
        <v>44922</v>
      </c>
    </row>
    <row r="2" spans="1:20" ht="102.6" customHeight="1" x14ac:dyDescent="0.2">
      <c r="A2" s="103" t="s">
        <v>496</v>
      </c>
      <c r="B2" s="97" t="s">
        <v>0</v>
      </c>
      <c r="C2" s="182" t="s">
        <v>1</v>
      </c>
      <c r="D2" s="142" t="s">
        <v>2</v>
      </c>
      <c r="E2" s="104" t="s">
        <v>155</v>
      </c>
      <c r="F2" s="104" t="s">
        <v>44</v>
      </c>
      <c r="G2" s="104" t="s">
        <v>117</v>
      </c>
      <c r="H2" s="208" t="s">
        <v>551</v>
      </c>
      <c r="I2" s="208" t="s">
        <v>3</v>
      </c>
      <c r="J2" s="221" t="s">
        <v>543</v>
      </c>
      <c r="K2" s="221" t="s">
        <v>129</v>
      </c>
      <c r="L2" s="207" t="s">
        <v>547</v>
      </c>
      <c r="M2" s="221" t="s">
        <v>146</v>
      </c>
      <c r="N2" s="222" t="s">
        <v>583</v>
      </c>
      <c r="O2" s="222" t="s">
        <v>584</v>
      </c>
      <c r="P2" s="222" t="s">
        <v>585</v>
      </c>
      <c r="Q2" s="224" t="s">
        <v>591</v>
      </c>
      <c r="R2" s="224" t="s">
        <v>591</v>
      </c>
      <c r="S2" s="224" t="s">
        <v>591</v>
      </c>
      <c r="T2" s="224" t="s">
        <v>591</v>
      </c>
    </row>
    <row r="3" spans="1:20" x14ac:dyDescent="0.2">
      <c r="A3" s="190" t="s">
        <v>524</v>
      </c>
      <c r="B3" s="180" t="s">
        <v>13</v>
      </c>
      <c r="C3" s="180" t="s">
        <v>544</v>
      </c>
      <c r="D3" s="183" t="s">
        <v>546</v>
      </c>
      <c r="E3" s="180"/>
      <c r="F3" s="180"/>
      <c r="G3" s="180"/>
      <c r="H3" s="193"/>
      <c r="I3" s="192"/>
      <c r="J3" s="185"/>
      <c r="K3" s="180" t="s">
        <v>525</v>
      </c>
      <c r="L3" s="192"/>
      <c r="M3" s="192"/>
      <c r="N3" s="192"/>
      <c r="O3" s="192"/>
      <c r="P3" s="192"/>
      <c r="Q3" s="192"/>
      <c r="R3" s="192"/>
      <c r="S3" s="192"/>
      <c r="T3" s="192"/>
    </row>
    <row r="4" spans="1:20" x14ac:dyDescent="0.2">
      <c r="A4" s="190">
        <v>2023</v>
      </c>
      <c r="B4" s="180" t="s">
        <v>13</v>
      </c>
      <c r="C4" s="180" t="s">
        <v>545</v>
      </c>
      <c r="D4" s="192" t="s">
        <v>127</v>
      </c>
      <c r="E4" s="180" t="s">
        <v>541</v>
      </c>
      <c r="F4" s="180" t="s">
        <v>302</v>
      </c>
      <c r="G4" s="184" t="s">
        <v>542</v>
      </c>
      <c r="H4" s="184" t="s">
        <v>542</v>
      </c>
      <c r="I4" s="192"/>
      <c r="J4" s="185" t="s">
        <v>29</v>
      </c>
      <c r="K4" s="180" t="s">
        <v>525</v>
      </c>
      <c r="L4" s="192"/>
      <c r="M4" s="192"/>
      <c r="N4" s="192"/>
      <c r="O4" s="192"/>
      <c r="P4" s="192"/>
      <c r="Q4" s="192"/>
      <c r="R4" s="192"/>
      <c r="S4" s="192"/>
      <c r="T4" s="192"/>
    </row>
    <row r="5" spans="1:20" x14ac:dyDescent="0.2">
      <c r="A5" s="190" t="s">
        <v>524</v>
      </c>
      <c r="B5" s="192" t="s">
        <v>116</v>
      </c>
      <c r="C5" s="192"/>
      <c r="D5" s="192"/>
      <c r="E5" s="192"/>
      <c r="F5" s="192"/>
      <c r="G5" s="192"/>
      <c r="H5" s="192"/>
      <c r="I5" s="192"/>
      <c r="J5" s="192"/>
      <c r="K5" s="192"/>
      <c r="L5" s="192"/>
      <c r="M5" s="192"/>
      <c r="N5" s="192"/>
      <c r="O5" s="192"/>
      <c r="P5" s="192"/>
      <c r="Q5" s="192"/>
      <c r="R5" s="192"/>
      <c r="S5" s="192"/>
      <c r="T5" s="192"/>
    </row>
    <row r="6" spans="1:20" x14ac:dyDescent="0.2">
      <c r="A6" s="190" t="s">
        <v>524</v>
      </c>
      <c r="B6" s="192" t="s">
        <v>7</v>
      </c>
      <c r="C6" s="192"/>
      <c r="D6" s="192"/>
      <c r="E6" s="192"/>
      <c r="F6" s="192"/>
      <c r="G6" s="192"/>
      <c r="H6" s="192"/>
      <c r="I6" s="192"/>
      <c r="J6" s="192"/>
      <c r="K6" s="192"/>
      <c r="L6" s="192"/>
      <c r="M6" s="192"/>
      <c r="N6" s="192"/>
      <c r="O6" s="192"/>
      <c r="P6" s="192"/>
      <c r="Q6" s="192"/>
      <c r="R6" s="192"/>
      <c r="S6" s="192"/>
      <c r="T6" s="192"/>
    </row>
    <row r="7" spans="1:20" x14ac:dyDescent="0.2">
      <c r="A7" s="190" t="s">
        <v>524</v>
      </c>
      <c r="B7" s="192" t="s">
        <v>113</v>
      </c>
      <c r="C7" s="192"/>
      <c r="D7" s="192"/>
      <c r="E7" s="192"/>
      <c r="F7" s="192"/>
      <c r="G7" s="192"/>
      <c r="H7" s="192"/>
      <c r="I7" s="192"/>
      <c r="J7" s="192"/>
      <c r="K7" s="192"/>
      <c r="L7" s="192"/>
      <c r="M7" s="192"/>
      <c r="N7" s="192"/>
      <c r="O7" s="192"/>
      <c r="P7" s="192"/>
      <c r="Q7" s="192"/>
      <c r="R7" s="192"/>
      <c r="S7" s="192"/>
      <c r="T7" s="192"/>
    </row>
    <row r="8" spans="1:20" x14ac:dyDescent="0.2">
      <c r="A8" s="190" t="s">
        <v>524</v>
      </c>
      <c r="B8" s="192" t="s">
        <v>43</v>
      </c>
      <c r="C8" s="192"/>
      <c r="D8" s="192"/>
      <c r="E8" s="192"/>
      <c r="F8" s="192"/>
      <c r="G8" s="192"/>
      <c r="H8" s="192"/>
      <c r="I8" s="192"/>
      <c r="J8" s="192"/>
      <c r="K8" s="192"/>
      <c r="L8" s="192"/>
      <c r="M8" s="192"/>
      <c r="N8" s="192"/>
      <c r="O8" s="192"/>
      <c r="P8" s="192"/>
      <c r="Q8" s="192"/>
      <c r="R8" s="192"/>
      <c r="S8" s="192"/>
      <c r="T8" s="192"/>
    </row>
    <row r="9" spans="1:20" x14ac:dyDescent="0.2">
      <c r="A9" s="190" t="s">
        <v>524</v>
      </c>
      <c r="B9" s="192" t="s">
        <v>115</v>
      </c>
      <c r="C9" s="192" t="s">
        <v>573</v>
      </c>
      <c r="D9" s="192"/>
      <c r="E9" s="192"/>
      <c r="F9" s="192"/>
      <c r="G9" s="192"/>
      <c r="H9" s="192" t="s">
        <v>574</v>
      </c>
      <c r="I9" s="192"/>
      <c r="J9" s="192"/>
      <c r="K9" s="192"/>
      <c r="L9" s="192"/>
      <c r="M9" s="192"/>
      <c r="N9" s="192"/>
      <c r="O9" s="192"/>
      <c r="P9" s="192"/>
      <c r="Q9" s="192"/>
      <c r="R9" s="192"/>
      <c r="S9" s="192"/>
      <c r="T9" s="192"/>
    </row>
    <row r="10" spans="1:20" x14ac:dyDescent="0.2">
      <c r="A10" s="190"/>
      <c r="B10" s="192"/>
      <c r="C10" s="192"/>
      <c r="D10" s="192"/>
      <c r="E10" s="192"/>
      <c r="F10" s="192"/>
      <c r="G10" s="192"/>
      <c r="H10" s="192"/>
      <c r="I10" s="192"/>
      <c r="J10" s="192"/>
      <c r="K10" s="192"/>
      <c r="L10" s="192"/>
      <c r="M10" s="192"/>
      <c r="N10" s="192"/>
      <c r="O10" s="192"/>
      <c r="P10" s="192"/>
      <c r="Q10" s="192"/>
      <c r="R10" s="192"/>
      <c r="S10" s="192"/>
      <c r="T10" s="192"/>
    </row>
    <row r="11" spans="1:20" x14ac:dyDescent="0.2">
      <c r="A11" s="190"/>
      <c r="B11" s="192"/>
      <c r="C11" s="192"/>
      <c r="D11" s="192"/>
      <c r="E11" s="192"/>
      <c r="F11" s="192"/>
      <c r="G11" s="192"/>
      <c r="H11" s="192"/>
      <c r="I11" s="192"/>
      <c r="J11" s="192"/>
      <c r="K11" s="192"/>
      <c r="L11" s="192"/>
      <c r="M11" s="192"/>
      <c r="N11" s="192"/>
      <c r="O11" s="192"/>
      <c r="P11" s="192"/>
      <c r="Q11" s="192"/>
      <c r="R11" s="192"/>
      <c r="S11" s="192"/>
      <c r="T11" s="192"/>
    </row>
    <row r="12" spans="1:20" x14ac:dyDescent="0.2">
      <c r="A12" s="190"/>
      <c r="B12" s="192"/>
      <c r="C12" s="192"/>
      <c r="D12" s="192"/>
      <c r="E12" s="192"/>
      <c r="F12" s="192"/>
      <c r="G12" s="192"/>
      <c r="H12" s="192"/>
      <c r="I12" s="192"/>
      <c r="J12" s="192"/>
      <c r="K12" s="192"/>
      <c r="L12" s="192"/>
      <c r="M12" s="192"/>
      <c r="N12" s="192"/>
      <c r="O12" s="192"/>
      <c r="P12" s="192"/>
      <c r="Q12" s="192"/>
      <c r="R12" s="192"/>
      <c r="S12" s="192"/>
      <c r="T12" s="192"/>
    </row>
    <row r="13" spans="1:20" x14ac:dyDescent="0.2">
      <c r="A13" s="190"/>
      <c r="B13" s="192"/>
      <c r="C13" s="192"/>
      <c r="D13" s="192"/>
      <c r="E13" s="192"/>
      <c r="F13" s="192"/>
      <c r="G13" s="192"/>
      <c r="H13" s="192"/>
      <c r="I13" s="192"/>
      <c r="J13" s="192"/>
      <c r="K13" s="192"/>
      <c r="L13" s="192"/>
      <c r="M13" s="192"/>
      <c r="N13" s="192"/>
      <c r="O13" s="192"/>
      <c r="P13" s="192"/>
      <c r="Q13" s="192"/>
      <c r="R13" s="192"/>
      <c r="S13" s="192"/>
      <c r="T13" s="192"/>
    </row>
    <row r="14" spans="1:20" x14ac:dyDescent="0.2">
      <c r="A14" s="190"/>
      <c r="B14" s="192"/>
      <c r="C14" s="192"/>
      <c r="D14" s="192"/>
      <c r="E14" s="192"/>
      <c r="F14" s="192"/>
      <c r="G14" s="192"/>
      <c r="H14" s="192"/>
      <c r="I14" s="192"/>
      <c r="J14" s="192"/>
      <c r="K14" s="192"/>
      <c r="L14" s="192"/>
      <c r="M14" s="192"/>
      <c r="N14" s="192"/>
      <c r="O14" s="192"/>
      <c r="P14" s="192"/>
      <c r="Q14" s="192"/>
      <c r="R14" s="192"/>
      <c r="S14" s="192"/>
      <c r="T14" s="192"/>
    </row>
    <row r="15" spans="1:20" x14ac:dyDescent="0.2">
      <c r="A15" s="190"/>
      <c r="B15" s="192"/>
      <c r="C15" s="192"/>
      <c r="D15" s="192"/>
      <c r="E15" s="192"/>
      <c r="F15" s="192"/>
      <c r="G15" s="192"/>
      <c r="H15" s="192"/>
      <c r="I15" s="192"/>
      <c r="J15" s="192"/>
      <c r="K15" s="192"/>
      <c r="L15" s="192"/>
      <c r="M15" s="192"/>
      <c r="N15" s="192"/>
      <c r="O15" s="192"/>
      <c r="P15" s="192"/>
      <c r="Q15" s="192"/>
      <c r="R15" s="192"/>
      <c r="S15" s="192"/>
      <c r="T15" s="192"/>
    </row>
    <row r="16" spans="1:20" x14ac:dyDescent="0.2">
      <c r="A16" s="190"/>
      <c r="B16" s="192"/>
      <c r="C16" s="192"/>
      <c r="D16" s="192"/>
      <c r="E16" s="192"/>
      <c r="F16" s="192"/>
      <c r="G16" s="192"/>
      <c r="H16" s="192"/>
      <c r="I16" s="192"/>
      <c r="J16" s="192"/>
      <c r="K16" s="192"/>
      <c r="L16" s="192"/>
      <c r="M16" s="192"/>
      <c r="N16" s="192"/>
      <c r="O16" s="192"/>
      <c r="P16" s="192"/>
      <c r="Q16" s="192"/>
      <c r="R16" s="192"/>
      <c r="S16" s="192"/>
      <c r="T16" s="192"/>
    </row>
    <row r="17" spans="1:20" x14ac:dyDescent="0.2">
      <c r="A17" s="190"/>
      <c r="B17" s="192"/>
      <c r="C17" s="192"/>
      <c r="D17" s="192"/>
      <c r="E17" s="192"/>
      <c r="F17" s="192"/>
      <c r="G17" s="192"/>
      <c r="H17" s="192"/>
      <c r="I17" s="192"/>
      <c r="J17" s="192"/>
      <c r="K17" s="192"/>
      <c r="L17" s="192"/>
      <c r="M17" s="192"/>
      <c r="N17" s="192"/>
      <c r="O17" s="192"/>
      <c r="P17" s="192"/>
      <c r="Q17" s="192"/>
      <c r="R17" s="192"/>
      <c r="S17" s="192"/>
      <c r="T17" s="192"/>
    </row>
    <row r="19" spans="1:20" x14ac:dyDescent="0.2">
      <c r="B19" s="1" t="s">
        <v>572</v>
      </c>
    </row>
    <row r="21" spans="1:20" ht="15" x14ac:dyDescent="0.25">
      <c r="B21" t="s">
        <v>553</v>
      </c>
      <c r="C21" t="s">
        <v>554</v>
      </c>
    </row>
    <row r="22" spans="1:20" ht="15" x14ac:dyDescent="0.25">
      <c r="B22" t="s">
        <v>547</v>
      </c>
      <c r="C22" t="s">
        <v>555</v>
      </c>
    </row>
    <row r="23" spans="1:20" ht="15" x14ac:dyDescent="0.25">
      <c r="B23" t="s">
        <v>556</v>
      </c>
      <c r="C23" t="s">
        <v>557</v>
      </c>
    </row>
    <row r="24" spans="1:20" ht="15" x14ac:dyDescent="0.25">
      <c r="B24" t="s">
        <v>558</v>
      </c>
      <c r="C24" t="s">
        <v>559</v>
      </c>
    </row>
    <row r="25" spans="1:20" ht="15" x14ac:dyDescent="0.25">
      <c r="B25" t="s">
        <v>560</v>
      </c>
      <c r="C25" t="s">
        <v>561</v>
      </c>
    </row>
    <row r="26" spans="1:20" ht="15" x14ac:dyDescent="0.25">
      <c r="B26" t="s">
        <v>562</v>
      </c>
      <c r="C26" t="s">
        <v>563</v>
      </c>
    </row>
    <row r="27" spans="1:20" ht="15" x14ac:dyDescent="0.25">
      <c r="B27" t="s">
        <v>564</v>
      </c>
      <c r="C27" t="s">
        <v>565</v>
      </c>
    </row>
    <row r="28" spans="1:20" ht="15" x14ac:dyDescent="0.25">
      <c r="B28" t="s">
        <v>566</v>
      </c>
      <c r="C28" t="s">
        <v>567</v>
      </c>
    </row>
    <row r="29" spans="1:20" ht="15" x14ac:dyDescent="0.25">
      <c r="B29" t="s">
        <v>568</v>
      </c>
      <c r="C29" t="s">
        <v>569</v>
      </c>
    </row>
    <row r="30" spans="1:20" ht="15" x14ac:dyDescent="0.25">
      <c r="B30" t="s">
        <v>570</v>
      </c>
      <c r="C30" t="s">
        <v>571</v>
      </c>
    </row>
  </sheetData>
  <autoFilter ref="A2:T17" xr:uid="{9EF38940-106A-451D-AEAE-208083190A44}"/>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814C6-36D5-4E6A-A9AA-9EA9398E8D95}">
  <dimension ref="A1:N12"/>
  <sheetViews>
    <sheetView zoomScale="50" zoomScaleNormal="50" workbookViewId="0">
      <selection activeCell="C7" sqref="C7"/>
    </sheetView>
  </sheetViews>
  <sheetFormatPr defaultRowHeight="15" x14ac:dyDescent="0.25"/>
  <cols>
    <col min="3" max="3" width="19.85546875" customWidth="1"/>
    <col min="5" max="5" width="23.28515625" customWidth="1"/>
    <col min="7" max="9" width="29.7109375" customWidth="1"/>
    <col min="10" max="10" width="33.7109375" customWidth="1"/>
    <col min="11" max="11" width="36.7109375" customWidth="1"/>
    <col min="12" max="12" width="25.28515625" customWidth="1"/>
    <col min="13" max="14" width="23.85546875" customWidth="1"/>
  </cols>
  <sheetData>
    <row r="1" spans="1:14" x14ac:dyDescent="0.25">
      <c r="G1" s="213" t="s">
        <v>552</v>
      </c>
      <c r="H1" s="212">
        <v>44922</v>
      </c>
    </row>
    <row r="2" spans="1:14" ht="83.45" customHeight="1" x14ac:dyDescent="0.25">
      <c r="A2" s="103" t="s">
        <v>496</v>
      </c>
      <c r="B2" s="97" t="s">
        <v>0</v>
      </c>
      <c r="C2" s="97" t="s">
        <v>550</v>
      </c>
      <c r="D2" s="97" t="s">
        <v>495</v>
      </c>
      <c r="E2" s="103" t="s">
        <v>1</v>
      </c>
      <c r="F2" s="209" t="s">
        <v>2</v>
      </c>
      <c r="G2" s="104" t="s">
        <v>155</v>
      </c>
      <c r="H2" s="104" t="s">
        <v>44</v>
      </c>
      <c r="I2" s="104" t="s">
        <v>296</v>
      </c>
      <c r="J2" s="210" t="s">
        <v>549</v>
      </c>
      <c r="K2" s="210" t="s">
        <v>3</v>
      </c>
      <c r="L2" s="96" t="s">
        <v>548</v>
      </c>
      <c r="M2" s="96"/>
      <c r="N2" s="96"/>
    </row>
    <row r="3" spans="1:14" x14ac:dyDescent="0.25">
      <c r="A3" s="211"/>
      <c r="B3" s="211"/>
      <c r="C3" s="211"/>
      <c r="D3" s="211"/>
      <c r="E3" s="211"/>
      <c r="F3" s="211"/>
      <c r="G3" s="211"/>
      <c r="H3" s="211"/>
      <c r="I3" s="211"/>
      <c r="J3" s="211"/>
      <c r="K3" s="211"/>
      <c r="L3" s="211"/>
      <c r="M3" s="211"/>
      <c r="N3" s="211"/>
    </row>
    <row r="4" spans="1:14" x14ac:dyDescent="0.25">
      <c r="A4" s="211"/>
      <c r="B4" s="211"/>
      <c r="C4" s="211"/>
      <c r="D4" s="211"/>
      <c r="E4" s="211"/>
      <c r="F4" s="211"/>
      <c r="G4" s="211"/>
      <c r="H4" s="211"/>
      <c r="I4" s="211"/>
      <c r="J4" s="211"/>
      <c r="K4" s="211"/>
      <c r="L4" s="211"/>
      <c r="M4" s="211"/>
      <c r="N4" s="211"/>
    </row>
    <row r="5" spans="1:14" x14ac:dyDescent="0.25">
      <c r="A5" s="211"/>
      <c r="B5" s="211"/>
      <c r="C5" s="211"/>
      <c r="D5" s="211"/>
      <c r="E5" s="211"/>
      <c r="F5" s="211"/>
      <c r="G5" s="211"/>
      <c r="H5" s="211"/>
      <c r="I5" s="211"/>
      <c r="J5" s="211"/>
      <c r="K5" s="211"/>
      <c r="L5" s="211"/>
      <c r="M5" s="211"/>
      <c r="N5" s="211"/>
    </row>
    <row r="6" spans="1:14" x14ac:dyDescent="0.25">
      <c r="A6" s="211"/>
      <c r="B6" s="211"/>
      <c r="C6" s="211"/>
      <c r="D6" s="211"/>
      <c r="E6" s="211"/>
      <c r="F6" s="211"/>
      <c r="G6" s="211"/>
      <c r="H6" s="211"/>
      <c r="I6" s="211"/>
      <c r="J6" s="211"/>
      <c r="K6" s="211"/>
      <c r="L6" s="211"/>
      <c r="M6" s="211"/>
      <c r="N6" s="211"/>
    </row>
    <row r="7" spans="1:14" x14ac:dyDescent="0.25">
      <c r="A7" s="211"/>
      <c r="B7" s="211"/>
      <c r="C7" s="211"/>
      <c r="D7" s="211"/>
      <c r="E7" s="211"/>
      <c r="F7" s="211"/>
      <c r="G7" s="211"/>
      <c r="H7" s="211"/>
      <c r="I7" s="211"/>
      <c r="J7" s="211"/>
      <c r="K7" s="211"/>
      <c r="L7" s="211"/>
      <c r="M7" s="211"/>
      <c r="N7" s="211"/>
    </row>
    <row r="8" spans="1:14" x14ac:dyDescent="0.25">
      <c r="A8" s="211"/>
      <c r="B8" s="211"/>
      <c r="C8" s="211"/>
      <c r="D8" s="211"/>
      <c r="E8" s="211"/>
      <c r="F8" s="211"/>
      <c r="G8" s="211"/>
      <c r="H8" s="211"/>
      <c r="I8" s="211"/>
      <c r="J8" s="211"/>
      <c r="K8" s="211"/>
      <c r="L8" s="211"/>
      <c r="M8" s="211"/>
      <c r="N8" s="211"/>
    </row>
    <row r="9" spans="1:14" x14ac:dyDescent="0.25">
      <c r="A9" s="211"/>
      <c r="B9" s="211"/>
      <c r="C9" s="211"/>
      <c r="D9" s="211"/>
      <c r="E9" s="211"/>
      <c r="F9" s="211"/>
      <c r="G9" s="211"/>
      <c r="H9" s="211"/>
      <c r="I9" s="211"/>
      <c r="J9" s="211"/>
      <c r="K9" s="211"/>
      <c r="L9" s="211"/>
      <c r="M9" s="211"/>
      <c r="N9" s="211"/>
    </row>
    <row r="10" spans="1:14" x14ac:dyDescent="0.25">
      <c r="A10" s="211"/>
      <c r="B10" s="211"/>
      <c r="C10" s="211"/>
      <c r="D10" s="211"/>
      <c r="E10" s="211"/>
      <c r="F10" s="211"/>
      <c r="G10" s="211"/>
      <c r="H10" s="211"/>
      <c r="I10" s="211"/>
      <c r="J10" s="211"/>
      <c r="K10" s="211"/>
      <c r="L10" s="211"/>
      <c r="M10" s="211"/>
      <c r="N10" s="211"/>
    </row>
    <row r="11" spans="1:14" x14ac:dyDescent="0.25">
      <c r="A11" s="211"/>
      <c r="B11" s="211"/>
      <c r="C11" s="211"/>
      <c r="D11" s="211"/>
      <c r="E11" s="211"/>
      <c r="F11" s="211"/>
      <c r="G11" s="211"/>
      <c r="H11" s="211"/>
      <c r="I11" s="211"/>
      <c r="J11" s="211"/>
      <c r="K11" s="211"/>
      <c r="L11" s="211"/>
      <c r="M11" s="211"/>
      <c r="N11" s="211"/>
    </row>
    <row r="12" spans="1:14" x14ac:dyDescent="0.25">
      <c r="A12" s="211"/>
      <c r="B12" s="211"/>
      <c r="C12" s="211"/>
      <c r="D12" s="211"/>
      <c r="E12" s="211"/>
      <c r="F12" s="211"/>
      <c r="G12" s="211"/>
      <c r="H12" s="211"/>
      <c r="I12" s="211"/>
      <c r="J12" s="211"/>
      <c r="K12" s="211"/>
      <c r="L12" s="211"/>
      <c r="M12" s="211"/>
      <c r="N12" s="211"/>
    </row>
  </sheetData>
  <autoFilter ref="A2:N12" xr:uid="{110814C6-36D5-4E6A-A9AA-9EA9398E8D95}"/>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C6071C6B5A9345BE01499C0F643FBC" ma:contentTypeVersion="7" ma:contentTypeDescription="Create a new document." ma:contentTypeScope="" ma:versionID="aa2a17d1364fcd5c073cb814b2e5d735">
  <xsd:schema xmlns:xsd="http://www.w3.org/2001/XMLSchema" xmlns:xs="http://www.w3.org/2001/XMLSchema" xmlns:p="http://schemas.microsoft.com/office/2006/metadata/properties" xmlns:ns3="209f0f2f-a54d-46cb-8aa6-1930be4331f1" targetNamespace="http://schemas.microsoft.com/office/2006/metadata/properties" ma:root="true" ma:fieldsID="eef074473f2d4f64a4c35fd1cad9a2eb" ns3:_="">
    <xsd:import namespace="209f0f2f-a54d-46cb-8aa6-1930be4331f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9f0f2f-a54d-46cb-8aa6-1930be4331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0074025-8733-4DAF-88FC-547B95D445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9f0f2f-a54d-46cb-8aa6-1930be4331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BCFC7A-C63E-4BE4-A945-45B7D59E600E}">
  <ds:schemaRefs>
    <ds:schemaRef ds:uri="http://schemas.microsoft.com/sharepoint/v3/contenttype/forms"/>
  </ds:schemaRefs>
</ds:datastoreItem>
</file>

<file path=customXml/itemProps3.xml><?xml version="1.0" encoding="utf-8"?>
<ds:datastoreItem xmlns:ds="http://schemas.openxmlformats.org/officeDocument/2006/customXml" ds:itemID="{C9232301-0C29-4AF6-83A5-B93448272FFB}">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209f0f2f-a54d-46cb-8aa6-1930be4331f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ERCIP</vt:lpstr>
      <vt:lpstr>ESPC-UESC</vt:lpstr>
      <vt:lpstr>EUL</vt:lpstr>
      <vt:lpstr>PPA</vt:lpstr>
      <vt:lpstr>Other</vt:lpstr>
      <vt:lpstr>'ESPC-UESC'!_FilterDatabase</vt:lpstr>
    </vt:vector>
  </TitlesOfParts>
  <Company>The United States Marine Corps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Houldsworth CIV Scott P</dc:creator>
  <cp:lastModifiedBy>Kim, Irwin</cp:lastModifiedBy>
  <dcterms:created xsi:type="dcterms:W3CDTF">2022-11-08T16:02:44Z</dcterms:created>
  <dcterms:modified xsi:type="dcterms:W3CDTF">2023-01-20T18:39:44Z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0x010100D7C6071C6B5A9345BE01499C0F643FBC</vt:lpwstr>
  </property>
</Properties>
</file>