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Eleccion caso 0" sheetId="1" r:id="rId1"/>
    <sheet name="Comparacion de implementaciones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K6" i="1" l="1"/>
  <c r="L6" i="1"/>
  <c r="M6" i="1"/>
  <c r="K7" i="1"/>
  <c r="L7" i="1"/>
  <c r="M7" i="1"/>
  <c r="K8" i="1"/>
  <c r="L8" i="1"/>
  <c r="M8" i="1"/>
  <c r="K10" i="1"/>
  <c r="L10" i="1"/>
  <c r="M10" i="1"/>
  <c r="K11" i="1"/>
  <c r="L11" i="1"/>
  <c r="M11" i="1"/>
  <c r="K12" i="1"/>
  <c r="L12" i="1"/>
  <c r="M12" i="1"/>
  <c r="K13" i="1"/>
  <c r="L13" i="1"/>
  <c r="M13" i="1"/>
  <c r="J7" i="1"/>
  <c r="J8" i="1"/>
  <c r="J10" i="1"/>
  <c r="J11" i="1"/>
  <c r="J12" i="1"/>
  <c r="J13" i="1"/>
  <c r="J6" i="1"/>
  <c r="G6" i="1" l="1"/>
  <c r="H6" i="1"/>
  <c r="I6" i="1"/>
  <c r="F6" i="1"/>
  <c r="E10" i="1"/>
  <c r="E6" i="1"/>
  <c r="C6" i="1" l="1"/>
  <c r="C7" i="1"/>
  <c r="C11" i="1"/>
  <c r="D11" i="1"/>
  <c r="D7" i="1"/>
  <c r="D8" i="1"/>
  <c r="D10" i="1"/>
  <c r="B10" i="1"/>
  <c r="D6" i="1"/>
  <c r="B6" i="1"/>
</calcChain>
</file>

<file path=xl/sharedStrings.xml><?xml version="1.0" encoding="utf-8"?>
<sst xmlns="http://schemas.openxmlformats.org/spreadsheetml/2006/main" count="32" uniqueCount="21">
  <si>
    <t>IkariNote03 (windows64)</t>
  </si>
  <si>
    <t>IkariNote03(Linux64)</t>
  </si>
  <si>
    <t>Ikari01 (windows32)</t>
  </si>
  <si>
    <t>IkariSrv02 (Linux64)</t>
  </si>
  <si>
    <t>Descripción de test</t>
  </si>
  <si>
    <t>4VM x UnicoThreadALoBruto</t>
  </si>
  <si>
    <t>SimpleLoopTester</t>
  </si>
  <si>
    <t>SimpleLoopMultiThreadTester x 1</t>
  </si>
  <si>
    <t>UnicoThreadALoBruto</t>
  </si>
  <si>
    <t>MultiplesThreadsALoBruto x 4</t>
  </si>
  <si>
    <t>MultiplesThreadsALoBruto x 32</t>
  </si>
  <si>
    <t>No Sync</t>
  </si>
  <si>
    <t>Sync</t>
  </si>
  <si>
    <t>MultiplesThreadsALoBruto x 2</t>
  </si>
  <si>
    <t>Sync / NoSync</t>
  </si>
  <si>
    <t>UnThreadPorCoreConWorkUnit</t>
  </si>
  <si>
    <t>Ticks per milis</t>
  </si>
  <si>
    <t>ExecutorBasedParaLaEjecucion</t>
  </si>
  <si>
    <t>KnittleProcessorParaLaEjecucion</t>
  </si>
  <si>
    <t>ForkJoinBasedParaLaEjecucion</t>
  </si>
  <si>
    <t>ParallelBasedParaLaEjecucion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</si>
</sst>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0" fontId="1" fillId="0" borderId="0" xfId="0" applyFont="1" applyBorder="1" applyAlignment="1"/>
    <xf numFmtId="10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33CCCC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 b="1">
                <a:solidFill>
                  <a:srgbClr val="000000"/>
                </a:solidFill>
                <a:latin typeface="Calibri"/>
              </a:rPr>
              <a:t>Multi VM NoSync</a:t>
            </a:r>
          </a:p>
        </c:rich>
      </c:tx>
      <c:overlay val="0"/>
    </c:title>
    <c:autoTitleDeleted val="0"/>
    <c:view3D>
      <c:rotX val="10"/>
      <c:rotY val="20"/>
      <c:rAngAx val="0"/>
      <c:perspective val="30"/>
    </c:view3D>
    <c:floor>
      <c:thickness val="0"/>
    </c:floor>
    <c:sideWall>
      <c:thickness val="0"/>
      <c:spPr>
        <a:solidFill>
          <a:srgbClr val="FFFFFF"/>
        </a:solidFill>
      </c:spPr>
    </c:sideWall>
    <c:backWall>
      <c:thickness val="0"/>
      <c:spPr>
        <a:solidFill>
          <a:srgbClr val="FFFFFF"/>
        </a:solidFill>
      </c:spPr>
    </c:backWall>
    <c:plotArea>
      <c:layout/>
      <c:bar3DChart>
        <c:barDir val="col"/>
        <c:grouping val="standard"/>
        <c:varyColors val="1"/>
        <c:ser>
          <c:idx val="0"/>
          <c:order val="0"/>
          <c:tx>
            <c:strRef>
              <c:f>'Eleccion caso 0'!$B$4</c:f>
              <c:strCache>
                <c:ptCount val="1"/>
                <c:pt idx="0">
                  <c:v>Ikari01 (windows32)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'Eleccion caso 0'!$A$6:$A$11</c:f>
              <c:strCache>
                <c:ptCount val="6"/>
                <c:pt idx="0">
                  <c:v>4VM x UnicoThreadALoBruto</c:v>
                </c:pt>
                <c:pt idx="1">
                  <c:v>MultiplesThreadsALoBruto x 32</c:v>
                </c:pt>
                <c:pt idx="2">
                  <c:v>MultiplesThreadsALoBruto x 4</c:v>
                </c:pt>
                <c:pt idx="3">
                  <c:v>UnThreadPorCoreConWorkUnit</c:v>
                </c:pt>
                <c:pt idx="4">
                  <c:v>MultiplesThreadsALoBruto x 2</c:v>
                </c:pt>
                <c:pt idx="5">
                  <c:v>UnicoThreadALoBruto</c:v>
                </c:pt>
              </c:strCache>
            </c:strRef>
          </c:cat>
          <c:val>
            <c:numRef>
              <c:f>'Eleccion caso 0'!$B$6:$B$11</c:f>
              <c:numCache>
                <c:formatCode>#,##0.00</c:formatCode>
                <c:ptCount val="6"/>
                <c:pt idx="0">
                  <c:v>1366196.96</c:v>
                </c:pt>
                <c:pt idx="1">
                  <c:v>1098052.17</c:v>
                </c:pt>
                <c:pt idx="2">
                  <c:v>1138107.94</c:v>
                </c:pt>
                <c:pt idx="3">
                  <c:v>677509.99</c:v>
                </c:pt>
                <c:pt idx="4">
                  <c:v>656278.41</c:v>
                </c:pt>
                <c:pt idx="5">
                  <c:v>342069.48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1"/>
          <c:tx>
            <c:strRef>
              <c:f>'Eleccion caso 0'!$C$4</c:f>
              <c:strCache>
                <c:ptCount val="1"/>
                <c:pt idx="0">
                  <c:v>IkariNote03 (windows64)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'Eleccion caso 0'!$A$6:$A$11</c:f>
              <c:strCache>
                <c:ptCount val="6"/>
                <c:pt idx="0">
                  <c:v>4VM x UnicoThreadALoBruto</c:v>
                </c:pt>
                <c:pt idx="1">
                  <c:v>MultiplesThreadsALoBruto x 32</c:v>
                </c:pt>
                <c:pt idx="2">
                  <c:v>MultiplesThreadsALoBruto x 4</c:v>
                </c:pt>
                <c:pt idx="3">
                  <c:v>UnThreadPorCoreConWorkUnit</c:v>
                </c:pt>
                <c:pt idx="4">
                  <c:v>MultiplesThreadsALoBruto x 2</c:v>
                </c:pt>
                <c:pt idx="5">
                  <c:v>UnicoThreadALoBruto</c:v>
                </c:pt>
              </c:strCache>
            </c:strRef>
          </c:cat>
          <c:val>
            <c:numRef>
              <c:f>'Eleccion caso 0'!$C$6:$C$11</c:f>
              <c:numCache>
                <c:formatCode>#,##0.00</c:formatCode>
                <c:ptCount val="6"/>
                <c:pt idx="0">
                  <c:v>63985824.200000003</c:v>
                </c:pt>
                <c:pt idx="1">
                  <c:v>53559847.890000001</c:v>
                </c:pt>
                <c:pt idx="2">
                  <c:v>52850666.75</c:v>
                </c:pt>
                <c:pt idx="3">
                  <c:v>52350759.159999996</c:v>
                </c:pt>
                <c:pt idx="4">
                  <c:v>40852412.469999999</c:v>
                </c:pt>
                <c:pt idx="5">
                  <c:v>21324578.359999999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2"/>
          <c:tx>
            <c:strRef>
              <c:f>'Eleccion caso 0'!$D$4</c:f>
              <c:strCache>
                <c:ptCount val="1"/>
                <c:pt idx="0">
                  <c:v>IkariNote03(Linux64)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'Eleccion caso 0'!$A$6:$A$11</c:f>
              <c:strCache>
                <c:ptCount val="6"/>
                <c:pt idx="0">
                  <c:v>4VM x UnicoThreadALoBruto</c:v>
                </c:pt>
                <c:pt idx="1">
                  <c:v>MultiplesThreadsALoBruto x 32</c:v>
                </c:pt>
                <c:pt idx="2">
                  <c:v>MultiplesThreadsALoBruto x 4</c:v>
                </c:pt>
                <c:pt idx="3">
                  <c:v>UnThreadPorCoreConWorkUnit</c:v>
                </c:pt>
                <c:pt idx="4">
                  <c:v>MultiplesThreadsALoBruto x 2</c:v>
                </c:pt>
                <c:pt idx="5">
                  <c:v>UnicoThreadALoBruto</c:v>
                </c:pt>
              </c:strCache>
            </c:strRef>
          </c:cat>
          <c:val>
            <c:numRef>
              <c:f>'Eleccion caso 0'!$D$6:$D$11</c:f>
              <c:numCache>
                <c:formatCode>#,##0.00</c:formatCode>
                <c:ptCount val="6"/>
                <c:pt idx="0">
                  <c:v>74905553.096799999</c:v>
                </c:pt>
                <c:pt idx="1">
                  <c:v>59672767.93</c:v>
                </c:pt>
                <c:pt idx="2">
                  <c:v>58987379.850000001</c:v>
                </c:pt>
                <c:pt idx="3">
                  <c:v>56250508.020000003</c:v>
                </c:pt>
                <c:pt idx="4">
                  <c:v>72555950.950000003</c:v>
                </c:pt>
                <c:pt idx="5">
                  <c:v>36178666.659999996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3"/>
          <c:tx>
            <c:strRef>
              <c:f>'Eleccion caso 0'!$E$4</c:f>
              <c:strCache>
                <c:ptCount val="1"/>
                <c:pt idx="0">
                  <c:v>IkariSrv02 (Linux64)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'Eleccion caso 0'!$A$6:$A$11</c:f>
              <c:strCache>
                <c:ptCount val="6"/>
                <c:pt idx="0">
                  <c:v>4VM x UnicoThreadALoBruto</c:v>
                </c:pt>
                <c:pt idx="1">
                  <c:v>MultiplesThreadsALoBruto x 32</c:v>
                </c:pt>
                <c:pt idx="2">
                  <c:v>MultiplesThreadsALoBruto x 4</c:v>
                </c:pt>
                <c:pt idx="3">
                  <c:v>UnThreadPorCoreConWorkUnit</c:v>
                </c:pt>
                <c:pt idx="4">
                  <c:v>MultiplesThreadsALoBruto x 2</c:v>
                </c:pt>
                <c:pt idx="5">
                  <c:v>UnicoThreadALoBruto</c:v>
                </c:pt>
              </c:strCache>
            </c:strRef>
          </c:cat>
          <c:val>
            <c:numRef>
              <c:f>'Eleccion caso 0'!$E$6:$E$11</c:f>
              <c:numCache>
                <c:formatCode>#,##0.00</c:formatCode>
                <c:ptCount val="6"/>
                <c:pt idx="0">
                  <c:v>82465546.159999996</c:v>
                </c:pt>
                <c:pt idx="1">
                  <c:v>76503610.469999999</c:v>
                </c:pt>
                <c:pt idx="2">
                  <c:v>71182745.980000004</c:v>
                </c:pt>
                <c:pt idx="3">
                  <c:v>74963666.560000002</c:v>
                </c:pt>
                <c:pt idx="4">
                  <c:v>49747119.270000003</c:v>
                </c:pt>
                <c:pt idx="5">
                  <c:v>25542565.460000001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164992"/>
        <c:axId val="150166528"/>
        <c:axId val="150406912"/>
      </c:bar3DChart>
      <c:catAx>
        <c:axId val="15016499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150166528"/>
        <c:crossesAt val="0"/>
        <c:auto val="1"/>
        <c:lblAlgn val="ctr"/>
        <c:lblOffset val="100"/>
        <c:noMultiLvlLbl val="1"/>
      </c:catAx>
      <c:valAx>
        <c:axId val="1501665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1"/>
        <c:majorTickMark val="none"/>
        <c:minorTickMark val="none"/>
        <c:tickLblPos val="nextTo"/>
        <c:crossAx val="150164992"/>
        <c:crossesAt val="0"/>
        <c:crossBetween val="between"/>
      </c:valAx>
      <c:serAx>
        <c:axId val="15040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166528"/>
        <c:crosses val="autoZero"/>
      </c:ser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 b="1">
                <a:solidFill>
                  <a:srgbClr val="000000"/>
                </a:solidFill>
                <a:latin typeface="Calibri"/>
              </a:rPr>
              <a:t>Multi VM Sync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'Eleccion caso 0'!$F$4</c:f>
              <c:strCache>
                <c:ptCount val="1"/>
                <c:pt idx="0">
                  <c:v>Ikari01 (windows32)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'Eleccion caso 0'!$A$7:$A$11</c:f>
              <c:strCache>
                <c:ptCount val="5"/>
                <c:pt idx="0">
                  <c:v>MultiplesThreadsALoBruto x 32</c:v>
                </c:pt>
                <c:pt idx="1">
                  <c:v>MultiplesThreadsALoBruto x 4</c:v>
                </c:pt>
                <c:pt idx="2">
                  <c:v>UnThreadPorCoreConWorkUnit</c:v>
                </c:pt>
                <c:pt idx="3">
                  <c:v>MultiplesThreadsALoBruto x 2</c:v>
                </c:pt>
                <c:pt idx="4">
                  <c:v>UnicoThreadALoBruto</c:v>
                </c:pt>
              </c:strCache>
            </c:strRef>
          </c:cat>
          <c:val>
            <c:numRef>
              <c:f>'Eleccion caso 0'!$F$7:$F$11</c:f>
              <c:numCache>
                <c:formatCode>#,##0.00</c:formatCode>
                <c:ptCount val="5"/>
                <c:pt idx="0">
                  <c:v>2829.74</c:v>
                </c:pt>
                <c:pt idx="1">
                  <c:v>2694.19</c:v>
                </c:pt>
                <c:pt idx="3">
                  <c:v>9849.84</c:v>
                </c:pt>
                <c:pt idx="4">
                  <c:v>40208.15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'Eleccion caso 0'!$G$4</c:f>
              <c:strCache>
                <c:ptCount val="1"/>
                <c:pt idx="0">
                  <c:v>IkariNote03 (windows64)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'Eleccion caso 0'!$A$7:$A$11</c:f>
              <c:strCache>
                <c:ptCount val="5"/>
                <c:pt idx="0">
                  <c:v>MultiplesThreadsALoBruto x 32</c:v>
                </c:pt>
                <c:pt idx="1">
                  <c:v>MultiplesThreadsALoBruto x 4</c:v>
                </c:pt>
                <c:pt idx="2">
                  <c:v>UnThreadPorCoreConWorkUnit</c:v>
                </c:pt>
                <c:pt idx="3">
                  <c:v>MultiplesThreadsALoBruto x 2</c:v>
                </c:pt>
                <c:pt idx="4">
                  <c:v>UnicoThreadALoBruto</c:v>
                </c:pt>
              </c:strCache>
            </c:strRef>
          </c:cat>
          <c:val>
            <c:numRef>
              <c:f>'Eleccion caso 0'!$G$7:$G$11</c:f>
              <c:numCache>
                <c:formatCode>#,##0.00</c:formatCode>
                <c:ptCount val="5"/>
                <c:pt idx="0">
                  <c:v>8161.29</c:v>
                </c:pt>
                <c:pt idx="1">
                  <c:v>8105.36</c:v>
                </c:pt>
                <c:pt idx="3" formatCode="General">
                  <c:v>9175.5400000000009</c:v>
                </c:pt>
                <c:pt idx="4">
                  <c:v>34352.519999999997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'Eleccion caso 0'!$H$4</c:f>
              <c:strCache>
                <c:ptCount val="1"/>
                <c:pt idx="0">
                  <c:v>IkariNote03(Linux64)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'Eleccion caso 0'!$A$7:$A$11</c:f>
              <c:strCache>
                <c:ptCount val="5"/>
                <c:pt idx="0">
                  <c:v>MultiplesThreadsALoBruto x 32</c:v>
                </c:pt>
                <c:pt idx="1">
                  <c:v>MultiplesThreadsALoBruto x 4</c:v>
                </c:pt>
                <c:pt idx="2">
                  <c:v>UnThreadPorCoreConWorkUnit</c:v>
                </c:pt>
                <c:pt idx="3">
                  <c:v>MultiplesThreadsALoBruto x 2</c:v>
                </c:pt>
                <c:pt idx="4">
                  <c:v>UnicoThreadALoBruto</c:v>
                </c:pt>
              </c:strCache>
            </c:strRef>
          </c:cat>
          <c:val>
            <c:numRef>
              <c:f>'Eleccion caso 0'!$H$7:$H$11</c:f>
              <c:numCache>
                <c:formatCode>#,##0.00</c:formatCode>
                <c:ptCount val="5"/>
                <c:pt idx="0">
                  <c:v>9670.65</c:v>
                </c:pt>
                <c:pt idx="1">
                  <c:v>9114.9599999999991</c:v>
                </c:pt>
                <c:pt idx="3">
                  <c:v>13289.38</c:v>
                </c:pt>
                <c:pt idx="4">
                  <c:v>65304.45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'Eleccion caso 0'!$I$4</c:f>
              <c:strCache>
                <c:ptCount val="1"/>
                <c:pt idx="0">
                  <c:v>IkariSrv02 (Linux64)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'Eleccion caso 0'!$A$7:$A$11</c:f>
              <c:strCache>
                <c:ptCount val="5"/>
                <c:pt idx="0">
                  <c:v>MultiplesThreadsALoBruto x 32</c:v>
                </c:pt>
                <c:pt idx="1">
                  <c:v>MultiplesThreadsALoBruto x 4</c:v>
                </c:pt>
                <c:pt idx="2">
                  <c:v>UnThreadPorCoreConWorkUnit</c:v>
                </c:pt>
                <c:pt idx="3">
                  <c:v>MultiplesThreadsALoBruto x 2</c:v>
                </c:pt>
                <c:pt idx="4">
                  <c:v>UnicoThreadALoBruto</c:v>
                </c:pt>
              </c:strCache>
            </c:strRef>
          </c:cat>
          <c:val>
            <c:numRef>
              <c:f>'Eleccion caso 0'!$I$7:$I$11</c:f>
              <c:numCache>
                <c:formatCode>#,##0.00</c:formatCode>
                <c:ptCount val="5"/>
                <c:pt idx="0">
                  <c:v>3634.85</c:v>
                </c:pt>
                <c:pt idx="1">
                  <c:v>3144.96</c:v>
                </c:pt>
                <c:pt idx="3">
                  <c:v>6876.81</c:v>
                </c:pt>
                <c:pt idx="4">
                  <c:v>73760.929999999993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09504"/>
        <c:axId val="150421888"/>
      </c:barChart>
      <c:catAx>
        <c:axId val="15030950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150421888"/>
        <c:crossesAt val="0"/>
        <c:auto val="1"/>
        <c:lblAlgn val="ctr"/>
        <c:lblOffset val="100"/>
        <c:noMultiLvlLbl val="1"/>
      </c:catAx>
      <c:valAx>
        <c:axId val="1504218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1"/>
        <c:majorTickMark val="none"/>
        <c:minorTickMark val="none"/>
        <c:tickLblPos val="nextTo"/>
        <c:crossAx val="150309504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b="1">
                <a:solidFill>
                  <a:srgbClr val="000000"/>
                </a:solidFill>
                <a:latin typeface="Calibri"/>
              </a:rPr>
              <a:t>Mono thread NoSync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'Eleccion caso 0'!$B$4</c:f>
              <c:strCache>
                <c:ptCount val="1"/>
                <c:pt idx="0">
                  <c:v>Ikari01 (windows32)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'Eleccion caso 0'!$A$11:$A$13</c:f>
              <c:strCache>
                <c:ptCount val="3"/>
                <c:pt idx="0">
                  <c:v>UnicoThreadALoBruto</c:v>
                </c:pt>
                <c:pt idx="1">
                  <c:v>SimpleLoopTester</c:v>
                </c:pt>
                <c:pt idx="2">
                  <c:v>SimpleLoopMultiThreadTester x 1</c:v>
                </c:pt>
              </c:strCache>
            </c:strRef>
          </c:cat>
          <c:val>
            <c:numRef>
              <c:f>'Eleccion caso 0'!$B$11:$B$13</c:f>
              <c:numCache>
                <c:formatCode>#,##0.00</c:formatCode>
                <c:ptCount val="3"/>
                <c:pt idx="0">
                  <c:v>342069.48</c:v>
                </c:pt>
                <c:pt idx="1">
                  <c:v>192228.32</c:v>
                </c:pt>
                <c:pt idx="2">
                  <c:v>159029.35999999999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1"/>
          <c:tx>
            <c:strRef>
              <c:f>'Eleccion caso 0'!$C$4</c:f>
              <c:strCache>
                <c:ptCount val="1"/>
                <c:pt idx="0">
                  <c:v>IkariNote03 (windows64)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'Eleccion caso 0'!$A$11:$A$13</c:f>
              <c:strCache>
                <c:ptCount val="3"/>
                <c:pt idx="0">
                  <c:v>UnicoThreadALoBruto</c:v>
                </c:pt>
                <c:pt idx="1">
                  <c:v>SimpleLoopTester</c:v>
                </c:pt>
                <c:pt idx="2">
                  <c:v>SimpleLoopMultiThreadTester x 1</c:v>
                </c:pt>
              </c:strCache>
            </c:strRef>
          </c:cat>
          <c:val>
            <c:numRef>
              <c:f>'Eleccion caso 0'!$C$11:$C$13</c:f>
              <c:numCache>
                <c:formatCode>#,##0.00</c:formatCode>
                <c:ptCount val="3"/>
                <c:pt idx="0">
                  <c:v>21324578.359999999</c:v>
                </c:pt>
                <c:pt idx="1">
                  <c:v>761120.72</c:v>
                </c:pt>
                <c:pt idx="2">
                  <c:v>595410.28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2"/>
          <c:tx>
            <c:strRef>
              <c:f>'Eleccion caso 0'!$D$4</c:f>
              <c:strCache>
                <c:ptCount val="1"/>
                <c:pt idx="0">
                  <c:v>IkariNote03(Linux64)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'Eleccion caso 0'!$A$11:$A$13</c:f>
              <c:strCache>
                <c:ptCount val="3"/>
                <c:pt idx="0">
                  <c:v>UnicoThreadALoBruto</c:v>
                </c:pt>
                <c:pt idx="1">
                  <c:v>SimpleLoopTester</c:v>
                </c:pt>
                <c:pt idx="2">
                  <c:v>SimpleLoopMultiThreadTester x 1</c:v>
                </c:pt>
              </c:strCache>
            </c:strRef>
          </c:cat>
          <c:val>
            <c:numRef>
              <c:f>'Eleccion caso 0'!$D$11:$D$13</c:f>
              <c:numCache>
                <c:formatCode>#,##0.00</c:formatCode>
                <c:ptCount val="3"/>
                <c:pt idx="0">
                  <c:v>36178666.659999996</c:v>
                </c:pt>
                <c:pt idx="1">
                  <c:v>1186097.76</c:v>
                </c:pt>
                <c:pt idx="2">
                  <c:v>1183415.8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3"/>
          <c:tx>
            <c:strRef>
              <c:f>'Eleccion caso 0'!$E$4</c:f>
              <c:strCache>
                <c:ptCount val="1"/>
                <c:pt idx="0">
                  <c:v>IkariSrv02 (Linux64)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'Eleccion caso 0'!$A$11:$A$13</c:f>
              <c:strCache>
                <c:ptCount val="3"/>
                <c:pt idx="0">
                  <c:v>UnicoThreadALoBruto</c:v>
                </c:pt>
                <c:pt idx="1">
                  <c:v>SimpleLoopTester</c:v>
                </c:pt>
                <c:pt idx="2">
                  <c:v>SimpleLoopMultiThreadTester x 1</c:v>
                </c:pt>
              </c:strCache>
            </c:strRef>
          </c:cat>
          <c:val>
            <c:numRef>
              <c:f>'Eleccion caso 0'!$E$11:$E$13</c:f>
              <c:numCache>
                <c:formatCode>#,##0.00</c:formatCode>
                <c:ptCount val="3"/>
                <c:pt idx="0">
                  <c:v>25542565.460000001</c:v>
                </c:pt>
                <c:pt idx="1">
                  <c:v>1228557.83</c:v>
                </c:pt>
                <c:pt idx="2">
                  <c:v>1228918.43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49856"/>
        <c:axId val="154259840"/>
      </c:barChart>
      <c:catAx>
        <c:axId val="15424985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154259840"/>
        <c:crossesAt val="0"/>
        <c:auto val="1"/>
        <c:lblAlgn val="ctr"/>
        <c:lblOffset val="100"/>
        <c:noMultiLvlLbl val="1"/>
      </c:catAx>
      <c:valAx>
        <c:axId val="1542598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1"/>
        <c:majorTickMark val="none"/>
        <c:minorTickMark val="none"/>
        <c:tickLblPos val="nextTo"/>
        <c:crossAx val="154249856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b="1">
                <a:solidFill>
                  <a:srgbClr val="000000"/>
                </a:solidFill>
                <a:latin typeface="Calibri"/>
              </a:rPr>
              <a:t>Mono thread Sync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'Eleccion caso 0'!$F$4</c:f>
              <c:strCache>
                <c:ptCount val="1"/>
                <c:pt idx="0">
                  <c:v>Ikari01 (windows32)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'Eleccion caso 0'!$A$11:$A$13</c:f>
              <c:strCache>
                <c:ptCount val="3"/>
                <c:pt idx="0">
                  <c:v>UnicoThreadALoBruto</c:v>
                </c:pt>
                <c:pt idx="1">
                  <c:v>SimpleLoopTester</c:v>
                </c:pt>
                <c:pt idx="2">
                  <c:v>SimpleLoopMultiThreadTester x 1</c:v>
                </c:pt>
              </c:strCache>
            </c:strRef>
          </c:cat>
          <c:val>
            <c:numRef>
              <c:f>'Eleccion caso 0'!$F$11:$F$13</c:f>
              <c:numCache>
                <c:formatCode>#,##0.00</c:formatCode>
                <c:ptCount val="3"/>
                <c:pt idx="0">
                  <c:v>40208.15</c:v>
                </c:pt>
                <c:pt idx="1">
                  <c:v>39801.550000000003</c:v>
                </c:pt>
                <c:pt idx="2">
                  <c:v>37687.79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1"/>
          <c:tx>
            <c:strRef>
              <c:f>'Eleccion caso 0'!$G$4</c:f>
              <c:strCache>
                <c:ptCount val="1"/>
                <c:pt idx="0">
                  <c:v>IkariNote03 (windows64)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'Eleccion caso 0'!$A$11:$A$13</c:f>
              <c:strCache>
                <c:ptCount val="3"/>
                <c:pt idx="0">
                  <c:v>UnicoThreadALoBruto</c:v>
                </c:pt>
                <c:pt idx="1">
                  <c:v>SimpleLoopTester</c:v>
                </c:pt>
                <c:pt idx="2">
                  <c:v>SimpleLoopMultiThreadTester x 1</c:v>
                </c:pt>
              </c:strCache>
            </c:strRef>
          </c:cat>
          <c:val>
            <c:numRef>
              <c:f>'Eleccion caso 0'!$G$11:$G$13</c:f>
              <c:numCache>
                <c:formatCode>#,##0.00</c:formatCode>
                <c:ptCount val="3"/>
                <c:pt idx="0">
                  <c:v>34352.519999999997</c:v>
                </c:pt>
                <c:pt idx="1">
                  <c:v>38637.24</c:v>
                </c:pt>
                <c:pt idx="2">
                  <c:v>34133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2"/>
          <c:tx>
            <c:strRef>
              <c:f>'Eleccion caso 0'!$H$4</c:f>
              <c:strCache>
                <c:ptCount val="1"/>
                <c:pt idx="0">
                  <c:v>IkariNote03(Linux64)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'Eleccion caso 0'!$A$11:$A$13</c:f>
              <c:strCache>
                <c:ptCount val="3"/>
                <c:pt idx="0">
                  <c:v>UnicoThreadALoBruto</c:v>
                </c:pt>
                <c:pt idx="1">
                  <c:v>SimpleLoopTester</c:v>
                </c:pt>
                <c:pt idx="2">
                  <c:v>SimpleLoopMultiThreadTester x 1</c:v>
                </c:pt>
              </c:strCache>
            </c:strRef>
          </c:cat>
          <c:val>
            <c:numRef>
              <c:f>'Eleccion caso 0'!$H$11:$H$13</c:f>
              <c:numCache>
                <c:formatCode>#,##0.00</c:formatCode>
                <c:ptCount val="3"/>
                <c:pt idx="0">
                  <c:v>65304.45</c:v>
                </c:pt>
                <c:pt idx="1">
                  <c:v>65497.45</c:v>
                </c:pt>
                <c:pt idx="2">
                  <c:v>64938.73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3"/>
          <c:tx>
            <c:strRef>
              <c:f>'Eleccion caso 0'!$I$4</c:f>
              <c:strCache>
                <c:ptCount val="1"/>
                <c:pt idx="0">
                  <c:v>IkariSrv02 (Linux64)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'Eleccion caso 0'!$A$11:$A$13</c:f>
              <c:strCache>
                <c:ptCount val="3"/>
                <c:pt idx="0">
                  <c:v>UnicoThreadALoBruto</c:v>
                </c:pt>
                <c:pt idx="1">
                  <c:v>SimpleLoopTester</c:v>
                </c:pt>
                <c:pt idx="2">
                  <c:v>SimpleLoopMultiThreadTester x 1</c:v>
                </c:pt>
              </c:strCache>
            </c:strRef>
          </c:cat>
          <c:val>
            <c:numRef>
              <c:f>'Eleccion caso 0'!$I$11:$I$13</c:f>
              <c:numCache>
                <c:formatCode>#,##0.00</c:formatCode>
                <c:ptCount val="3"/>
                <c:pt idx="0">
                  <c:v>73760.929999999993</c:v>
                </c:pt>
                <c:pt idx="1">
                  <c:v>67539.22</c:v>
                </c:pt>
                <c:pt idx="2">
                  <c:v>67503.83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89408"/>
        <c:axId val="153915776"/>
      </c:barChart>
      <c:catAx>
        <c:axId val="1538894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153915776"/>
        <c:crossesAt val="0"/>
        <c:auto val="1"/>
        <c:lblAlgn val="ctr"/>
        <c:lblOffset val="100"/>
        <c:noMultiLvlLbl val="1"/>
      </c:catAx>
      <c:valAx>
        <c:axId val="1539157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1"/>
        <c:majorTickMark val="none"/>
        <c:minorTickMark val="none"/>
        <c:tickLblPos val="nextTo"/>
        <c:crossAx val="153889408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293729</xdr:colOff>
      <xdr:row>34</xdr:row>
      <xdr:rowOff>86354</xdr:rowOff>
    </xdr:from>
    <xdr:to>
      <xdr:col>3</xdr:col>
      <xdr:colOff>1304924</xdr:colOff>
      <xdr:row>53</xdr:row>
      <xdr:rowOff>152399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514349</xdr:colOff>
      <xdr:row>33</xdr:row>
      <xdr:rowOff>105164</xdr:rowOff>
    </xdr:from>
    <xdr:to>
      <xdr:col>8</xdr:col>
      <xdr:colOff>1200149</xdr:colOff>
      <xdr:row>53</xdr:row>
      <xdr:rowOff>95249</xdr:rowOff>
    </xdr:to>
    <xdr:graphicFrame macro="">
      <xdr:nvGraphicFramePr>
        <xdr:cNvPr id="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47</xdr:row>
      <xdr:rowOff>0</xdr:rowOff>
    </xdr:to>
    <xdr:sp macro="" textlink="">
      <xdr:nvSpPr>
        <xdr:cNvPr id="102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47</xdr:row>
      <xdr:rowOff>0</xdr:rowOff>
    </xdr:to>
    <xdr:sp macro="" textlink="">
      <xdr:nvSpPr>
        <xdr:cNvPr id="1028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47</xdr:row>
      <xdr:rowOff>0</xdr:rowOff>
    </xdr:to>
    <xdr:sp macro="" textlink="">
      <xdr:nvSpPr>
        <xdr:cNvPr id="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47</xdr:row>
      <xdr:rowOff>0</xdr:rowOff>
    </xdr:to>
    <xdr:sp macro="" textlink="">
      <xdr:nvSpPr>
        <xdr:cNvPr id="7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304799</xdr:colOff>
      <xdr:row>14</xdr:row>
      <xdr:rowOff>142875</xdr:rowOff>
    </xdr:from>
    <xdr:to>
      <xdr:col>3</xdr:col>
      <xdr:colOff>1076325</xdr:colOff>
      <xdr:row>33</xdr:row>
      <xdr:rowOff>85724</xdr:rowOff>
    </xdr:to>
    <xdr:graphicFrame macro="">
      <xdr:nvGraphicFramePr>
        <xdr:cNvPr id="1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561976</xdr:colOff>
      <xdr:row>14</xdr:row>
      <xdr:rowOff>114300</xdr:rowOff>
    </xdr:from>
    <xdr:to>
      <xdr:col>8</xdr:col>
      <xdr:colOff>1181101</xdr:colOff>
      <xdr:row>33</xdr:row>
      <xdr:rowOff>57149</xdr:rowOff>
    </xdr:to>
    <xdr:graphicFrame macro="">
      <xdr:nvGraphicFramePr>
        <xdr:cNvPr id="1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49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152590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48</xdr:row>
      <xdr:rowOff>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152590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533"/>
  <sheetViews>
    <sheetView zoomScaleNormal="100" workbookViewId="0">
      <selection activeCell="A8" sqref="A8"/>
    </sheetView>
  </sheetViews>
  <sheetFormatPr defaultRowHeight="15" x14ac:dyDescent="0.25"/>
  <cols>
    <col min="1" max="1" width="35.42578125"/>
    <col min="2" max="2" width="19" bestFit="1" customWidth="1"/>
    <col min="3" max="3" width="23.5703125" bestFit="1" customWidth="1"/>
    <col min="4" max="4" width="19.7109375" bestFit="1" customWidth="1"/>
    <col min="5" max="5" width="18.42578125" bestFit="1" customWidth="1"/>
    <col min="6" max="6" width="19" bestFit="1" customWidth="1"/>
    <col min="7" max="7" width="23.5703125" bestFit="1" customWidth="1"/>
    <col min="8" max="8" width="19.7109375" bestFit="1" customWidth="1"/>
    <col min="9" max="9" width="18.42578125" bestFit="1" customWidth="1"/>
  </cols>
  <sheetData>
    <row r="1" spans="1:13" ht="15" customHeight="1" x14ac:dyDescent="0.25"/>
    <row r="2" spans="1:13" ht="15" customHeight="1" x14ac:dyDescent="0.25">
      <c r="B2" s="5" t="s">
        <v>16</v>
      </c>
      <c r="C2" s="5"/>
      <c r="D2" s="5"/>
      <c r="E2" s="5"/>
      <c r="F2" s="5"/>
      <c r="G2" s="5"/>
      <c r="H2" s="5"/>
      <c r="I2" s="5"/>
    </row>
    <row r="3" spans="1:13" ht="15" customHeight="1" x14ac:dyDescent="0.25">
      <c r="B3" s="5" t="s">
        <v>11</v>
      </c>
      <c r="C3" s="5"/>
      <c r="D3" s="5"/>
      <c r="E3" s="5"/>
      <c r="F3" s="5" t="s">
        <v>12</v>
      </c>
      <c r="G3" s="5"/>
      <c r="H3" s="5"/>
      <c r="I3" s="5"/>
      <c r="J3" s="6" t="s">
        <v>14</v>
      </c>
      <c r="K3" s="6"/>
      <c r="L3" s="6"/>
      <c r="M3" s="6"/>
    </row>
    <row r="4" spans="1:13" ht="15" customHeight="1" x14ac:dyDescent="0.25">
      <c r="B4" s="3" t="s">
        <v>2</v>
      </c>
      <c r="C4" s="3" t="s">
        <v>0</v>
      </c>
      <c r="D4" s="3" t="s">
        <v>1</v>
      </c>
      <c r="E4" s="3" t="s">
        <v>3</v>
      </c>
      <c r="F4" s="3" t="s">
        <v>2</v>
      </c>
      <c r="G4" s="3" t="s">
        <v>0</v>
      </c>
      <c r="H4" s="3" t="s">
        <v>1</v>
      </c>
      <c r="I4" s="3" t="s">
        <v>3</v>
      </c>
    </row>
    <row r="5" spans="1:13" ht="15" customHeight="1" x14ac:dyDescent="0.25">
      <c r="A5" s="1" t="s">
        <v>4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</row>
    <row r="6" spans="1:13" ht="15" customHeight="1" x14ac:dyDescent="0.25">
      <c r="A6" t="s">
        <v>5</v>
      </c>
      <c r="B6" s="2">
        <f>4*341549.24</f>
        <v>1366196.96</v>
      </c>
      <c r="C6" s="2">
        <f>4*15996456.05</f>
        <v>63985824.200000003</v>
      </c>
      <c r="D6" s="2">
        <f>4*18726388.2742</f>
        <v>74905553.096799999</v>
      </c>
      <c r="E6" s="2">
        <f>4*20616386.54</f>
        <v>82465546.159999996</v>
      </c>
      <c r="F6" s="2">
        <f>4 * 39993.29</f>
        <v>159973.16</v>
      </c>
      <c r="G6">
        <f>4*42781.2</f>
        <v>171124.8</v>
      </c>
      <c r="H6" s="2">
        <f>4*48032.25</f>
        <v>192129</v>
      </c>
      <c r="I6" s="2">
        <f>4*50532.88</f>
        <v>202131.52</v>
      </c>
      <c r="J6" s="4">
        <f>F6/B6</f>
        <v>0.11709377540995261</v>
      </c>
      <c r="K6" s="4">
        <f t="shared" ref="K6:M13" si="0">G6/C6</f>
        <v>2.6744173750910282E-3</v>
      </c>
      <c r="L6" s="4">
        <f t="shared" si="0"/>
        <v>2.5649500211514737E-3</v>
      </c>
      <c r="M6" s="4">
        <f t="shared" si="0"/>
        <v>2.4511026654431365E-3</v>
      </c>
    </row>
    <row r="7" spans="1:13" ht="15" customHeight="1" x14ac:dyDescent="0.25">
      <c r="A7" t="s">
        <v>10</v>
      </c>
      <c r="B7" s="2">
        <v>1098052.17</v>
      </c>
      <c r="C7" s="2">
        <f>53559847.89</f>
        <v>53559847.890000001</v>
      </c>
      <c r="D7" s="2">
        <f>59672767.93</f>
        <v>59672767.93</v>
      </c>
      <c r="E7" s="2">
        <v>76503610.469999999</v>
      </c>
      <c r="F7" s="2">
        <v>2829.74</v>
      </c>
      <c r="G7" s="2">
        <v>8161.29</v>
      </c>
      <c r="H7" s="2">
        <v>9670.65</v>
      </c>
      <c r="I7" s="2">
        <v>3634.85</v>
      </c>
      <c r="J7" s="4">
        <f t="shared" ref="J7:J13" si="1">F7/B7</f>
        <v>2.5770542395995629E-3</v>
      </c>
      <c r="K7" s="4">
        <f t="shared" si="0"/>
        <v>1.523770197548259E-4</v>
      </c>
      <c r="L7" s="4">
        <f t="shared" si="0"/>
        <v>1.6206136124512097E-4</v>
      </c>
      <c r="M7" s="4">
        <f t="shared" si="0"/>
        <v>4.751213671706859E-5</v>
      </c>
    </row>
    <row r="8" spans="1:13" ht="15" customHeight="1" x14ac:dyDescent="0.25">
      <c r="A8" t="s">
        <v>9</v>
      </c>
      <c r="B8" s="2">
        <v>1138107.94</v>
      </c>
      <c r="C8" s="2">
        <v>52850666.75</v>
      </c>
      <c r="D8" s="2">
        <f>58987379.85</f>
        <v>58987379.850000001</v>
      </c>
      <c r="E8" s="2">
        <v>71182745.980000004</v>
      </c>
      <c r="F8" s="2">
        <v>2694.19</v>
      </c>
      <c r="G8" s="2">
        <v>8105.36</v>
      </c>
      <c r="H8" s="2">
        <v>9114.9599999999991</v>
      </c>
      <c r="I8" s="2">
        <v>3144.96</v>
      </c>
      <c r="J8" s="4">
        <f t="shared" si="1"/>
        <v>2.367253496184202E-3</v>
      </c>
      <c r="K8" s="4">
        <f t="shared" si="0"/>
        <v>1.5336343888225403E-4</v>
      </c>
      <c r="L8" s="4">
        <f t="shared" si="0"/>
        <v>1.5452390025084322E-4</v>
      </c>
      <c r="M8" s="4">
        <f t="shared" si="0"/>
        <v>4.4181493095020947E-5</v>
      </c>
    </row>
    <row r="9" spans="1:13" ht="15" customHeight="1" x14ac:dyDescent="0.25">
      <c r="A9" t="s">
        <v>15</v>
      </c>
      <c r="B9" s="2">
        <v>677509.99</v>
      </c>
      <c r="C9" s="2">
        <v>52350759.159999996</v>
      </c>
      <c r="D9" s="2">
        <v>56250508.020000003</v>
      </c>
      <c r="E9" s="2">
        <v>74963666.560000002</v>
      </c>
      <c r="F9" s="2"/>
      <c r="G9" s="2"/>
      <c r="H9" s="2"/>
      <c r="I9" s="2"/>
      <c r="J9" s="4"/>
      <c r="K9" s="4"/>
      <c r="L9" s="4"/>
      <c r="M9" s="4"/>
    </row>
    <row r="10" spans="1:13" ht="15" customHeight="1" x14ac:dyDescent="0.25">
      <c r="A10" t="s">
        <v>13</v>
      </c>
      <c r="B10" s="2">
        <f>656278.41</f>
        <v>656278.41</v>
      </c>
      <c r="C10" s="2">
        <v>40852412.469999999</v>
      </c>
      <c r="D10" s="2">
        <f>72555950.95</f>
        <v>72555950.950000003</v>
      </c>
      <c r="E10" s="2">
        <f>49747119.27</f>
        <v>49747119.270000003</v>
      </c>
      <c r="F10" s="2">
        <v>9849.84</v>
      </c>
      <c r="G10">
        <v>9175.5400000000009</v>
      </c>
      <c r="H10" s="2">
        <v>13289.38</v>
      </c>
      <c r="I10" s="2">
        <v>6876.81</v>
      </c>
      <c r="J10" s="4">
        <f t="shared" si="1"/>
        <v>1.5008630254955363E-2</v>
      </c>
      <c r="K10" s="4">
        <f t="shared" si="0"/>
        <v>2.2460215799343714E-4</v>
      </c>
      <c r="L10" s="4">
        <f t="shared" si="0"/>
        <v>1.8316044136969578E-4</v>
      </c>
      <c r="M10" s="4">
        <f t="shared" si="0"/>
        <v>1.3823534107927854E-4</v>
      </c>
    </row>
    <row r="11" spans="1:13" ht="15" customHeight="1" x14ac:dyDescent="0.25">
      <c r="A11" t="s">
        <v>8</v>
      </c>
      <c r="B11" s="2">
        <v>342069.48</v>
      </c>
      <c r="C11" s="2">
        <f>21324578.36</f>
        <v>21324578.359999999</v>
      </c>
      <c r="D11" s="2">
        <f>36178666.66</f>
        <v>36178666.659999996</v>
      </c>
      <c r="E11" s="2">
        <v>25542565.460000001</v>
      </c>
      <c r="F11" s="2">
        <v>40208.15</v>
      </c>
      <c r="G11" s="2">
        <v>34352.519999999997</v>
      </c>
      <c r="H11" s="2">
        <v>65304.45</v>
      </c>
      <c r="I11" s="2">
        <v>73760.929999999993</v>
      </c>
      <c r="J11" s="4">
        <f t="shared" si="1"/>
        <v>0.11754381010547917</v>
      </c>
      <c r="K11" s="4">
        <f t="shared" si="0"/>
        <v>1.6109354858071857E-3</v>
      </c>
      <c r="L11" s="4">
        <f t="shared" si="0"/>
        <v>1.8050540837703719E-3</v>
      </c>
      <c r="M11" s="4">
        <f t="shared" si="0"/>
        <v>2.8877651352410389E-3</v>
      </c>
    </row>
    <row r="12" spans="1:13" ht="15" customHeight="1" x14ac:dyDescent="0.25">
      <c r="A12" t="s">
        <v>6</v>
      </c>
      <c r="B12" s="2">
        <v>192228.32</v>
      </c>
      <c r="C12" s="2">
        <v>761120.72</v>
      </c>
      <c r="D12" s="2">
        <v>1186097.76</v>
      </c>
      <c r="E12" s="2">
        <v>1228557.83</v>
      </c>
      <c r="F12" s="2">
        <v>39801.550000000003</v>
      </c>
      <c r="G12" s="2">
        <v>38637.24</v>
      </c>
      <c r="H12" s="2">
        <v>65497.45</v>
      </c>
      <c r="I12" s="2">
        <v>67539.22</v>
      </c>
      <c r="J12" s="4">
        <f t="shared" si="1"/>
        <v>0.20705351844098727</v>
      </c>
      <c r="K12" s="4">
        <f t="shared" si="0"/>
        <v>5.0763616052917335E-2</v>
      </c>
      <c r="L12" s="4">
        <f t="shared" si="0"/>
        <v>5.5220954131133336E-2</v>
      </c>
      <c r="M12" s="4">
        <f t="shared" si="0"/>
        <v>5.4974392210743551E-2</v>
      </c>
    </row>
    <row r="13" spans="1:13" ht="15" customHeight="1" x14ac:dyDescent="0.25">
      <c r="A13" t="s">
        <v>7</v>
      </c>
      <c r="B13" s="2">
        <v>159029.35999999999</v>
      </c>
      <c r="C13" s="2">
        <v>595410.28</v>
      </c>
      <c r="D13" s="2">
        <v>1183415.8</v>
      </c>
      <c r="E13" s="2">
        <v>1228918.43</v>
      </c>
      <c r="F13" s="2">
        <v>37687.79</v>
      </c>
      <c r="G13" s="2">
        <v>34133</v>
      </c>
      <c r="H13" s="2">
        <v>64938.73</v>
      </c>
      <c r="I13" s="2">
        <v>67503.83</v>
      </c>
      <c r="J13" s="4">
        <f t="shared" si="1"/>
        <v>0.2369863652850015</v>
      </c>
      <c r="K13" s="4">
        <f t="shared" si="0"/>
        <v>5.7326857037134124E-2</v>
      </c>
      <c r="L13" s="4">
        <f t="shared" si="0"/>
        <v>5.4873975824896032E-2</v>
      </c>
      <c r="M13" s="4">
        <f t="shared" si="0"/>
        <v>5.4929463463250366E-2</v>
      </c>
    </row>
    <row r="14" spans="1:13" ht="15" customHeight="1" x14ac:dyDescent="0.25"/>
    <row r="15" spans="1:13" ht="15" customHeight="1" x14ac:dyDescent="0.25"/>
    <row r="16" spans="1:13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</sheetData>
  <mergeCells count="4">
    <mergeCell ref="F3:I3"/>
    <mergeCell ref="B3:E3"/>
    <mergeCell ref="B2:I2"/>
    <mergeCell ref="J3:M3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532"/>
  <sheetViews>
    <sheetView tabSelected="1" zoomScaleNormal="100" workbookViewId="0">
      <selection activeCell="C11" sqref="C11"/>
    </sheetView>
  </sheetViews>
  <sheetFormatPr defaultRowHeight="15" x14ac:dyDescent="0.25"/>
  <cols>
    <col min="1" max="1" width="30.42578125" bestFit="1" customWidth="1"/>
    <col min="2" max="2" width="19" bestFit="1" customWidth="1"/>
    <col min="3" max="3" width="23.5703125" bestFit="1" customWidth="1"/>
    <col min="4" max="4" width="19.7109375" bestFit="1" customWidth="1"/>
    <col min="5" max="5" width="18.42578125" bestFit="1" customWidth="1"/>
  </cols>
  <sheetData>
    <row r="1" spans="1:9" ht="15" customHeight="1" x14ac:dyDescent="0.25"/>
    <row r="2" spans="1:9" ht="15" customHeight="1" x14ac:dyDescent="0.25"/>
    <row r="3" spans="1:9" ht="15" customHeight="1" x14ac:dyDescent="0.25"/>
    <row r="4" spans="1:9" ht="15" customHeight="1" x14ac:dyDescent="0.25">
      <c r="B4" s="5" t="s">
        <v>16</v>
      </c>
      <c r="C4" s="5"/>
      <c r="D4" s="5"/>
      <c r="E4" s="5"/>
      <c r="F4" s="3"/>
      <c r="G4" s="3"/>
      <c r="H4" s="3"/>
      <c r="I4" s="3"/>
    </row>
    <row r="5" spans="1:9" ht="15" customHeight="1" x14ac:dyDescent="0.25">
      <c r="B5" s="3" t="s">
        <v>2</v>
      </c>
      <c r="C5" s="3" t="s">
        <v>0</v>
      </c>
      <c r="D5" s="3" t="s">
        <v>1</v>
      </c>
      <c r="E5" s="3" t="s">
        <v>3</v>
      </c>
      <c r="F5" s="3"/>
      <c r="G5" s="3"/>
      <c r="H5" s="3"/>
      <c r="I5" s="3"/>
    </row>
    <row r="6" spans="1:9" ht="15" customHeight="1" x14ac:dyDescent="0.25">
      <c r="A6" s="1" t="s">
        <v>4</v>
      </c>
      <c r="B6" s="1">
        <v>1</v>
      </c>
      <c r="C6" s="1">
        <v>2</v>
      </c>
      <c r="D6" s="1">
        <v>3</v>
      </c>
      <c r="E6" s="1">
        <v>4</v>
      </c>
      <c r="F6" s="1"/>
      <c r="G6" s="1"/>
      <c r="H6" s="1"/>
      <c r="I6" s="1"/>
    </row>
    <row r="7" spans="1:9" ht="15" customHeight="1" x14ac:dyDescent="0.25">
      <c r="A7" t="s">
        <v>15</v>
      </c>
      <c r="B7" s="2">
        <v>677509.99</v>
      </c>
      <c r="C7" s="2">
        <v>52350759.159999996</v>
      </c>
      <c r="D7" s="2">
        <v>56250508.020000003</v>
      </c>
      <c r="E7" s="2">
        <v>74963666.560000002</v>
      </c>
    </row>
    <row r="8" spans="1:9" ht="15" customHeight="1" x14ac:dyDescent="0.25">
      <c r="A8" t="s">
        <v>17</v>
      </c>
      <c r="B8" s="2">
        <v>482.85</v>
      </c>
      <c r="C8" s="2">
        <v>618.41</v>
      </c>
      <c r="D8" s="2">
        <v>672.56</v>
      </c>
      <c r="E8" s="2">
        <v>933.85</v>
      </c>
    </row>
    <row r="9" spans="1:9" ht="15" customHeight="1" x14ac:dyDescent="0.25">
      <c r="A9" t="s">
        <v>18</v>
      </c>
      <c r="B9" s="2">
        <v>340.85</v>
      </c>
      <c r="C9" s="2">
        <v>1685.93</v>
      </c>
      <c r="D9" s="2">
        <v>2693.05</v>
      </c>
      <c r="E9" s="2">
        <v>1512.63</v>
      </c>
    </row>
    <row r="10" spans="1:9" ht="15" customHeight="1" x14ac:dyDescent="0.25">
      <c r="A10" t="s">
        <v>19</v>
      </c>
      <c r="B10" s="2">
        <v>1649.08</v>
      </c>
      <c r="C10" s="2">
        <v>4152.47</v>
      </c>
      <c r="D10" s="2">
        <v>1780.8</v>
      </c>
      <c r="E10" s="2">
        <v>1201.71</v>
      </c>
    </row>
    <row r="11" spans="1:9" ht="15" customHeight="1" x14ac:dyDescent="0.25">
      <c r="A11" t="s">
        <v>20</v>
      </c>
      <c r="B11" s="2">
        <v>502.31</v>
      </c>
      <c r="C11" s="2"/>
      <c r="D11" s="2"/>
      <c r="E11" s="2">
        <v>690.36</v>
      </c>
    </row>
    <row r="12" spans="1:9" ht="15" customHeight="1" x14ac:dyDescent="0.25"/>
    <row r="13" spans="1:9" ht="15" customHeight="1" x14ac:dyDescent="0.25"/>
    <row r="14" spans="1:9" ht="15" customHeight="1" x14ac:dyDescent="0.25"/>
    <row r="15" spans="1:9" ht="15" customHeight="1" x14ac:dyDescent="0.25"/>
    <row r="16" spans="1:9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</sheetData>
  <mergeCells count="1">
    <mergeCell ref="B4:E4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zoomScaleNormal="100" workbookViewId="0"/>
  </sheetViews>
  <sheetFormatPr defaultRowHeight="15" x14ac:dyDescent="0.25"/>
  <sheetData>
    <row r="1" ht="15" customHeight="1" x14ac:dyDescent="0.25"/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Eleccion caso 0</vt:lpstr>
      <vt:lpstr>Comparacion de implementaciones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ikari</dc:creator>
  <cp:lastModifiedBy>ikari</cp:lastModifiedBy>
  <cp:revision>0</cp:revision>
  <dcterms:created xsi:type="dcterms:W3CDTF">2013-07-09T17:16:11Z</dcterms:created>
  <dcterms:modified xsi:type="dcterms:W3CDTF">2013-07-21T19:47:16Z</dcterms:modified>
</cp:coreProperties>
</file>