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jecucion mas rápida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E10" i="1" l="1"/>
  <c r="E9" i="1"/>
  <c r="D8" i="1" l="1"/>
  <c r="B8" i="1"/>
  <c r="C9" i="1"/>
  <c r="C12" i="1"/>
  <c r="C15" i="1"/>
  <c r="D15" i="1"/>
  <c r="D12" i="1"/>
  <c r="D11" i="1"/>
  <c r="D10" i="1"/>
  <c r="B10" i="1"/>
  <c r="D9" i="1"/>
  <c r="B9" i="1"/>
  <c r="E7" i="1" l="1"/>
  <c r="E6" i="1"/>
  <c r="C7" i="1"/>
  <c r="C6" i="1"/>
  <c r="D7" i="1"/>
  <c r="D6" i="1"/>
  <c r="B6" i="1"/>
  <c r="B7" i="1"/>
  <c r="I9" i="1" l="1"/>
  <c r="F9" i="1"/>
  <c r="I7" i="1"/>
  <c r="F7" i="1"/>
  <c r="I6" i="1"/>
  <c r="F6" i="1"/>
</calcChain>
</file>

<file path=xl/comments1.xml><?xml version="1.0" encoding="utf-8"?>
<comments xmlns="http://schemas.openxmlformats.org/spreadsheetml/2006/main">
  <authors>
    <author/>
    <author>ikari</author>
  </authors>
  <commentList>
    <comment ref="A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ikari:
</t>
        </r>
        <r>
          <rPr>
            <sz val="9"/>
            <color rgb="FF000000"/>
            <rFont val="Tahoma"/>
            <family val="2"/>
            <charset val="1"/>
          </rPr>
          <t>Corrido con menos memoria para poder meter todas las VMs</t>
        </r>
      </text>
    </comment>
    <comment ref="E8" authorId="1">
      <text>
        <r>
          <rPr>
            <b/>
            <sz val="9"/>
            <color indexed="81"/>
            <rFont val="Tahoma"/>
            <charset val="1"/>
          </rPr>
          <t>ikari:</t>
        </r>
        <r>
          <rPr>
            <sz val="9"/>
            <color indexed="81"/>
            <rFont val="Tahoma"/>
            <charset val="1"/>
          </rPr>
          <t xml:space="preserve">
Supero los 2 minutos de espera</t>
        </r>
      </text>
    </comment>
  </commentList>
</comments>
</file>

<file path=xl/sharedStrings.xml><?xml version="1.0" encoding="utf-8"?>
<sst xmlns="http://schemas.openxmlformats.org/spreadsheetml/2006/main" count="22" uniqueCount="18">
  <si>
    <t>Ticks por segundo</t>
  </si>
  <si>
    <t>IkariNote03 (windows64)</t>
  </si>
  <si>
    <t>IkariNote03(Linux64)</t>
  </si>
  <si>
    <t>Ikari01 (windows32)</t>
  </si>
  <si>
    <t>IkariSrv02 (Linux64)</t>
  </si>
  <si>
    <t>Descripción de test</t>
  </si>
  <si>
    <t>8X SimpleLoopTester</t>
  </si>
  <si>
    <t>4X SimpleLoopTester</t>
  </si>
  <si>
    <t>4VM x UnicoThreadALoBruto</t>
  </si>
  <si>
    <t>SimpleLoopTester</t>
  </si>
  <si>
    <t>SimpleLoopMultiThreadTester x 1</t>
  </si>
  <si>
    <t>UnicoThreadALoBruto</t>
  </si>
  <si>
    <t>SimpleLoopMultiThreadTester x 4</t>
  </si>
  <si>
    <t>MultiplesThreadsALoBruto x 4</t>
  </si>
  <si>
    <t>MultiplesThreadsALoBruto x 32</t>
  </si>
  <si>
    <t>No Sync</t>
  </si>
  <si>
    <t>Sync</t>
  </si>
  <si>
    <t>MultiplesThreadsALoBruto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</si>
</sst>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rápida'!$B$6:$B$14</c:f>
              <c:numCache>
                <c:formatCode>#,##0.00</c:formatCode>
                <c:ptCount val="9"/>
                <c:pt idx="0">
                  <c:v>841952.56</c:v>
                </c:pt>
                <c:pt idx="1">
                  <c:v>761951.76</c:v>
                </c:pt>
                <c:pt idx="2">
                  <c:v>558405.57999999996</c:v>
                </c:pt>
                <c:pt idx="3">
                  <c:v>1366196.96</c:v>
                </c:pt>
                <c:pt idx="4">
                  <c:v>656278.41</c:v>
                </c:pt>
                <c:pt idx="5">
                  <c:v>1138107.94</c:v>
                </c:pt>
                <c:pt idx="6">
                  <c:v>1098052.17</c:v>
                </c:pt>
                <c:pt idx="7">
                  <c:v>192228.32</c:v>
                </c:pt>
                <c:pt idx="8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rápida'!$C$6:$C$14</c:f>
              <c:numCache>
                <c:formatCode>#,##0.00</c:formatCode>
                <c:ptCount val="9"/>
                <c:pt idx="0">
                  <c:v>2676046.16</c:v>
                </c:pt>
                <c:pt idx="1">
                  <c:v>2301189.6800000002</c:v>
                </c:pt>
                <c:pt idx="2">
                  <c:v>2135096.94</c:v>
                </c:pt>
                <c:pt idx="3">
                  <c:v>63985824.200000003</c:v>
                </c:pt>
                <c:pt idx="4">
                  <c:v>40852412.469999999</c:v>
                </c:pt>
                <c:pt idx="5">
                  <c:v>52850666.75</c:v>
                </c:pt>
                <c:pt idx="6">
                  <c:v>53559847.890000001</c:v>
                </c:pt>
                <c:pt idx="7">
                  <c:v>761120.72</c:v>
                </c:pt>
                <c:pt idx="8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rápida'!$D$6:$D$14</c:f>
              <c:numCache>
                <c:formatCode>#,##0.00</c:formatCode>
                <c:ptCount val="9"/>
                <c:pt idx="0">
                  <c:v>2746143.6</c:v>
                </c:pt>
                <c:pt idx="1">
                  <c:v>2599666.3199999998</c:v>
                </c:pt>
                <c:pt idx="2">
                  <c:v>2275193.64</c:v>
                </c:pt>
                <c:pt idx="3">
                  <c:v>74905553.096799999</c:v>
                </c:pt>
                <c:pt idx="4">
                  <c:v>72555950.950000003</c:v>
                </c:pt>
                <c:pt idx="5">
                  <c:v>58987379.850000001</c:v>
                </c:pt>
                <c:pt idx="6">
                  <c:v>59672767.93</c:v>
                </c:pt>
                <c:pt idx="7">
                  <c:v>1186097.76</c:v>
                </c:pt>
                <c:pt idx="8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rápida'!$E$6:$E$14</c:f>
              <c:numCache>
                <c:formatCode>#,##0.00</c:formatCode>
                <c:ptCount val="9"/>
                <c:pt idx="0">
                  <c:v>4245042.32</c:v>
                </c:pt>
                <c:pt idx="1">
                  <c:v>3696470</c:v>
                </c:pt>
                <c:pt idx="2">
                  <c:v>3460983.75</c:v>
                </c:pt>
                <c:pt idx="3">
                  <c:v>82465546.159999996</c:v>
                </c:pt>
                <c:pt idx="4">
                  <c:v>49747119.270000003</c:v>
                </c:pt>
                <c:pt idx="5">
                  <c:v>71182745.980000004</c:v>
                </c:pt>
                <c:pt idx="6">
                  <c:v>76503610.469999999</c:v>
                </c:pt>
                <c:pt idx="7">
                  <c:v>1228557.83</c:v>
                </c:pt>
                <c:pt idx="8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72832"/>
        <c:axId val="32074368"/>
      </c:barChart>
      <c:catAx>
        <c:axId val="320728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2074368"/>
        <c:crossesAt val="0"/>
        <c:auto val="1"/>
        <c:lblAlgn val="ctr"/>
        <c:lblOffset val="100"/>
        <c:noMultiLvlLbl val="1"/>
      </c:catAx>
      <c:valAx>
        <c:axId val="320743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207283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rápida'!$F$6:$F$14</c:f>
              <c:numCache>
                <c:formatCode>#,##0.00</c:formatCode>
                <c:ptCount val="9"/>
                <c:pt idx="0">
                  <c:v>161022</c:v>
                </c:pt>
                <c:pt idx="1">
                  <c:v>151686.44</c:v>
                </c:pt>
                <c:pt idx="3">
                  <c:v>154508.68</c:v>
                </c:pt>
                <c:pt idx="5">
                  <c:v>2509.35</c:v>
                </c:pt>
                <c:pt idx="6">
                  <c:v>2508.8200000000002</c:v>
                </c:pt>
                <c:pt idx="7">
                  <c:v>38212.33</c:v>
                </c:pt>
                <c:pt idx="8">
                  <c:v>37754.9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rápida'!$G$6:$G$14</c:f>
              <c:numCache>
                <c:formatCode>General</c:formatCode>
                <c:ptCount val="9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rápida'!$H$6:$H$14</c:f>
              <c:numCache>
                <c:formatCode>#,##0.00</c:formatCode>
                <c:ptCount val="9"/>
                <c:pt idx="6">
                  <c:v>9753.27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rápida'!$A$6:$A$15</c:f>
              <c:strCache>
                <c:ptCount val="10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2</c:v>
                </c:pt>
                <c:pt idx="5">
                  <c:v>MultiplesThreadsALoBruto x 4</c:v>
                </c:pt>
                <c:pt idx="6">
                  <c:v>MultiplesThreadsALoBruto x 32</c:v>
                </c:pt>
                <c:pt idx="7">
                  <c:v>SimpleLoopTester</c:v>
                </c:pt>
                <c:pt idx="8">
                  <c:v>SimpleLoopMultiThreadTester x 1</c:v>
                </c:pt>
                <c:pt idx="9">
                  <c:v>UnicoThreadALoBruto</c:v>
                </c:pt>
              </c:strCache>
            </c:strRef>
          </c:cat>
          <c:val>
            <c:numRef>
              <c:f>'Ejecucion mas rápida'!$I$6:$I$14</c:f>
              <c:numCache>
                <c:formatCode>#,##0.00</c:formatCode>
                <c:ptCount val="9"/>
                <c:pt idx="0">
                  <c:v>247626.56</c:v>
                </c:pt>
                <c:pt idx="1">
                  <c:v>242459.28</c:v>
                </c:pt>
                <c:pt idx="2">
                  <c:v>3703.44</c:v>
                </c:pt>
                <c:pt idx="3">
                  <c:v>165256.32000000001</c:v>
                </c:pt>
                <c:pt idx="5">
                  <c:v>3334.15</c:v>
                </c:pt>
                <c:pt idx="6">
                  <c:v>3108.3</c:v>
                </c:pt>
                <c:pt idx="7">
                  <c:v>69191.94</c:v>
                </c:pt>
                <c:pt idx="8">
                  <c:v>67903.42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69984"/>
        <c:axId val="34171520"/>
      </c:barChart>
      <c:catAx>
        <c:axId val="3416998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171520"/>
        <c:crossesAt val="0"/>
        <c:auto val="1"/>
        <c:lblAlgn val="ctr"/>
        <c:lblOffset val="100"/>
        <c:noMultiLvlLbl val="1"/>
      </c:catAx>
      <c:valAx>
        <c:axId val="341715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169984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rápida'!$B$13:$B$15</c:f>
              <c:numCache>
                <c:formatCode>#,##0.00</c:formatCode>
                <c:ptCount val="3"/>
                <c:pt idx="0">
                  <c:v>192228.32</c:v>
                </c:pt>
                <c:pt idx="1">
                  <c:v>159029.35999999999</c:v>
                </c:pt>
                <c:pt idx="2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rápida'!$C$13:$C$15</c:f>
              <c:numCache>
                <c:formatCode>#,##0.00</c:formatCode>
                <c:ptCount val="3"/>
                <c:pt idx="0">
                  <c:v>761120.72</c:v>
                </c:pt>
                <c:pt idx="1">
                  <c:v>595410.28</c:v>
                </c:pt>
                <c:pt idx="2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rápida'!$D$13:$D$15</c:f>
              <c:numCache>
                <c:formatCode>#,##0.00</c:formatCode>
                <c:ptCount val="3"/>
                <c:pt idx="0">
                  <c:v>1186097.76</c:v>
                </c:pt>
                <c:pt idx="1">
                  <c:v>1183415.8</c:v>
                </c:pt>
                <c:pt idx="2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rápida'!$E$13:$E$15</c:f>
              <c:numCache>
                <c:formatCode>#,##0.00</c:formatCode>
                <c:ptCount val="3"/>
                <c:pt idx="0">
                  <c:v>1228557.83</c:v>
                </c:pt>
                <c:pt idx="1">
                  <c:v>1228918.43</c:v>
                </c:pt>
                <c:pt idx="2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92864"/>
        <c:axId val="34294400"/>
      </c:barChart>
      <c:catAx>
        <c:axId val="342928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294400"/>
        <c:crossesAt val="0"/>
        <c:auto val="1"/>
        <c:lblAlgn val="ctr"/>
        <c:lblOffset val="100"/>
        <c:noMultiLvlLbl val="1"/>
      </c:catAx>
      <c:valAx>
        <c:axId val="342944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292864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rápida'!$F$13:$F$15</c:f>
              <c:numCache>
                <c:formatCode>#,##0.00</c:formatCode>
                <c:ptCount val="3"/>
                <c:pt idx="0">
                  <c:v>38212.33</c:v>
                </c:pt>
                <c:pt idx="1">
                  <c:v>37754.9</c:v>
                </c:pt>
                <c:pt idx="2">
                  <c:v>39294.65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rápida'!$G$13:$G$15</c:f>
              <c:numCache>
                <c:formatCode>General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rápida'!$H$13:$H$15</c:f>
              <c:numCache>
                <c:formatCode>#,##0.00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rápida'!$A$13:$A$15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rápida'!$I$13:$I$15</c:f>
              <c:numCache>
                <c:formatCode>#,##0.00</c:formatCode>
                <c:ptCount val="3"/>
                <c:pt idx="0">
                  <c:v>69191.94</c:v>
                </c:pt>
                <c:pt idx="1">
                  <c:v>67903.42</c:v>
                </c:pt>
                <c:pt idx="2">
                  <c:v>73167.88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13888"/>
        <c:axId val="34214272"/>
      </c:barChart>
      <c:catAx>
        <c:axId val="342138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214272"/>
        <c:crossesAt val="0"/>
        <c:auto val="1"/>
        <c:lblAlgn val="ctr"/>
        <c:lblOffset val="100"/>
        <c:noMultiLvlLbl val="1"/>
      </c:catAx>
      <c:valAx>
        <c:axId val="342142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21388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36</xdr:row>
      <xdr:rowOff>86354</xdr:rowOff>
    </xdr:from>
    <xdr:to>
      <xdr:col>3</xdr:col>
      <xdr:colOff>1304924</xdr:colOff>
      <xdr:row>55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35</xdr:row>
      <xdr:rowOff>105164</xdr:rowOff>
    </xdr:from>
    <xdr:to>
      <xdr:col>8</xdr:col>
      <xdr:colOff>1200149</xdr:colOff>
      <xdr:row>55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49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49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49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49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16</xdr:row>
      <xdr:rowOff>142875</xdr:rowOff>
    </xdr:from>
    <xdr:to>
      <xdr:col>3</xdr:col>
      <xdr:colOff>1076325</xdr:colOff>
      <xdr:row>35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16</xdr:row>
      <xdr:rowOff>114300</xdr:rowOff>
    </xdr:from>
    <xdr:to>
      <xdr:col>8</xdr:col>
      <xdr:colOff>1181101</xdr:colOff>
      <xdr:row>35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51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535"/>
  <sheetViews>
    <sheetView tabSelected="1" zoomScaleNormal="100" workbookViewId="0">
      <selection activeCell="E15" sqref="E15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9" ht="15" customHeight="1" x14ac:dyDescent="0.25"/>
    <row r="2" spans="1:9" ht="15" customHeight="1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1:9" ht="15" customHeight="1" x14ac:dyDescent="0.25">
      <c r="B3" s="4" t="s">
        <v>15</v>
      </c>
      <c r="C3" s="4"/>
      <c r="D3" s="4"/>
      <c r="E3" s="4"/>
      <c r="F3" s="4" t="s">
        <v>16</v>
      </c>
      <c r="G3" s="4"/>
      <c r="H3" s="4"/>
      <c r="I3" s="4"/>
    </row>
    <row r="4" spans="1:9" ht="15" customHeight="1" x14ac:dyDescent="0.25">
      <c r="B4" s="3" t="s">
        <v>3</v>
      </c>
      <c r="C4" s="3" t="s">
        <v>1</v>
      </c>
      <c r="D4" s="3" t="s">
        <v>2</v>
      </c>
      <c r="E4" s="3" t="s">
        <v>4</v>
      </c>
      <c r="F4" s="3" t="s">
        <v>3</v>
      </c>
      <c r="G4" s="3" t="s">
        <v>1</v>
      </c>
      <c r="H4" s="3" t="s">
        <v>2</v>
      </c>
      <c r="I4" s="3" t="s">
        <v>4</v>
      </c>
    </row>
    <row r="5" spans="1:9" ht="15" customHeight="1" x14ac:dyDescent="0.25">
      <c r="A5" s="1" t="s">
        <v>5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9" ht="15" customHeight="1" x14ac:dyDescent="0.25">
      <c r="A6" t="s">
        <v>6</v>
      </c>
      <c r="B6" s="2">
        <f xml:space="preserve"> 8 * 105244.07</f>
        <v>841952.56</v>
      </c>
      <c r="C6" s="2">
        <f xml:space="preserve"> 8 * 334505.77</f>
        <v>2676046.16</v>
      </c>
      <c r="D6" s="2">
        <f xml:space="preserve"> 8 * 343267.95</f>
        <v>2746143.6</v>
      </c>
      <c r="E6" s="2">
        <f>8 * 530630.29</f>
        <v>4245042.32</v>
      </c>
      <c r="F6" s="2">
        <f>8 * 20127.75</f>
        <v>161022</v>
      </c>
      <c r="H6" s="2"/>
      <c r="I6" s="2">
        <f>8 *30953.32</f>
        <v>247626.56</v>
      </c>
    </row>
    <row r="7" spans="1:9" ht="15" customHeight="1" x14ac:dyDescent="0.25">
      <c r="A7" t="s">
        <v>7</v>
      </c>
      <c r="B7" s="2">
        <f>4 * 190487.94</f>
        <v>761951.76</v>
      </c>
      <c r="C7" s="2">
        <f>4 * 575297.42</f>
        <v>2301189.6800000002</v>
      </c>
      <c r="D7" s="2">
        <f>4*649916.58</f>
        <v>2599666.3199999998</v>
      </c>
      <c r="E7" s="2">
        <f>4 *924117.5</f>
        <v>3696470</v>
      </c>
      <c r="F7" s="2">
        <f>4 * 37921.61</f>
        <v>151686.44</v>
      </c>
      <c r="H7" s="2"/>
      <c r="I7" s="2">
        <f>4 * 60614.82</f>
        <v>242459.28</v>
      </c>
    </row>
    <row r="8" spans="1:9" ht="15" customHeight="1" x14ac:dyDescent="0.25">
      <c r="A8" t="s">
        <v>12</v>
      </c>
      <c r="B8" s="2">
        <f>558405.58</f>
        <v>558405.57999999996</v>
      </c>
      <c r="C8" s="2">
        <v>2135096.94</v>
      </c>
      <c r="D8" s="2">
        <f>2275193.64</f>
        <v>2275193.64</v>
      </c>
      <c r="E8" s="2">
        <v>3460983.75</v>
      </c>
      <c r="F8" s="2"/>
      <c r="G8" s="2"/>
      <c r="H8" s="2"/>
      <c r="I8" s="2">
        <v>3703.44</v>
      </c>
    </row>
    <row r="9" spans="1:9" ht="15" customHeight="1" x14ac:dyDescent="0.25">
      <c r="A9" t="s">
        <v>8</v>
      </c>
      <c r="B9" s="2">
        <f>4*341549.24</f>
        <v>1366196.96</v>
      </c>
      <c r="C9" s="2">
        <f>4*15996456.05</f>
        <v>63985824.200000003</v>
      </c>
      <c r="D9" s="2">
        <f>4*18726388.2742</f>
        <v>74905553.096799999</v>
      </c>
      <c r="E9" s="2">
        <f>4*20616386.54</f>
        <v>82465546.159999996</v>
      </c>
      <c r="F9" s="2">
        <f>4 * 38627.17</f>
        <v>154508.68</v>
      </c>
      <c r="H9" s="2"/>
      <c r="I9" s="2">
        <f>4 * 41314.08</f>
        <v>165256.32000000001</v>
      </c>
    </row>
    <row r="10" spans="1:9" ht="15" customHeight="1" x14ac:dyDescent="0.25">
      <c r="A10" t="s">
        <v>17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/>
      <c r="H10" s="2"/>
      <c r="I10" s="2"/>
    </row>
    <row r="11" spans="1:9" ht="15" customHeight="1" x14ac:dyDescent="0.25">
      <c r="A11" t="s">
        <v>13</v>
      </c>
      <c r="B11" s="2">
        <v>1138107.94</v>
      </c>
      <c r="C11" s="2">
        <v>52850666.75</v>
      </c>
      <c r="D11" s="2">
        <f>58987379.85</f>
        <v>58987379.850000001</v>
      </c>
      <c r="E11" s="2">
        <v>71182745.980000004</v>
      </c>
      <c r="F11" s="2">
        <v>2509.35</v>
      </c>
      <c r="G11" s="2"/>
      <c r="H11" s="2"/>
      <c r="I11" s="2">
        <v>3334.15</v>
      </c>
    </row>
    <row r="12" spans="1:9" ht="15" customHeight="1" x14ac:dyDescent="0.25">
      <c r="A12" t="s">
        <v>14</v>
      </c>
      <c r="B12" s="2">
        <v>1098052.17</v>
      </c>
      <c r="C12" s="2">
        <f>53559847.89</f>
        <v>53559847.890000001</v>
      </c>
      <c r="D12" s="2">
        <f>59672767.93</f>
        <v>59672767.93</v>
      </c>
      <c r="E12" s="2">
        <v>76503610.469999999</v>
      </c>
      <c r="F12" s="2">
        <v>2508.8200000000002</v>
      </c>
      <c r="G12" s="2"/>
      <c r="H12" s="2">
        <v>9753.27</v>
      </c>
      <c r="I12" s="2">
        <v>3108.3</v>
      </c>
    </row>
    <row r="13" spans="1:9" ht="15" customHeight="1" x14ac:dyDescent="0.25">
      <c r="A13" t="s">
        <v>9</v>
      </c>
      <c r="B13" s="2">
        <v>192228.32</v>
      </c>
      <c r="C13" s="2">
        <v>761120.72</v>
      </c>
      <c r="D13" s="2">
        <v>1186097.76</v>
      </c>
      <c r="E13" s="2">
        <v>1228557.83</v>
      </c>
      <c r="F13" s="2">
        <v>38212.33</v>
      </c>
      <c r="H13" s="2"/>
      <c r="I13" s="2">
        <v>69191.94</v>
      </c>
    </row>
    <row r="14" spans="1:9" ht="15" customHeight="1" x14ac:dyDescent="0.25">
      <c r="A14" t="s">
        <v>10</v>
      </c>
      <c r="B14" s="2">
        <v>159029.35999999999</v>
      </c>
      <c r="C14" s="2">
        <v>595410.28</v>
      </c>
      <c r="D14" s="2">
        <v>1183415.8</v>
      </c>
      <c r="E14" s="2">
        <v>1228918.43</v>
      </c>
      <c r="F14" s="2">
        <v>37754.9</v>
      </c>
      <c r="H14" s="2"/>
      <c r="I14" s="2">
        <v>67903.42</v>
      </c>
    </row>
    <row r="15" spans="1:9" ht="15" customHeight="1" x14ac:dyDescent="0.25">
      <c r="A15" t="s">
        <v>11</v>
      </c>
      <c r="B15" s="2">
        <v>342069.48</v>
      </c>
      <c r="C15" s="2">
        <f>21324578.36</f>
        <v>21324578.359999999</v>
      </c>
      <c r="D15" s="2">
        <f>36178666.66</f>
        <v>36178666.659999996</v>
      </c>
      <c r="E15" s="2">
        <v>25542565.460000001</v>
      </c>
      <c r="F15" s="2">
        <v>39294.65</v>
      </c>
      <c r="G15" s="2"/>
      <c r="H15" s="2"/>
      <c r="I15" s="2">
        <v>73167.88</v>
      </c>
    </row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</sheetData>
  <mergeCells count="3">
    <mergeCell ref="F3:I3"/>
    <mergeCell ref="B3:E3"/>
    <mergeCell ref="B2:I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Ejecucion mas rápida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2013-07-17T18:22:48Z</dcterms:modified>
</cp:coreProperties>
</file>