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9570" windowHeight="9780"/>
  </bookViews>
  <sheets>
    <sheet name="Ejecucion mas rápid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6" i="1"/>
  <c r="H7" i="1"/>
  <c r="H8" i="1"/>
  <c r="H9" i="1"/>
  <c r="H10" i="1"/>
  <c r="H11" i="1"/>
  <c r="H12" i="1"/>
  <c r="H13" i="1"/>
  <c r="H14" i="1"/>
  <c r="H15" i="1"/>
  <c r="H16" i="1"/>
  <c r="H6" i="1"/>
  <c r="G6" i="1"/>
  <c r="G7" i="1"/>
  <c r="F7" i="1"/>
  <c r="G9" i="1"/>
  <c r="G8" i="1"/>
  <c r="F8" i="1"/>
  <c r="F9" i="1"/>
  <c r="I9" i="1" l="1"/>
  <c r="J9" i="1"/>
  <c r="J8" i="1"/>
  <c r="I8" i="1"/>
  <c r="J7" i="1"/>
  <c r="I7" i="1"/>
  <c r="J6" i="1"/>
  <c r="I6" i="1"/>
</calcChain>
</file>

<file path=xl/comments1.xml><?xml version="1.0" encoding="utf-8"?>
<comments xmlns="http://schemas.openxmlformats.org/spreadsheetml/2006/main">
  <authors>
    <author>ikari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ikari:</t>
        </r>
        <r>
          <rPr>
            <sz val="9"/>
            <color indexed="81"/>
            <rFont val="Tahoma"/>
            <family val="2"/>
          </rPr>
          <t xml:space="preserve">
Corrido con menos memoria para poder meter todas las VMs</t>
        </r>
      </text>
    </comment>
  </commentList>
</comments>
</file>

<file path=xl/sharedStrings.xml><?xml version="1.0" encoding="utf-8"?>
<sst xmlns="http://schemas.openxmlformats.org/spreadsheetml/2006/main" count="27" uniqueCount="27">
  <si>
    <t>Descripción de test</t>
  </si>
  <si>
    <t>Ticks por segundo</t>
  </si>
  <si>
    <t>Condiciones de vacio</t>
  </si>
  <si>
    <t>SimpleLoopTester</t>
  </si>
  <si>
    <t>SimpleLoopMultiThreadTester x 1</t>
  </si>
  <si>
    <t>4X SimpleLoopTester</t>
  </si>
  <si>
    <t>SimpleLoopMultiThreadTester x 4</t>
  </si>
  <si>
    <t>8X SimpleLoopTester</t>
  </si>
  <si>
    <t>UnicoThreadALoBruto</t>
  </si>
  <si>
    <t>MultiplesThreadsALoBruto x 2</t>
  </si>
  <si>
    <t>MultiplesThreadsALoBruto x 4</t>
  </si>
  <si>
    <t>MultiplesThreadsALoBruto x 32</t>
  </si>
  <si>
    <t>2VM x UnicoThreadALoBruto</t>
  </si>
  <si>
    <t>4VM x UnicoThreadALoBruto</t>
  </si>
  <si>
    <t>1 NoSync</t>
  </si>
  <si>
    <t>2 Sync</t>
  </si>
  <si>
    <t>3 NoSync</t>
  </si>
  <si>
    <t>4 Sync</t>
  </si>
  <si>
    <t>% Conc</t>
  </si>
  <si>
    <t>IkariSrv02 (Linux64)</t>
  </si>
  <si>
    <t>Ikari01 (windows32)</t>
  </si>
  <si>
    <t>5 NoSync</t>
  </si>
  <si>
    <t>6 Sync</t>
  </si>
  <si>
    <t>7 NoSync</t>
  </si>
  <si>
    <t>8 Sync</t>
  </si>
  <si>
    <t>IkariNote03 (windows64)</t>
  </si>
  <si>
    <t>IkariNote03(Linux64)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</si>
</sst>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Multi VM NoSync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'Ejecucion mas rápida'!$F$3:$G$3</c:f>
              <c:strCache>
                <c:ptCount val="1"/>
                <c:pt idx="0">
                  <c:v>Ikari01 (windows32)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rápida'!$F$6:$F$12</c:f>
              <c:numCache>
                <c:formatCode>#,##0.00</c:formatCode>
                <c:ptCount val="7"/>
                <c:pt idx="0">
                  <c:v>914424</c:v>
                </c:pt>
                <c:pt idx="1">
                  <c:v>776704.92</c:v>
                </c:pt>
                <c:pt idx="2">
                  <c:v>501944.04</c:v>
                </c:pt>
                <c:pt idx="3">
                  <c:v>251211.58</c:v>
                </c:pt>
                <c:pt idx="4">
                  <c:v>194494.19</c:v>
                </c:pt>
                <c:pt idx="5">
                  <c:v>156932.69</c:v>
                </c:pt>
                <c:pt idx="6">
                  <c:v>126163.42</c:v>
                </c:pt>
              </c:numCache>
            </c:numRef>
          </c:val>
        </c:ser>
        <c:ser>
          <c:idx val="1"/>
          <c:order val="1"/>
          <c:tx>
            <c:strRef>
              <c:f>'Ejecucion mas rápida'!$I$3:$J$3</c:f>
              <c:strCache>
                <c:ptCount val="1"/>
                <c:pt idx="0">
                  <c:v>IkariSrv02 (Linux64)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rápida'!$I$6:$I$12</c:f>
              <c:numCache>
                <c:formatCode>#,##0.00</c:formatCode>
                <c:ptCount val="7"/>
                <c:pt idx="0">
                  <c:v>4717042.32</c:v>
                </c:pt>
                <c:pt idx="1">
                  <c:v>3776470</c:v>
                </c:pt>
                <c:pt idx="2">
                  <c:v>1865299.84</c:v>
                </c:pt>
                <c:pt idx="3">
                  <c:v>979966.44</c:v>
                </c:pt>
                <c:pt idx="4">
                  <c:v>1237362.42</c:v>
                </c:pt>
                <c:pt idx="5">
                  <c:v>1234625.8999999999</c:v>
                </c:pt>
                <c:pt idx="6">
                  <c:v>499195.16</c:v>
                </c:pt>
              </c:numCache>
            </c:numRef>
          </c:val>
        </c:ser>
        <c:ser>
          <c:idx val="2"/>
          <c:order val="2"/>
          <c:tx>
            <c:strRef>
              <c:f>'Ejecucion mas rápida'!$B$3:$C$3</c:f>
              <c:strCache>
                <c:ptCount val="1"/>
                <c:pt idx="0">
                  <c:v>IkariNote03 (windows64)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rápida'!$B$6:$B$12</c:f>
              <c:numCache>
                <c:formatCode>#,##0.00</c:formatCode>
                <c:ptCount val="7"/>
              </c:numCache>
            </c:numRef>
          </c:val>
        </c:ser>
        <c:ser>
          <c:idx val="3"/>
          <c:order val="3"/>
          <c:tx>
            <c:strRef>
              <c:f>'Ejecucion mas rápida'!$D$3:$E$3</c:f>
              <c:strCache>
                <c:ptCount val="1"/>
                <c:pt idx="0">
                  <c:v>IkariNote03(Linux64)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rápida'!$D$6:$D$12</c:f>
              <c:numCache>
                <c:formatCode>#,##0.00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625024"/>
        <c:axId val="80635008"/>
      </c:barChart>
      <c:catAx>
        <c:axId val="8062502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80635008"/>
        <c:crosses val="autoZero"/>
        <c:auto val="1"/>
        <c:lblAlgn val="ctr"/>
        <c:lblOffset val="100"/>
        <c:noMultiLvlLbl val="0"/>
      </c:catAx>
      <c:valAx>
        <c:axId val="80635008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8062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Multi VM Sync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'Ejecucion mas rápida'!$F$3:$G$3</c:f>
              <c:strCache>
                <c:ptCount val="1"/>
                <c:pt idx="0">
                  <c:v>Ikari01 (windows32)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rápida'!$G$6:$G$12</c:f>
              <c:numCache>
                <c:formatCode>#,##0.00</c:formatCode>
                <c:ptCount val="7"/>
                <c:pt idx="0">
                  <c:v>161022</c:v>
                </c:pt>
                <c:pt idx="1">
                  <c:v>151686.44</c:v>
                </c:pt>
                <c:pt idx="2">
                  <c:v>154508.68</c:v>
                </c:pt>
                <c:pt idx="3">
                  <c:v>78555.12</c:v>
                </c:pt>
                <c:pt idx="4">
                  <c:v>38212.33</c:v>
                </c:pt>
                <c:pt idx="5">
                  <c:v>37754.9</c:v>
                </c:pt>
                <c:pt idx="6">
                  <c:v>39294.65</c:v>
                </c:pt>
              </c:numCache>
            </c:numRef>
          </c:val>
        </c:ser>
        <c:ser>
          <c:idx val="1"/>
          <c:order val="1"/>
          <c:tx>
            <c:strRef>
              <c:f>'Ejecucion mas rápida'!$I$3:$J$3</c:f>
              <c:strCache>
                <c:ptCount val="1"/>
                <c:pt idx="0">
                  <c:v>IkariSrv02 (Linux64)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rápida'!$J$6:$J$12</c:f>
              <c:numCache>
                <c:formatCode>#,##0.00</c:formatCode>
                <c:ptCount val="7"/>
                <c:pt idx="0">
                  <c:v>247626.56</c:v>
                </c:pt>
                <c:pt idx="1">
                  <c:v>242459.28</c:v>
                </c:pt>
                <c:pt idx="2">
                  <c:v>165256.32000000001</c:v>
                </c:pt>
                <c:pt idx="3">
                  <c:v>140628.66</c:v>
                </c:pt>
                <c:pt idx="4">
                  <c:v>69191.94</c:v>
                </c:pt>
                <c:pt idx="5">
                  <c:v>67903.42</c:v>
                </c:pt>
                <c:pt idx="6">
                  <c:v>73167.88</c:v>
                </c:pt>
              </c:numCache>
            </c:numRef>
          </c:val>
        </c:ser>
        <c:ser>
          <c:idx val="2"/>
          <c:order val="2"/>
          <c:tx>
            <c:strRef>
              <c:f>'Ejecucion mas rápida'!$B$3:$C$3</c:f>
              <c:strCache>
                <c:ptCount val="1"/>
                <c:pt idx="0">
                  <c:v>IkariNote03 (windows64)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rápida'!$C$6:$C$12</c:f>
              <c:numCache>
                <c:formatCode>#,##0.00</c:formatCode>
                <c:ptCount val="7"/>
              </c:numCache>
            </c:numRef>
          </c:val>
        </c:ser>
        <c:ser>
          <c:idx val="3"/>
          <c:order val="3"/>
          <c:tx>
            <c:strRef>
              <c:f>'Ejecucion mas rápida'!$D$3:$E$3</c:f>
              <c:strCache>
                <c:ptCount val="1"/>
                <c:pt idx="0">
                  <c:v>IkariNote03(Linux64)</c:v>
                </c:pt>
              </c:strCache>
            </c:strRef>
          </c:tx>
          <c:invertIfNegative val="0"/>
          <c:cat>
            <c:strRef>
              <c:f>'Ejecucion mas rápida'!$A$6:$A$12</c:f>
              <c:strCache>
                <c:ptCount val="7"/>
                <c:pt idx="0">
                  <c:v>8X SimpleLoopTester</c:v>
                </c:pt>
                <c:pt idx="1">
                  <c:v>4X SimpleLoopTester</c:v>
                </c:pt>
                <c:pt idx="2">
                  <c:v>4VM x UnicoThreadALoBruto</c:v>
                </c:pt>
                <c:pt idx="3">
                  <c:v>2VM x UnicoThreadALoBruto</c:v>
                </c:pt>
                <c:pt idx="4">
                  <c:v>SimpleLoopTester</c:v>
                </c:pt>
                <c:pt idx="5">
                  <c:v>SimpleLoopMultiThreadTester x 1</c:v>
                </c:pt>
                <c:pt idx="6">
                  <c:v>UnicoThreadALoBruto</c:v>
                </c:pt>
              </c:strCache>
            </c:strRef>
          </c:cat>
          <c:val>
            <c:numRef>
              <c:f>'Ejecucion mas rápida'!$E$6:$E$12</c:f>
              <c:numCache>
                <c:formatCode>#,##0.00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709504"/>
        <c:axId val="80711040"/>
      </c:barChart>
      <c:catAx>
        <c:axId val="8070950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80711040"/>
        <c:crosses val="autoZero"/>
        <c:auto val="1"/>
        <c:lblAlgn val="ctr"/>
        <c:lblOffset val="100"/>
        <c:noMultiLvlLbl val="0"/>
      </c:catAx>
      <c:valAx>
        <c:axId val="8071104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8070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Multi Thread NoSync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'Ejecucion mas rápida'!$F$3:$G$3</c:f>
              <c:strCache>
                <c:ptCount val="1"/>
                <c:pt idx="0">
                  <c:v>Ikari01 (windows32)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rápida'!$F$13:$F$16</c:f>
              <c:numCache>
                <c:formatCode>#,##0.00</c:formatCode>
                <c:ptCount val="4"/>
                <c:pt idx="0">
                  <c:v>9483.93</c:v>
                </c:pt>
                <c:pt idx="1">
                  <c:v>6136.74</c:v>
                </c:pt>
                <c:pt idx="2">
                  <c:v>4774.7299999999996</c:v>
                </c:pt>
                <c:pt idx="3">
                  <c:v>1075.8900000000001</c:v>
                </c:pt>
              </c:numCache>
            </c:numRef>
          </c:val>
        </c:ser>
        <c:ser>
          <c:idx val="1"/>
          <c:order val="1"/>
          <c:tx>
            <c:strRef>
              <c:f>'Ejecucion mas rápida'!$I$3:$J$3</c:f>
              <c:strCache>
                <c:ptCount val="1"/>
                <c:pt idx="0">
                  <c:v>IkariSrv02 (Linux64)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rápida'!$I$13:$I$16</c:f>
              <c:numCache>
                <c:formatCode>#,##0.00</c:formatCode>
                <c:ptCount val="4"/>
                <c:pt idx="0">
                  <c:v>41216.58</c:v>
                </c:pt>
                <c:pt idx="1">
                  <c:v>101510.56</c:v>
                </c:pt>
                <c:pt idx="2">
                  <c:v>14520.36</c:v>
                </c:pt>
                <c:pt idx="3">
                  <c:v>8374.8700000000008</c:v>
                </c:pt>
              </c:numCache>
            </c:numRef>
          </c:val>
        </c:ser>
        <c:ser>
          <c:idx val="2"/>
          <c:order val="2"/>
          <c:tx>
            <c:strRef>
              <c:f>'Ejecucion mas rápida'!$B$3:$C$3</c:f>
              <c:strCache>
                <c:ptCount val="1"/>
                <c:pt idx="0">
                  <c:v>IkariNote03 (windows64)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rápida'!$B$13:$B$16</c:f>
              <c:numCache>
                <c:formatCode>#,##0.00</c:formatCode>
                <c:ptCount val="4"/>
              </c:numCache>
            </c:numRef>
          </c:val>
        </c:ser>
        <c:ser>
          <c:idx val="3"/>
          <c:order val="3"/>
          <c:tx>
            <c:strRef>
              <c:f>'Ejecucion mas rápida'!$D$3:$E$3</c:f>
              <c:strCache>
                <c:ptCount val="1"/>
                <c:pt idx="0">
                  <c:v>IkariNote03(Linux64)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rápida'!$D$13:$D$16</c:f>
              <c:numCache>
                <c:formatCode>#,##0.00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91712"/>
        <c:axId val="81893248"/>
      </c:barChart>
      <c:catAx>
        <c:axId val="81891712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81893248"/>
        <c:crosses val="autoZero"/>
        <c:auto val="1"/>
        <c:lblAlgn val="ctr"/>
        <c:lblOffset val="100"/>
        <c:noMultiLvlLbl val="0"/>
      </c:catAx>
      <c:valAx>
        <c:axId val="81893248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8189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Multi Thread Sync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'Ejecucion mas rápida'!$F$3:$G$3</c:f>
              <c:strCache>
                <c:ptCount val="1"/>
                <c:pt idx="0">
                  <c:v>Ikari01 (windows32)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rápida'!$G$13:$G$16</c:f>
              <c:numCache>
                <c:formatCode>#,##0.00</c:formatCode>
                <c:ptCount val="4"/>
                <c:pt idx="0">
                  <c:v>10493.774600000001</c:v>
                </c:pt>
                <c:pt idx="1">
                  <c:v>5427.03</c:v>
                </c:pt>
                <c:pt idx="2">
                  <c:v>2509.35</c:v>
                </c:pt>
                <c:pt idx="3">
                  <c:v>2508.8200000000002</c:v>
                </c:pt>
              </c:numCache>
            </c:numRef>
          </c:val>
        </c:ser>
        <c:ser>
          <c:idx val="1"/>
          <c:order val="1"/>
          <c:tx>
            <c:strRef>
              <c:f>'Ejecucion mas rápida'!$I$3:$J$3</c:f>
              <c:strCache>
                <c:ptCount val="1"/>
                <c:pt idx="0">
                  <c:v>IkariSrv02 (Linux64)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rápida'!$J$13:$J$16</c:f>
              <c:numCache>
                <c:formatCode>#,##0.00</c:formatCode>
                <c:ptCount val="4"/>
                <c:pt idx="0">
                  <c:v>6445.97</c:v>
                </c:pt>
                <c:pt idx="1">
                  <c:v>3703.44</c:v>
                </c:pt>
                <c:pt idx="2">
                  <c:v>3334.15</c:v>
                </c:pt>
                <c:pt idx="3">
                  <c:v>3108.3</c:v>
                </c:pt>
              </c:numCache>
            </c:numRef>
          </c:val>
        </c:ser>
        <c:ser>
          <c:idx val="2"/>
          <c:order val="2"/>
          <c:tx>
            <c:strRef>
              <c:f>'Ejecucion mas rápida'!$B$3:$C$3</c:f>
              <c:strCache>
                <c:ptCount val="1"/>
                <c:pt idx="0">
                  <c:v>IkariNote03 (windows64)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rápida'!$C$13:$C$16</c:f>
              <c:numCache>
                <c:formatCode>#,##0.00</c:formatCode>
                <c:ptCount val="4"/>
              </c:numCache>
            </c:numRef>
          </c:val>
        </c:ser>
        <c:ser>
          <c:idx val="3"/>
          <c:order val="3"/>
          <c:tx>
            <c:strRef>
              <c:f>'Ejecucion mas rápida'!$D$3:$E$3</c:f>
              <c:strCache>
                <c:ptCount val="1"/>
                <c:pt idx="0">
                  <c:v>IkariNote03(Linux64)</c:v>
                </c:pt>
              </c:strCache>
            </c:strRef>
          </c:tx>
          <c:invertIfNegative val="0"/>
          <c:cat>
            <c:strRef>
              <c:f>'Ejecucion mas rápida'!$A$13:$A$16</c:f>
              <c:strCache>
                <c:ptCount val="4"/>
                <c:pt idx="0">
                  <c:v>MultiplesThreadsALoBruto x 2</c:v>
                </c:pt>
                <c:pt idx="1">
                  <c:v>SimpleLoopMultiThreadTester x 4</c:v>
                </c:pt>
                <c:pt idx="2">
                  <c:v>MultiplesThreadsALoBruto x 4</c:v>
                </c:pt>
                <c:pt idx="3">
                  <c:v>MultiplesThreadsALoBruto x 32</c:v>
                </c:pt>
              </c:strCache>
            </c:strRef>
          </c:cat>
          <c:val>
            <c:numRef>
              <c:f>'Ejecucion mas rápida'!$E$13:$E$16</c:f>
              <c:numCache>
                <c:formatCode>#,##0.00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575744"/>
        <c:axId val="82577280"/>
      </c:barChart>
      <c:catAx>
        <c:axId val="82575744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s-AR"/>
          </a:p>
        </c:txPr>
        <c:crossAx val="82577280"/>
        <c:crosses val="autoZero"/>
        <c:auto val="1"/>
        <c:lblAlgn val="ctr"/>
        <c:lblOffset val="100"/>
        <c:noMultiLvlLbl val="0"/>
      </c:catAx>
      <c:valAx>
        <c:axId val="8257728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8257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247651</xdr:colOff>
      <xdr:row>19</xdr:row>
      <xdr:rowOff>180975</xdr:rowOff>
    </xdr:from>
    <xdr:to>
      <xdr:col>4</xdr:col>
      <xdr:colOff>685800</xdr:colOff>
      <xdr:row>34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20</xdr:row>
      <xdr:rowOff>28575</xdr:rowOff>
    </xdr:from>
    <xdr:to>
      <xdr:col>13</xdr:col>
      <xdr:colOff>447675</xdr:colOff>
      <xdr:row>34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333376</xdr:colOff>
      <xdr:row>35</xdr:row>
      <xdr:rowOff>114300</xdr:rowOff>
    </xdr:from>
    <xdr:to>
      <xdr:col>4</xdr:col>
      <xdr:colOff>590551</xdr:colOff>
      <xdr:row>50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714375</xdr:colOff>
      <xdr:row>35</xdr:row>
      <xdr:rowOff>133350</xdr:rowOff>
    </xdr:from>
    <xdr:to>
      <xdr:col>13</xdr:col>
      <xdr:colOff>266700</xdr:colOff>
      <xdr:row>50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28"/>
  <sheetViews>
    <sheetView tabSelected="1" workbookViewId="0">
      <selection activeCell="B6" sqref="B6"/>
    </sheetView>
  </sheetViews>
  <sheetFormatPr defaultRowHeight="15" x14ac:dyDescent="0.25"/>
  <cols>
    <col min="1" max="1" width="35.28515625" bestFit="1" customWidth="1"/>
    <col min="2" max="7" width="11.7109375" customWidth="1"/>
    <col min="8" max="8" width="11.7109375" hidden="1" customWidth="1"/>
    <col min="9" max="10" width="11.7109375" customWidth="1"/>
    <col min="11" max="11" width="0" hidden="1" customWidth="1"/>
  </cols>
  <sheetData>
    <row r="2" spans="1:11" x14ac:dyDescent="0.25">
      <c r="B2" s="6" t="s">
        <v>1</v>
      </c>
      <c r="C2" s="6"/>
      <c r="D2" s="6"/>
      <c r="E2" s="6"/>
      <c r="F2" s="6"/>
      <c r="G2" s="6"/>
      <c r="H2" s="6"/>
      <c r="I2" s="6"/>
      <c r="J2" s="6"/>
    </row>
    <row r="3" spans="1:11" x14ac:dyDescent="0.25">
      <c r="B3" s="6" t="s">
        <v>25</v>
      </c>
      <c r="C3" s="6"/>
      <c r="D3" s="6" t="s">
        <v>26</v>
      </c>
      <c r="E3" s="6"/>
      <c r="F3" s="6" t="s">
        <v>20</v>
      </c>
      <c r="G3" s="6"/>
      <c r="H3" s="4"/>
      <c r="I3" s="6" t="s">
        <v>19</v>
      </c>
      <c r="J3" s="6"/>
    </row>
    <row r="4" spans="1:11" x14ac:dyDescent="0.25">
      <c r="A4" s="1" t="s">
        <v>0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21</v>
      </c>
      <c r="G4" s="1" t="s">
        <v>22</v>
      </c>
      <c r="H4" s="1" t="s">
        <v>18</v>
      </c>
      <c r="I4" s="1" t="s">
        <v>23</v>
      </c>
      <c r="J4" s="1" t="s">
        <v>24</v>
      </c>
    </row>
    <row r="5" spans="1:11" x14ac:dyDescent="0.25">
      <c r="A5" t="s">
        <v>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/>
      <c r="I5" s="3">
        <v>0</v>
      </c>
      <c r="J5" s="3">
        <v>0</v>
      </c>
    </row>
    <row r="6" spans="1:11" x14ac:dyDescent="0.25">
      <c r="A6" t="s">
        <v>7</v>
      </c>
      <c r="B6" s="3"/>
      <c r="C6" s="3"/>
      <c r="D6" s="3"/>
      <c r="E6" s="3"/>
      <c r="F6" s="3">
        <v>914424</v>
      </c>
      <c r="G6" s="3">
        <f xml:space="preserve"> 8 * 20127.75</f>
        <v>161022</v>
      </c>
      <c r="H6" s="5">
        <f>G6/F6</f>
        <v>0.17609117870922023</v>
      </c>
      <c r="I6" s="3">
        <f>8 * 589630.29</f>
        <v>4717042.32</v>
      </c>
      <c r="J6" s="3">
        <f xml:space="preserve"> 8 *30953.32</f>
        <v>247626.56</v>
      </c>
      <c r="K6" s="5">
        <f>J6/I6</f>
        <v>5.2496149748344843E-2</v>
      </c>
    </row>
    <row r="7" spans="1:11" x14ac:dyDescent="0.25">
      <c r="A7" t="s">
        <v>5</v>
      </c>
      <c r="B7" s="3"/>
      <c r="C7" s="3"/>
      <c r="D7" s="3"/>
      <c r="E7" s="3"/>
      <c r="F7" s="3">
        <f>4 * 194176.23</f>
        <v>776704.92</v>
      </c>
      <c r="G7" s="3">
        <f>4 * 37921.61</f>
        <v>151686.44</v>
      </c>
      <c r="H7" s="5">
        <f t="shared" ref="H7:H16" si="0">G7/F7</f>
        <v>0.19529481028651138</v>
      </c>
      <c r="I7" s="3">
        <f xml:space="preserve"> 4 *944117.5</f>
        <v>3776470</v>
      </c>
      <c r="J7" s="3">
        <f>4 * 60614.82</f>
        <v>242459.28</v>
      </c>
      <c r="K7" s="5">
        <f t="shared" ref="K7:K16" si="1">J7/I7</f>
        <v>6.4202623084520724E-2</v>
      </c>
    </row>
    <row r="8" spans="1:11" x14ac:dyDescent="0.25">
      <c r="A8" t="s">
        <v>13</v>
      </c>
      <c r="B8" s="3"/>
      <c r="C8" s="3"/>
      <c r="D8" s="3"/>
      <c r="E8" s="3"/>
      <c r="F8" s="3">
        <f>4*125486.01</f>
        <v>501944.04</v>
      </c>
      <c r="G8" s="3">
        <f>4 * 38627.17</f>
        <v>154508.68</v>
      </c>
      <c r="H8" s="5">
        <f t="shared" si="0"/>
        <v>0.30782052915699526</v>
      </c>
      <c r="I8" s="3">
        <f>4 * 466324.96</f>
        <v>1865299.84</v>
      </c>
      <c r="J8" s="3">
        <f>4 * 41314.08</f>
        <v>165256.32000000001</v>
      </c>
      <c r="K8" s="5">
        <f t="shared" si="1"/>
        <v>8.8595043250526417E-2</v>
      </c>
    </row>
    <row r="9" spans="1:11" x14ac:dyDescent="0.25">
      <c r="A9" t="s">
        <v>12</v>
      </c>
      <c r="B9" s="3"/>
      <c r="C9" s="3"/>
      <c r="D9" s="3"/>
      <c r="E9" s="3"/>
      <c r="F9" s="3">
        <f>2*125605.79</f>
        <v>251211.58</v>
      </c>
      <c r="G9" s="3">
        <f>2 * 39277.56</f>
        <v>78555.12</v>
      </c>
      <c r="H9" s="5">
        <f t="shared" si="0"/>
        <v>0.31270501144891488</v>
      </c>
      <c r="I9" s="3">
        <f>2*489983.22</f>
        <v>979966.44</v>
      </c>
      <c r="J9" s="3">
        <f xml:space="preserve"> 2 * 70314.33</f>
        <v>140628.66</v>
      </c>
      <c r="K9" s="5">
        <f t="shared" si="1"/>
        <v>0.14350354691738221</v>
      </c>
    </row>
    <row r="10" spans="1:11" x14ac:dyDescent="0.25">
      <c r="A10" t="s">
        <v>3</v>
      </c>
      <c r="B10" s="3"/>
      <c r="C10" s="3"/>
      <c r="D10" s="3"/>
      <c r="E10" s="3"/>
      <c r="F10" s="3">
        <v>194494.19</v>
      </c>
      <c r="G10" s="3">
        <v>38212.33</v>
      </c>
      <c r="H10" s="5">
        <f t="shared" si="0"/>
        <v>0.19647029044929312</v>
      </c>
      <c r="I10" s="3">
        <v>1237362.42</v>
      </c>
      <c r="J10" s="3">
        <v>69191.94</v>
      </c>
      <c r="K10" s="5">
        <f t="shared" si="1"/>
        <v>5.5918895613461417E-2</v>
      </c>
    </row>
    <row r="11" spans="1:11" x14ac:dyDescent="0.25">
      <c r="A11" t="s">
        <v>4</v>
      </c>
      <c r="B11" s="3"/>
      <c r="C11" s="3"/>
      <c r="D11" s="3"/>
      <c r="E11" s="3"/>
      <c r="F11" s="3">
        <v>156932.69</v>
      </c>
      <c r="G11" s="3">
        <v>37754.9</v>
      </c>
      <c r="H11" s="5">
        <f t="shared" si="0"/>
        <v>0.24058021308371125</v>
      </c>
      <c r="I11" s="3">
        <v>1234625.8999999999</v>
      </c>
      <c r="J11" s="3">
        <v>67903.42</v>
      </c>
      <c r="K11" s="5">
        <f t="shared" si="1"/>
        <v>5.4999186393222432E-2</v>
      </c>
    </row>
    <row r="12" spans="1:11" x14ac:dyDescent="0.25">
      <c r="A12" t="s">
        <v>8</v>
      </c>
      <c r="B12" s="3"/>
      <c r="C12" s="3"/>
      <c r="D12" s="3"/>
      <c r="E12" s="3"/>
      <c r="F12" s="3">
        <v>126163.42</v>
      </c>
      <c r="G12" s="3">
        <v>39294.65</v>
      </c>
      <c r="H12" s="5">
        <f t="shared" si="0"/>
        <v>0.31145834505754522</v>
      </c>
      <c r="I12" s="3">
        <v>499195.16</v>
      </c>
      <c r="J12" s="3">
        <v>73167.88</v>
      </c>
      <c r="K12" s="5">
        <f t="shared" si="1"/>
        <v>0.14657169352363114</v>
      </c>
    </row>
    <row r="13" spans="1:11" x14ac:dyDescent="0.25">
      <c r="A13" t="s">
        <v>9</v>
      </c>
      <c r="B13" s="3"/>
      <c r="C13" s="3"/>
      <c r="D13" s="3"/>
      <c r="E13" s="3"/>
      <c r="F13" s="3">
        <v>9483.93</v>
      </c>
      <c r="G13" s="3">
        <v>10493.774600000001</v>
      </c>
      <c r="H13" s="5">
        <f t="shared" si="0"/>
        <v>1.1064795501442968</v>
      </c>
      <c r="I13" s="3">
        <v>41216.58</v>
      </c>
      <c r="J13" s="3">
        <v>6445.97</v>
      </c>
      <c r="K13" s="5">
        <f t="shared" si="1"/>
        <v>0.15639264587212234</v>
      </c>
    </row>
    <row r="14" spans="1:11" x14ac:dyDescent="0.25">
      <c r="A14" t="s">
        <v>6</v>
      </c>
      <c r="B14" s="3"/>
      <c r="C14" s="3"/>
      <c r="D14" s="3"/>
      <c r="E14" s="3"/>
      <c r="F14" s="3">
        <v>6136.74</v>
      </c>
      <c r="G14" s="3">
        <v>5427.03</v>
      </c>
      <c r="H14" s="5">
        <f t="shared" si="0"/>
        <v>0.88435064871576763</v>
      </c>
      <c r="I14" s="3">
        <v>101510.56</v>
      </c>
      <c r="J14" s="3">
        <v>3703.44</v>
      </c>
      <c r="K14" s="5">
        <f t="shared" si="1"/>
        <v>3.6483297895312565E-2</v>
      </c>
    </row>
    <row r="15" spans="1:11" x14ac:dyDescent="0.25">
      <c r="A15" t="s">
        <v>10</v>
      </c>
      <c r="B15" s="3"/>
      <c r="C15" s="3"/>
      <c r="D15" s="3"/>
      <c r="E15" s="3"/>
      <c r="F15" s="3">
        <v>4774.7299999999996</v>
      </c>
      <c r="G15" s="3">
        <v>2509.35</v>
      </c>
      <c r="H15" s="5">
        <f t="shared" si="0"/>
        <v>0.52554804145993594</v>
      </c>
      <c r="I15" s="3">
        <v>14520.36</v>
      </c>
      <c r="J15" s="3">
        <v>3334.15</v>
      </c>
      <c r="K15" s="5">
        <f t="shared" si="1"/>
        <v>0.22961896261525197</v>
      </c>
    </row>
    <row r="16" spans="1:11" x14ac:dyDescent="0.25">
      <c r="A16" t="s">
        <v>11</v>
      </c>
      <c r="B16" s="3"/>
      <c r="C16" s="3"/>
      <c r="D16" s="3"/>
      <c r="E16" s="3"/>
      <c r="F16" s="3">
        <v>1075.8900000000001</v>
      </c>
      <c r="G16" s="3">
        <v>2508.8200000000002</v>
      </c>
      <c r="H16" s="5">
        <f t="shared" si="0"/>
        <v>2.3318554870851109</v>
      </c>
      <c r="I16" s="3">
        <v>8374.8700000000008</v>
      </c>
      <c r="J16" s="3">
        <v>3108.3</v>
      </c>
      <c r="K16" s="5">
        <f t="shared" si="1"/>
        <v>0.3711460595806263</v>
      </c>
    </row>
    <row r="17" spans="6:10" x14ac:dyDescent="0.25">
      <c r="F17" s="3"/>
      <c r="G17" s="3"/>
      <c r="H17" s="3"/>
      <c r="I17" s="3"/>
      <c r="J17" s="3"/>
    </row>
    <row r="18" spans="6:10" x14ac:dyDescent="0.25">
      <c r="F18" s="3"/>
      <c r="G18" s="3"/>
      <c r="H18" s="3"/>
      <c r="I18" s="3"/>
      <c r="J18" s="3"/>
    </row>
    <row r="19" spans="6:10" x14ac:dyDescent="0.25">
      <c r="F19" s="3"/>
      <c r="G19" s="3"/>
      <c r="H19" s="3"/>
      <c r="I19" s="3"/>
      <c r="J19" s="3"/>
    </row>
    <row r="20" spans="6:10" x14ac:dyDescent="0.25">
      <c r="F20" s="3"/>
      <c r="G20" s="3"/>
      <c r="H20" s="3"/>
      <c r="I20" s="3"/>
      <c r="J20" s="3"/>
    </row>
    <row r="21" spans="6:10" x14ac:dyDescent="0.25">
      <c r="F21" s="3"/>
      <c r="G21" s="3"/>
      <c r="H21" s="3"/>
      <c r="I21" s="3"/>
      <c r="J21" s="3"/>
    </row>
    <row r="22" spans="6:10" x14ac:dyDescent="0.25">
      <c r="F22" s="3"/>
      <c r="G22" s="3"/>
      <c r="H22" s="3"/>
      <c r="I22" s="3"/>
      <c r="J22" s="3"/>
    </row>
    <row r="23" spans="6:10" x14ac:dyDescent="0.25">
      <c r="F23" s="3"/>
      <c r="G23" s="3"/>
      <c r="H23" s="3"/>
      <c r="I23" s="3"/>
      <c r="J23" s="3"/>
    </row>
    <row r="24" spans="6:10" x14ac:dyDescent="0.25">
      <c r="F24" s="3"/>
      <c r="G24" s="3"/>
      <c r="H24" s="3"/>
      <c r="I24" s="3"/>
      <c r="J24" s="3"/>
    </row>
    <row r="25" spans="6:10" x14ac:dyDescent="0.25">
      <c r="F25" s="3"/>
      <c r="G25" s="3"/>
      <c r="H25" s="3"/>
      <c r="I25" s="3"/>
      <c r="J25" s="3"/>
    </row>
    <row r="26" spans="6:10" x14ac:dyDescent="0.25">
      <c r="F26" s="3"/>
      <c r="G26" s="3"/>
      <c r="H26" s="3"/>
      <c r="I26" s="3"/>
      <c r="J26" s="3"/>
    </row>
    <row r="27" spans="6:10" x14ac:dyDescent="0.25">
      <c r="F27" s="3"/>
      <c r="G27" s="3"/>
      <c r="H27" s="3"/>
    </row>
    <row r="28" spans="6:10" x14ac:dyDescent="0.25">
      <c r="F28" s="2"/>
    </row>
  </sheetData>
  <sortState ref="A6:G16">
    <sortCondition descending="1" ref="F6:F16"/>
  </sortState>
  <mergeCells count="5">
    <mergeCell ref="B2:J2"/>
    <mergeCell ref="F3:G3"/>
    <mergeCell ref="I3:J3"/>
    <mergeCell ref="B3:C3"/>
    <mergeCell ref="D3:E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Ejecucion mas rápida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ikari</dc:creator>
  <cp:lastModifiedBy>ikari</cp:lastModifiedBy>
  <dcterms:created xsi:type="dcterms:W3CDTF">2013-07-09T17:16:11Z</dcterms:created>
  <dcterms:modified xsi:type="dcterms:W3CDTF">2013-07-10T12:49:20Z</dcterms:modified>
</cp:coreProperties>
</file>