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-105" yWindow="-45" windowWidth="15600" windowHeight="11700" tabRatio="501"/>
  </bookViews>
  <sheets>
    <sheet name="WAGES" sheetId="20" r:id="rId1"/>
    <sheet name="PROD BONUS WRK" sheetId="22" r:id="rId2"/>
  </sheets>
  <externalReferences>
    <externalReference r:id="rId3"/>
  </externalReferences>
  <definedNames>
    <definedName name="_xlnm._FilterDatabase" localSheetId="1" hidden="1">'PROD BONUS WRK'!#REF!</definedName>
    <definedName name="_xlnm._FilterDatabase" localSheetId="0" hidden="1">WAGES!$AA$1:$AA$13</definedName>
    <definedName name="_xlnm.Print_Area" localSheetId="1">'PROD BONUS WRK'!$A$1:$O$10</definedName>
    <definedName name="_xlnm.Print_Area" localSheetId="0">WAGES!$A$1:$AA$14</definedName>
    <definedName name="_xlnm.Print_Titles" localSheetId="1">'PROD BONUS WRK'!$1:$2</definedName>
    <definedName name="_xlnm.Print_Titles" localSheetId="0">WAGES!$1:$3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22" l="1"/>
  <c r="H7" i="22"/>
  <c r="H6" i="22"/>
  <c r="H5" i="22"/>
  <c r="H4" i="22"/>
  <c r="H3" i="22"/>
  <c r="V10" i="20" l="1"/>
  <c r="J3" i="22"/>
  <c r="G7" i="22" l="1"/>
  <c r="G6" i="22"/>
  <c r="G5" i="22"/>
  <c r="G4" i="22"/>
  <c r="G3" i="22"/>
  <c r="J7" i="22" l="1"/>
  <c r="J6" i="22"/>
  <c r="J5" i="22"/>
  <c r="G9" i="22"/>
  <c r="W10" i="20"/>
  <c r="R9" i="20"/>
  <c r="Q9" i="20"/>
  <c r="K10" i="20" l="1"/>
  <c r="K6" i="22" l="1"/>
  <c r="K3" i="22" l="1"/>
  <c r="J4" i="20"/>
  <c r="K7" i="22"/>
  <c r="M4" i="20" l="1"/>
  <c r="L4" i="20"/>
  <c r="F9" i="22" l="1"/>
  <c r="E9" i="22"/>
  <c r="O8" i="20"/>
  <c r="M8" i="20"/>
  <c r="L8" i="20"/>
  <c r="O7" i="20"/>
  <c r="M7" i="20"/>
  <c r="L7" i="20"/>
  <c r="O6" i="20"/>
  <c r="M6" i="20"/>
  <c r="L6" i="20"/>
  <c r="O5" i="20"/>
  <c r="M5" i="20"/>
  <c r="L5" i="20"/>
  <c r="O4" i="20"/>
  <c r="N8" i="20" l="1"/>
  <c r="Q8" i="20" s="1"/>
  <c r="N7" i="20"/>
  <c r="Q7" i="20" s="1"/>
  <c r="L10" i="20"/>
  <c r="N6" i="20"/>
  <c r="Q6" i="20" s="1"/>
  <c r="N5" i="20"/>
  <c r="Q5" i="20" s="1"/>
  <c r="M10" i="20"/>
  <c r="N4" i="20"/>
  <c r="Q4" i="20" s="1"/>
  <c r="J8" i="20"/>
  <c r="J7" i="20"/>
  <c r="J6" i="20"/>
  <c r="J5" i="20"/>
  <c r="P6" i="20" l="1"/>
  <c r="R6" i="20" s="1"/>
  <c r="U6" i="20" s="1"/>
  <c r="P5" i="20"/>
  <c r="P8" i="20"/>
  <c r="P7" i="20"/>
  <c r="N10" i="20"/>
  <c r="P4" i="20"/>
  <c r="R8" i="20" l="1"/>
  <c r="U8" i="20" s="1"/>
  <c r="X8" i="20" s="1"/>
  <c r="R7" i="20"/>
  <c r="U7" i="20" s="1"/>
  <c r="X7" i="20" s="1"/>
  <c r="R5" i="20"/>
  <c r="U5" i="20" s="1"/>
  <c r="R4" i="20"/>
  <c r="U4" i="20" s="1"/>
  <c r="X6" i="20"/>
  <c r="Y6" i="20" s="1"/>
  <c r="Z6" i="20" s="1"/>
  <c r="Q10" i="20"/>
  <c r="P10" i="20"/>
  <c r="X5" i="20" l="1"/>
  <c r="Y5" i="20" s="1"/>
  <c r="Z5" i="20" s="1"/>
  <c r="X4" i="20"/>
  <c r="Y4" i="20" s="1"/>
  <c r="Z4" i="20" s="1"/>
  <c r="U10" i="20"/>
  <c r="Y8" i="20"/>
  <c r="Z8" i="20" s="1"/>
  <c r="Y7" i="20"/>
  <c r="Z7" i="20" s="1"/>
  <c r="T10" i="20"/>
  <c r="S10" i="20"/>
  <c r="A5" i="20"/>
  <c r="A6" i="20"/>
  <c r="A7" i="20"/>
  <c r="A8" i="20"/>
  <c r="A4" i="20"/>
  <c r="K5" i="22" l="1"/>
  <c r="K4" i="22"/>
  <c r="E2" i="22"/>
  <c r="C2" i="22"/>
  <c r="K9" i="22" l="1"/>
  <c r="I5" i="22"/>
  <c r="I7" i="22"/>
  <c r="O10" i="20"/>
  <c r="L7" i="22" l="1"/>
  <c r="M7" i="22" s="1"/>
  <c r="N7" i="22" s="1"/>
  <c r="L4" i="22"/>
  <c r="L3" i="22"/>
  <c r="L6" i="22"/>
  <c r="L5" i="22"/>
  <c r="M5" i="22" s="1"/>
  <c r="N5" i="22" s="1"/>
  <c r="I3" i="22"/>
  <c r="I6" i="22"/>
  <c r="I4" i="22"/>
  <c r="J9" i="22" l="1"/>
  <c r="H9" i="22"/>
  <c r="I9" i="22"/>
  <c r="R10" i="20" l="1"/>
  <c r="M6" i="22"/>
  <c r="N6" i="22" s="1"/>
  <c r="M4" i="22"/>
  <c r="N4" i="22" s="1"/>
  <c r="L9" i="22"/>
  <c r="M3" i="22" l="1"/>
  <c r="M9" i="22" s="1"/>
  <c r="N3" i="22" l="1"/>
  <c r="N9" i="22" s="1"/>
  <c r="X10" i="20" l="1"/>
  <c r="Y10" i="20" l="1"/>
  <c r="Z10" i="20" l="1"/>
</calcChain>
</file>

<file path=xl/sharedStrings.xml><?xml version="1.0" encoding="utf-8"?>
<sst xmlns="http://schemas.openxmlformats.org/spreadsheetml/2006/main" count="76" uniqueCount="63">
  <si>
    <t>PF</t>
  </si>
  <si>
    <t>SIGNATURE</t>
  </si>
  <si>
    <t>GP</t>
  </si>
  <si>
    <t>HRA</t>
  </si>
  <si>
    <t>ESI</t>
  </si>
  <si>
    <t>ESI
NO</t>
  </si>
  <si>
    <t>TEA</t>
  </si>
  <si>
    <t>UAN</t>
  </si>
  <si>
    <t>NAME</t>
  </si>
  <si>
    <t>TOTALS</t>
  </si>
  <si>
    <t>NET PAY</t>
  </si>
  <si>
    <t>TOT DED</t>
  </si>
  <si>
    <t>ADV</t>
  </si>
  <si>
    <t>RND OFF</t>
  </si>
  <si>
    <t>S
NO</t>
  </si>
  <si>
    <t>T
NO</t>
  </si>
  <si>
    <t xml:space="preserve">BAS &amp; DA </t>
  </si>
  <si>
    <t>TOT SAL</t>
  </si>
  <si>
    <t>FIX/
DAY</t>
  </si>
  <si>
    <t>PREPARED BY</t>
  </si>
  <si>
    <t>CHECKED BY</t>
  </si>
  <si>
    <t>MD SIGNATURE</t>
  </si>
  <si>
    <t>PUNCH-NO</t>
  </si>
  <si>
    <t>PRS DAYS</t>
  </si>
  <si>
    <t>GROSS</t>
  </si>
  <si>
    <t>DEDUCTIONS</t>
  </si>
  <si>
    <t>TOT DAYS</t>
  </si>
  <si>
    <t>S NO</t>
  </si>
  <si>
    <t>T NO</t>
  </si>
  <si>
    <t>FIXED
/DAY</t>
  </si>
  <si>
    <t>WH</t>
  </si>
  <si>
    <t>INC AMT</t>
  </si>
  <si>
    <t>WH AMT</t>
  </si>
  <si>
    <t>TOTAL</t>
  </si>
  <si>
    <t>RND TOT</t>
  </si>
  <si>
    <t>&gt; 26 DAYS</t>
  </si>
  <si>
    <t>FM SIGNATURE</t>
  </si>
  <si>
    <t>.</t>
  </si>
  <si>
    <t>K.RAJAMANI</t>
  </si>
  <si>
    <t>N.INDIRANI</t>
  </si>
  <si>
    <t>G.JOTHIMANI</t>
  </si>
  <si>
    <t>R.RUKKUMANI</t>
  </si>
  <si>
    <t>S.CHITRA</t>
  </si>
  <si>
    <t>BASIC/DAY</t>
  </si>
  <si>
    <t>DA/DAY</t>
  </si>
  <si>
    <t>HRA/DAY</t>
  </si>
  <si>
    <t>DA</t>
  </si>
  <si>
    <t>PF CELL</t>
  </si>
  <si>
    <t>THROUGH SBI 38538439274</t>
  </si>
  <si>
    <t>THROUGH SBI 38538384596</t>
  </si>
  <si>
    <t>THROUGH SBI 38541383348</t>
  </si>
  <si>
    <t>THROUGH SBI 38541366300</t>
  </si>
  <si>
    <t>THROUGH SBI 31620083006</t>
  </si>
  <si>
    <t>4TH INSTALLMENT ON BONUS OF 1ST HALF YEAR</t>
  </si>
  <si>
    <t>JOTHIMANI GOVINDHARAJ</t>
  </si>
  <si>
    <t>JMD SIGNATURE</t>
  </si>
  <si>
    <t>PAYMENT</t>
  </si>
  <si>
    <t>PREPARED BY        CHECKED BY</t>
  </si>
  <si>
    <t>ATTD INCENTIVE</t>
  </si>
  <si>
    <t>PROD INCENTIVE</t>
  </si>
  <si>
    <t>PRODUCTION BONUS WORKINGS FOR JUNE 2020</t>
  </si>
  <si>
    <t xml:space="preserve">PERMANENT  WORKERS JUNE 2020 SALARY </t>
  </si>
  <si>
    <t>3RD INSTALLMENT ON PRODUCTION BONUS OF 1ST HALF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</si>
</sst>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"/>
    <numFmt numFmtId="168" formatCode="_-* #,##0.00_-;\-* #,##0.00_-;_-* &quot;-&quot;??_-;_-@_-"/>
    <numFmt numFmtId="169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sz val="1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Trebuchet MS"/>
      <family val="2"/>
    </font>
    <font>
      <b/>
      <sz val="17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DDDDDD"/>
      </left>
      <right style="medium">
        <color rgb="FF000000"/>
      </right>
      <top style="medium">
        <color rgb="FFDDDDDD"/>
      </top>
      <bottom style="medium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</cellStyleXfs>
  <cellXfs count="111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0" fontId="3" fillId="0" borderId="3" xfId="0" applyFont="1" applyFill="1" applyBorder="1" applyAlignment="1" applyProtection="1">
      <alignment horizontal="center" vertical="center" shrinkToFit="1"/>
      <protection locked="0"/>
    </xf>
    <xf numFmtId="0" fontId="0" fillId="0" borderId="0" xfId="0" applyFill="1"/>
    <xf numFmtId="0" fontId="6" fillId="0" borderId="1" xfId="0" applyNumberFormat="1" applyFont="1" applyFill="1" applyBorder="1" applyAlignment="1" applyProtection="1">
      <alignment horizontal="left" vertical="center" shrinkToFit="1"/>
      <protection locked="0"/>
    </xf>
    <xf numFmtId="1" fontId="6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9" fillId="0" borderId="1" xfId="0" applyNumberFormat="1" applyFont="1" applyFill="1" applyBorder="1" applyAlignment="1" applyProtection="1">
      <alignment horizontal="center" vertical="center" shrinkToFit="1"/>
      <protection locked="0"/>
    </xf>
    <xf numFmtId="166" fontId="8" fillId="0" borderId="1" xfId="1" applyNumberFormat="1" applyFont="1" applyFill="1" applyBorder="1" applyAlignment="1" applyProtection="1">
      <alignment horizontal="right" vertical="center" shrinkToFit="1"/>
      <protection locked="0"/>
    </xf>
    <xf numFmtId="165" fontId="8" fillId="0" borderId="1" xfId="1" applyNumberFormat="1" applyFont="1" applyFill="1" applyBorder="1" applyAlignment="1" applyProtection="1">
      <alignment horizontal="right" vertical="center" shrinkToFit="1"/>
      <protection locked="0"/>
    </xf>
    <xf numFmtId="165" fontId="6" fillId="0" borderId="1" xfId="1" applyNumberFormat="1" applyFont="1" applyFill="1" applyBorder="1" applyAlignment="1" applyProtection="1">
      <alignment horizontal="right" vertical="center" shrinkToFit="1"/>
      <protection locked="0"/>
    </xf>
    <xf numFmtId="1" fontId="7" fillId="0" borderId="1" xfId="0" applyNumberFormat="1" applyFont="1" applyBorder="1" applyAlignment="1">
      <alignment vertical="center"/>
    </xf>
    <xf numFmtId="165" fontId="8" fillId="0" borderId="1" xfId="1" applyNumberFormat="1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 applyProtection="1">
      <alignment horizontal="right" vertical="center"/>
      <protection locked="0"/>
    </xf>
    <xf numFmtId="0" fontId="7" fillId="0" borderId="0" xfId="0" applyFont="1"/>
    <xf numFmtId="0" fontId="7" fillId="0" borderId="0" xfId="0" applyFont="1" applyProtection="1"/>
    <xf numFmtId="0" fontId="7" fillId="0" borderId="0" xfId="0" applyFont="1" applyFill="1"/>
    <xf numFmtId="0" fontId="7" fillId="0" borderId="0" xfId="0" applyFont="1" applyFill="1" applyProtection="1"/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0" fillId="0" borderId="0" xfId="0"/>
    <xf numFmtId="0" fontId="0" fillId="0" borderId="0" xfId="0"/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165" fontId="3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7" fillId="0" borderId="0" xfId="0" applyFont="1" applyBorder="1" applyAlignment="1"/>
    <xf numFmtId="0" fontId="9" fillId="0" borderId="0" xfId="0" applyFont="1" applyFill="1" applyBorder="1" applyAlignment="1" applyProtection="1">
      <alignment vertical="center" wrapText="1" shrinkToFit="1"/>
      <protection locked="0"/>
    </xf>
    <xf numFmtId="0" fontId="0" fillId="0" borderId="0" xfId="0" applyBorder="1"/>
    <xf numFmtId="0" fontId="4" fillId="0" borderId="0" xfId="0" applyFont="1" applyBorder="1"/>
    <xf numFmtId="0" fontId="10" fillId="0" borderId="0" xfId="0" applyFont="1" applyAlignment="1" applyProtection="1">
      <alignment vertical="top"/>
    </xf>
    <xf numFmtId="0" fontId="10" fillId="0" borderId="0" xfId="0" applyFont="1" applyProtection="1"/>
    <xf numFmtId="1" fontId="13" fillId="0" borderId="1" xfId="0" applyNumberFormat="1" applyFont="1" applyFill="1" applyBorder="1" applyAlignment="1" applyProtection="1">
      <alignment horizontal="center" vertical="center"/>
    </xf>
    <xf numFmtId="167" fontId="13" fillId="0" borderId="1" xfId="0" applyNumberFormat="1" applyFont="1" applyFill="1" applyBorder="1" applyAlignment="1" applyProtection="1">
      <alignment horizontal="right" vertical="center"/>
    </xf>
    <xf numFmtId="167" fontId="15" fillId="0" borderId="1" xfId="0" applyNumberFormat="1" applyFont="1" applyFill="1" applyBorder="1" applyAlignment="1" applyProtection="1">
      <alignment horizontal="right" vertical="center"/>
    </xf>
    <xf numFmtId="169" fontId="13" fillId="0" borderId="1" xfId="4" applyNumberFormat="1" applyFont="1" applyFill="1" applyBorder="1" applyAlignment="1" applyProtection="1">
      <alignment horizontal="right" vertical="center"/>
    </xf>
    <xf numFmtId="1" fontId="13" fillId="0" borderId="1" xfId="0" applyNumberFormat="1" applyFont="1" applyFill="1" applyBorder="1" applyAlignment="1" applyProtection="1">
      <alignment horizontal="right" vertical="center"/>
    </xf>
    <xf numFmtId="0" fontId="3" fillId="0" borderId="1" xfId="0" applyFont="1" applyFill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167" fontId="12" fillId="0" borderId="1" xfId="0" applyNumberFormat="1" applyFont="1" applyFill="1" applyBorder="1" applyAlignment="1" applyProtection="1">
      <alignment horizontal="right" vertical="center"/>
    </xf>
    <xf numFmtId="0" fontId="16" fillId="0" borderId="0" xfId="0" applyFont="1" applyBorder="1" applyAlignment="1" applyProtection="1">
      <alignment horizontal="right"/>
    </xf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0" fontId="17" fillId="0" borderId="0" xfId="0" applyFont="1" applyAlignment="1" applyProtection="1">
      <alignment horizontal="right"/>
    </xf>
    <xf numFmtId="0" fontId="0" fillId="0" borderId="0" xfId="0" applyFont="1" applyAlignment="1" applyProtection="1">
      <alignment horizontal="right"/>
    </xf>
    <xf numFmtId="0" fontId="0" fillId="0" borderId="0" xfId="0" applyFont="1"/>
    <xf numFmtId="0" fontId="18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18" fillId="0" borderId="0" xfId="0" applyNumberFormat="1" applyFont="1" applyFill="1" applyBorder="1" applyAlignment="1" applyProtection="1">
      <alignment horizontal="left" vertical="center" shrinkToFit="1"/>
      <protection locked="0"/>
    </xf>
    <xf numFmtId="0" fontId="6" fillId="0" borderId="3" xfId="0" applyFont="1" applyFill="1" applyBorder="1" applyAlignment="1" applyProtection="1">
      <alignment horizontal="center" vertical="center" shrinkToFit="1"/>
      <protection locked="0"/>
    </xf>
    <xf numFmtId="1" fontId="6" fillId="2" borderId="3" xfId="0" applyNumberFormat="1" applyFont="1" applyFill="1" applyBorder="1" applyAlignment="1" applyProtection="1">
      <alignment horizontal="center" vertical="center" shrinkToFit="1"/>
      <protection locked="0"/>
    </xf>
    <xf numFmtId="165" fontId="7" fillId="0" borderId="1" xfId="1" applyNumberFormat="1" applyFont="1" applyFill="1" applyBorder="1" applyAlignment="1" applyProtection="1">
      <alignment horizontal="right" vertical="center"/>
    </xf>
    <xf numFmtId="1" fontId="15" fillId="2" borderId="1" xfId="0" applyNumberFormat="1" applyFont="1" applyFill="1" applyBorder="1" applyAlignment="1" applyProtection="1">
      <alignment horizontal="center" vertical="center" shrinkToFit="1"/>
      <protection locked="0"/>
    </xf>
    <xf numFmtId="165" fontId="19" fillId="0" borderId="1" xfId="1" applyNumberFormat="1" applyFont="1" applyFill="1" applyBorder="1" applyAlignment="1" applyProtection="1">
      <alignment horizontal="right" vertical="center"/>
    </xf>
    <xf numFmtId="167" fontId="15" fillId="0" borderId="1" xfId="0" applyNumberFormat="1" applyFont="1" applyFill="1" applyBorder="1" applyAlignment="1" applyProtection="1">
      <alignment horizontal="right" vertical="center"/>
      <protection locked="0"/>
    </xf>
    <xf numFmtId="1" fontId="15" fillId="0" borderId="1" xfId="0" applyNumberFormat="1" applyFont="1" applyFill="1" applyBorder="1" applyAlignment="1" applyProtection="1">
      <alignment horizontal="right" vertical="center"/>
      <protection locked="0"/>
    </xf>
    <xf numFmtId="0" fontId="10" fillId="0" borderId="0" xfId="0" applyFont="1"/>
    <xf numFmtId="0" fontId="10" fillId="0" borderId="0" xfId="0" applyFont="1" applyAlignment="1" applyProtection="1">
      <alignment horizontal="left"/>
    </xf>
    <xf numFmtId="1" fontId="15" fillId="0" borderId="1" xfId="0" applyNumberFormat="1" applyFont="1" applyFill="1" applyBorder="1" applyAlignment="1" applyProtection="1">
      <alignment horizontal="right" vertical="center"/>
    </xf>
    <xf numFmtId="1" fontId="15" fillId="0" borderId="1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right"/>
    </xf>
    <xf numFmtId="0" fontId="10" fillId="0" borderId="0" xfId="0" applyFont="1" applyAlignment="1" applyProtection="1">
      <alignment horizontal="center"/>
    </xf>
    <xf numFmtId="1" fontId="11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1" fontId="11" fillId="0" borderId="1" xfId="0" applyNumberFormat="1" applyFont="1" applyFill="1" applyBorder="1" applyAlignment="1">
      <alignment horizontal="center" vertical="center" shrinkToFit="1"/>
    </xf>
    <xf numFmtId="0" fontId="11" fillId="0" borderId="1" xfId="0" applyFont="1" applyFill="1" applyBorder="1" applyAlignment="1">
      <alignment horizontal="center" vertical="center" shrinkToFit="1"/>
    </xf>
    <xf numFmtId="0" fontId="11" fillId="0" borderId="1" xfId="0" applyFont="1" applyFill="1" applyBorder="1" applyAlignment="1">
      <alignment horizontal="left" vertical="center" shrinkToFit="1"/>
    </xf>
    <xf numFmtId="0" fontId="11" fillId="0" borderId="1" xfId="0" applyFont="1" applyFill="1" applyBorder="1" applyAlignment="1" applyProtection="1">
      <alignment horizontal="center" vertical="center" wrapText="1"/>
    </xf>
    <xf numFmtId="0" fontId="20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left" vertical="center" shrinkToFit="1"/>
    </xf>
    <xf numFmtId="1" fontId="11" fillId="0" borderId="7" xfId="0" applyNumberFormat="1" applyFont="1" applyFill="1" applyBorder="1" applyAlignment="1" applyProtection="1">
      <alignment horizontal="center" vertical="center" shrinkToFit="1"/>
      <protection locked="0"/>
    </xf>
    <xf numFmtId="167" fontId="15" fillId="2" borderId="1" xfId="0" applyNumberFormat="1" applyFont="1" applyFill="1" applyBorder="1" applyAlignment="1" applyProtection="1">
      <alignment horizontal="center" vertical="center" shrinkToFit="1"/>
      <protection locked="0"/>
    </xf>
    <xf numFmtId="167" fontId="6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Border="1"/>
    <xf numFmtId="0" fontId="0" fillId="0" borderId="1" xfId="0" applyBorder="1"/>
    <xf numFmtId="0" fontId="12" fillId="0" borderId="1" xfId="0" applyFont="1" applyFill="1" applyBorder="1" applyAlignment="1" applyProtection="1">
      <alignment horizontal="center" vertical="center" wrapText="1"/>
    </xf>
    <xf numFmtId="0" fontId="11" fillId="3" borderId="1" xfId="0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center" vertical="center" wrapText="1"/>
    </xf>
    <xf numFmtId="2" fontId="15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Fill="1" applyBorder="1" applyAlignment="1" applyProtection="1">
      <alignment horizontal="center" vertical="center"/>
    </xf>
    <xf numFmtId="1" fontId="13" fillId="0" borderId="1" xfId="0" applyNumberFormat="1" applyFont="1" applyFill="1" applyBorder="1" applyAlignment="1" applyProtection="1">
      <alignment horizontal="left" vertical="center"/>
    </xf>
    <xf numFmtId="0" fontId="10" fillId="0" borderId="1" xfId="0" applyFont="1" applyBorder="1" applyAlignment="1"/>
    <xf numFmtId="169" fontId="15" fillId="0" borderId="1" xfId="4" applyNumberFormat="1" applyFont="1" applyFill="1" applyBorder="1" applyAlignment="1" applyProtection="1">
      <alignment horizontal="right" vertical="center"/>
    </xf>
    <xf numFmtId="2" fontId="15" fillId="0" borderId="1" xfId="0" applyNumberFormat="1" applyFont="1" applyFill="1" applyBorder="1" applyAlignment="1" applyProtection="1">
      <alignment horizontal="right" vertical="center"/>
    </xf>
    <xf numFmtId="0" fontId="10" fillId="0" borderId="1" xfId="0" applyFont="1" applyBorder="1" applyAlignment="1">
      <alignment horizontal="center"/>
    </xf>
    <xf numFmtId="2" fontId="21" fillId="4" borderId="8" xfId="0" applyNumberFormat="1" applyFont="1" applyFill="1" applyBorder="1" applyAlignment="1">
      <alignment horizontal="center" vertical="top" wrapText="1"/>
    </xf>
    <xf numFmtId="165" fontId="6" fillId="0" borderId="1" xfId="1" applyNumberFormat="1" applyFont="1" applyFill="1" applyBorder="1" applyAlignment="1">
      <alignment horizontal="right" vertical="center" shrinkToFit="1"/>
    </xf>
    <xf numFmtId="0" fontId="22" fillId="0" borderId="1" xfId="0" applyFont="1" applyFill="1" applyBorder="1" applyAlignment="1" applyProtection="1">
      <alignment horizontal="center" vertical="center" wrapText="1" shrinkToFit="1"/>
      <protection locked="0"/>
    </xf>
    <xf numFmtId="0" fontId="23" fillId="0" borderId="1" xfId="0" applyFont="1" applyBorder="1" applyAlignment="1">
      <alignment vertical="center" wrapText="1"/>
    </xf>
    <xf numFmtId="167" fontId="6" fillId="2" borderId="3" xfId="0" applyNumberFormat="1" applyFont="1" applyFill="1" applyBorder="1" applyAlignment="1" applyProtection="1">
      <alignment horizontal="center" vertical="center" shrinkToFit="1"/>
      <protection locked="0"/>
    </xf>
    <xf numFmtId="2" fontId="11" fillId="0" borderId="1" xfId="0" applyNumberFormat="1" applyFont="1" applyFill="1" applyBorder="1" applyAlignment="1" applyProtection="1">
      <alignment horizontal="center" vertical="center" wrapText="1"/>
    </xf>
    <xf numFmtId="2" fontId="12" fillId="0" borderId="1" xfId="0" applyNumberFormat="1" applyFont="1" applyFill="1" applyBorder="1" applyAlignment="1" applyProtection="1">
      <alignment horizontal="right" vertical="center"/>
    </xf>
    <xf numFmtId="2" fontId="10" fillId="0" borderId="0" xfId="0" applyNumberFormat="1" applyFont="1"/>
    <xf numFmtId="2" fontId="10" fillId="0" borderId="0" xfId="0" applyNumberFormat="1" applyFont="1" applyAlignment="1" applyProtection="1">
      <alignment horizontal="right"/>
    </xf>
    <xf numFmtId="0" fontId="19" fillId="0" borderId="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0" fontId="6" fillId="0" borderId="2" xfId="0" applyFont="1" applyFill="1" applyBorder="1" applyAlignment="1" applyProtection="1">
      <alignment horizontal="center" vertical="center" wrapText="1" shrinkToFit="1"/>
      <protection locked="0"/>
    </xf>
    <xf numFmtId="0" fontId="6" fillId="0" borderId="3" xfId="0" applyFont="1" applyFill="1" applyBorder="1" applyAlignment="1" applyProtection="1">
      <alignment horizontal="center" vertical="center" wrapText="1" shrinkToFi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2" fillId="0" borderId="1" xfId="0" applyFont="1" applyFill="1" applyBorder="1" applyAlignment="1" applyProtection="1">
      <alignment horizontal="center" vertical="center"/>
    </xf>
    <xf numFmtId="0" fontId="10" fillId="0" borderId="1" xfId="0" applyFont="1" applyBorder="1" applyAlignment="1">
      <alignment horizontal="left"/>
    </xf>
    <xf numFmtId="1" fontId="11" fillId="0" borderId="1" xfId="0" applyNumberFormat="1" applyFont="1" applyFill="1" applyBorder="1" applyAlignment="1" applyProtection="1">
      <alignment horizontal="center" shrinkToFit="1"/>
      <protection locked="0"/>
    </xf>
    <xf numFmtId="0" fontId="6" fillId="0" borderId="4" xfId="0" applyFont="1" applyFill="1" applyBorder="1" applyAlignment="1" applyProtection="1">
      <alignment horizontal="center" vertical="top"/>
      <protection locked="0"/>
    </xf>
    <xf numFmtId="0" fontId="6" fillId="0" borderId="6" xfId="0" applyFont="1" applyFill="1" applyBorder="1" applyAlignment="1" applyProtection="1">
      <alignment horizontal="center" vertical="top"/>
      <protection locked="0"/>
    </xf>
    <xf numFmtId="0" fontId="6" fillId="0" borderId="5" xfId="0" applyFont="1" applyFill="1" applyBorder="1" applyAlignment="1" applyProtection="1">
      <alignment horizontal="center" vertical="top"/>
      <protection locked="0"/>
    </xf>
  </cellXfs>
  <cellStyles count="5">
    <cellStyle name="Comma" xfId="1" builtinId="3"/>
    <cellStyle name="Comma 2" xfId="2"/>
    <cellStyle name="Comma 3" xfId="4"/>
    <cellStyle name="Normal" xfId="0" builtinId="0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2018-2019\HR\ATTENDANCE\2019-03-MAR\MARCH%202019-CASUAL%20INSID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TTD &amp; WAGES"/>
      <sheetName val="INCENTIVE"/>
    </sheetNames>
    <sheetDataSet>
      <sheetData sheetId="0" refreshError="1"/>
      <sheetData sheetId="1">
        <row r="2">
          <cell r="C2" t="str">
            <v>NAME OF THE EMPLOYEE</v>
          </cell>
          <cell r="AK2" t="str">
            <v>PRES  DAYS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3"/>
  <sheetViews>
    <sheetView showGridLines="0" tabSelected="1" zoomScale="70" zoomScaleNormal="70" zoomScaleSheetLayoutView="50" zoomScalePageLayoutView="80" workbookViewId="0">
      <pane xSplit="1" ySplit="3" topLeftCell="B4" activePane="bottomRight" state="frozen"/>
      <selection pane="topRight" activeCell="F1" sqref="F1"/>
      <selection pane="bottomLeft" activeCell="A5" sqref="A5"/>
      <selection pane="bottomRight" activeCell="I4" sqref="I4"/>
    </sheetView>
  </sheetViews>
  <sheetFormatPr defaultRowHeight="15" x14ac:dyDescent="0.25"/>
  <cols>
    <col min="1" max="1" width="8.28515625" customWidth="1"/>
    <col min="2" max="2" width="8.5703125" style="21" customWidth="1"/>
    <col min="3" max="3" width="11.140625" hidden="1" customWidth="1"/>
    <col min="4" max="4" width="24.28515625" style="6" customWidth="1"/>
    <col min="5" max="5" width="19" customWidth="1"/>
    <col min="6" max="6" width="28.42578125" customWidth="1"/>
    <col min="7" max="7" width="17.140625" style="23" customWidth="1"/>
    <col min="8" max="8" width="12.7109375" style="23" customWidth="1"/>
    <col min="9" max="9" width="15.28515625" style="23" customWidth="1"/>
    <col min="10" max="10" width="11" customWidth="1"/>
    <col min="11" max="11" width="10.85546875" style="23" customWidth="1"/>
    <col min="12" max="12" width="12.85546875" customWidth="1"/>
    <col min="13" max="13" width="13.42578125" style="23" customWidth="1"/>
    <col min="14" max="14" width="11.5703125" style="23" customWidth="1"/>
    <col min="15" max="15" width="9" customWidth="1"/>
    <col min="16" max="16" width="11.85546875" customWidth="1"/>
    <col min="17" max="17" width="10.28515625" customWidth="1"/>
    <col min="18" max="18" width="10.140625" customWidth="1"/>
    <col min="19" max="19" width="11" customWidth="1"/>
    <col min="20" max="20" width="9.85546875" customWidth="1"/>
    <col min="21" max="21" width="14.85546875" customWidth="1"/>
    <col min="22" max="22" width="18.140625" style="23" customWidth="1"/>
    <col min="23" max="23" width="15.85546875" style="23" customWidth="1"/>
    <col min="24" max="24" width="14.42578125" customWidth="1"/>
    <col min="25" max="25" width="10" customWidth="1"/>
    <col min="26" max="26" width="12.5703125" style="6" customWidth="1"/>
    <col min="27" max="27" width="43.5703125" customWidth="1"/>
    <col min="28" max="29" width="9.140625" customWidth="1"/>
    <col min="79" max="94" width="8.85546875" customWidth="1"/>
  </cols>
  <sheetData>
    <row r="1" spans="1:39" s="2" customFormat="1" ht="33.75" customHeight="1" x14ac:dyDescent="0.35">
      <c r="A1" s="26" t="s">
        <v>61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7"/>
      <c r="AB1" s="28"/>
      <c r="AC1" s="28"/>
      <c r="AD1" s="29"/>
      <c r="AE1" s="29"/>
      <c r="AF1" s="29"/>
      <c r="AG1" s="29"/>
      <c r="AH1" s="29"/>
      <c r="AI1" s="29"/>
    </row>
    <row r="2" spans="1:39" s="2" customFormat="1" ht="61.5" customHeight="1" x14ac:dyDescent="0.3">
      <c r="A2" s="98" t="s">
        <v>14</v>
      </c>
      <c r="B2" s="98" t="s">
        <v>22</v>
      </c>
      <c r="C2" s="98" t="s">
        <v>15</v>
      </c>
      <c r="D2" s="98" t="s">
        <v>8</v>
      </c>
      <c r="E2" s="98" t="s">
        <v>7</v>
      </c>
      <c r="F2" s="98" t="s">
        <v>5</v>
      </c>
      <c r="G2" s="99" t="s">
        <v>43</v>
      </c>
      <c r="H2" s="99" t="s">
        <v>44</v>
      </c>
      <c r="I2" s="99" t="s">
        <v>45</v>
      </c>
      <c r="J2" s="98" t="s">
        <v>18</v>
      </c>
      <c r="K2" s="98" t="s">
        <v>23</v>
      </c>
      <c r="L2" s="101" t="s">
        <v>24</v>
      </c>
      <c r="M2" s="101"/>
      <c r="N2" s="101"/>
      <c r="O2" s="101"/>
      <c r="P2" s="101"/>
      <c r="Q2" s="101" t="s">
        <v>25</v>
      </c>
      <c r="R2" s="101"/>
      <c r="S2" s="101"/>
      <c r="T2" s="101"/>
      <c r="U2" s="101"/>
      <c r="V2" s="102" t="s">
        <v>62</v>
      </c>
      <c r="W2" s="103"/>
      <c r="X2" s="98" t="s">
        <v>17</v>
      </c>
      <c r="Y2" s="98" t="s">
        <v>13</v>
      </c>
      <c r="Z2" s="98" t="s">
        <v>10</v>
      </c>
      <c r="AA2" s="98" t="s">
        <v>1</v>
      </c>
      <c r="AB2" s="23"/>
      <c r="AC2" s="23"/>
    </row>
    <row r="3" spans="1:39" s="2" customFormat="1" ht="70.5" customHeight="1" x14ac:dyDescent="0.3">
      <c r="A3" s="98"/>
      <c r="B3" s="98"/>
      <c r="C3" s="98"/>
      <c r="D3" s="98"/>
      <c r="E3" s="98"/>
      <c r="F3" s="98"/>
      <c r="G3" s="100"/>
      <c r="H3" s="100"/>
      <c r="I3" s="100"/>
      <c r="J3" s="98"/>
      <c r="K3" s="98"/>
      <c r="L3" s="24" t="s">
        <v>16</v>
      </c>
      <c r="M3" s="63" t="s">
        <v>46</v>
      </c>
      <c r="N3" s="63" t="s">
        <v>47</v>
      </c>
      <c r="O3" s="24" t="s">
        <v>3</v>
      </c>
      <c r="P3" s="24" t="s">
        <v>2</v>
      </c>
      <c r="Q3" s="24" t="s">
        <v>0</v>
      </c>
      <c r="R3" s="24" t="s">
        <v>4</v>
      </c>
      <c r="S3" s="24" t="s">
        <v>6</v>
      </c>
      <c r="T3" s="24" t="s">
        <v>12</v>
      </c>
      <c r="U3" s="24" t="s">
        <v>11</v>
      </c>
      <c r="V3" s="88" t="s">
        <v>58</v>
      </c>
      <c r="W3" s="89" t="s">
        <v>59</v>
      </c>
      <c r="X3" s="98"/>
      <c r="Y3" s="98"/>
      <c r="Z3" s="98"/>
      <c r="AA3" s="98"/>
      <c r="AB3"/>
      <c r="AC3"/>
    </row>
    <row r="4" spans="1:39" s="1" customFormat="1" ht="99.95" customHeight="1" x14ac:dyDescent="0.25">
      <c r="A4" s="49">
        <f>SUBTOTAL(3,$B$3:B4)</f>
        <v>1</v>
      </c>
      <c r="B4" s="69">
        <v>2</v>
      </c>
      <c r="C4" s="69">
        <v>1032</v>
      </c>
      <c r="D4" s="70" t="s">
        <v>38</v>
      </c>
      <c r="E4" s="64">
        <v>100184148901</v>
      </c>
      <c r="F4" s="65">
        <v>5600170156</v>
      </c>
      <c r="G4" s="65">
        <v>40</v>
      </c>
      <c r="H4" s="65">
        <v>432.3</v>
      </c>
      <c r="I4" s="65">
        <v>10</v>
      </c>
      <c r="J4" s="68">
        <f>+G4+H4+I4</f>
        <v>482.3</v>
      </c>
      <c r="K4" s="50">
        <v>12</v>
      </c>
      <c r="L4" s="12">
        <f>G4*K4</f>
        <v>480</v>
      </c>
      <c r="M4" s="12">
        <f>+K4*H4</f>
        <v>5187.6000000000004</v>
      </c>
      <c r="N4" s="12">
        <f t="shared" ref="N4:N8" si="0">+L4+M4</f>
        <v>5667.6</v>
      </c>
      <c r="O4" s="12">
        <f>I4*K4</f>
        <v>120</v>
      </c>
      <c r="P4" s="12">
        <f t="shared" ref="P4:P8" si="1">N4+O4</f>
        <v>5787.6</v>
      </c>
      <c r="Q4" s="12">
        <f>ROUND(N4*10%,0)</f>
        <v>567</v>
      </c>
      <c r="R4" s="87">
        <f t="shared" ref="R4:R9" si="2">ROUNDUP(P4*0.75%,0)</f>
        <v>44</v>
      </c>
      <c r="S4" s="12">
        <v>0</v>
      </c>
      <c r="T4" s="12">
        <v>0</v>
      </c>
      <c r="U4" s="12">
        <f t="shared" ref="U4:U8" si="3">SUM(Q4:T4)</f>
        <v>611</v>
      </c>
      <c r="V4" s="12">
        <v>466</v>
      </c>
      <c r="W4" s="12">
        <v>245</v>
      </c>
      <c r="X4" s="12">
        <f>P4-U4+V4+W4</f>
        <v>5887.6</v>
      </c>
      <c r="Y4" s="12">
        <f>MROUND(X4,10)-X4</f>
        <v>2.3999999999996362</v>
      </c>
      <c r="Z4" s="12">
        <f>SUM(X4:Y4)</f>
        <v>5890</v>
      </c>
      <c r="AA4" s="62" t="s">
        <v>48</v>
      </c>
      <c r="AB4" s="46"/>
      <c r="AC4" s="46"/>
    </row>
    <row r="5" spans="1:39" s="1" customFormat="1" ht="99.95" customHeight="1" x14ac:dyDescent="0.25">
      <c r="A5" s="49">
        <f>SUBTOTAL(3,$B$3:B5)</f>
        <v>2</v>
      </c>
      <c r="B5" s="69">
        <v>3</v>
      </c>
      <c r="C5" s="69">
        <v>1033</v>
      </c>
      <c r="D5" s="70" t="s">
        <v>39</v>
      </c>
      <c r="E5" s="64">
        <v>100246451744</v>
      </c>
      <c r="F5" s="65">
        <v>5600170143</v>
      </c>
      <c r="G5" s="65">
        <v>40</v>
      </c>
      <c r="H5" s="65">
        <v>419.48</v>
      </c>
      <c r="I5" s="65">
        <v>10</v>
      </c>
      <c r="J5" s="68">
        <f t="shared" ref="J5:J8" si="4">+G5+H5+I5</f>
        <v>469.48</v>
      </c>
      <c r="K5" s="90">
        <v>25</v>
      </c>
      <c r="L5" s="12">
        <f t="shared" ref="L5:L8" si="5">G5*K5</f>
        <v>1000</v>
      </c>
      <c r="M5" s="12">
        <f t="shared" ref="M5:M8" si="6">+K5*H5</f>
        <v>10487</v>
      </c>
      <c r="N5" s="12">
        <f t="shared" si="0"/>
        <v>11487</v>
      </c>
      <c r="O5" s="12">
        <f t="shared" ref="O5:O8" si="7">I5*K5</f>
        <v>250</v>
      </c>
      <c r="P5" s="12">
        <f t="shared" si="1"/>
        <v>11737</v>
      </c>
      <c r="Q5" s="12">
        <f t="shared" ref="Q5:Q8" si="8">ROUND(N5*10%,0)</f>
        <v>1149</v>
      </c>
      <c r="R5" s="87">
        <f t="shared" si="2"/>
        <v>89</v>
      </c>
      <c r="S5" s="12">
        <v>0</v>
      </c>
      <c r="T5" s="12">
        <v>0</v>
      </c>
      <c r="U5" s="12">
        <f t="shared" si="3"/>
        <v>1238</v>
      </c>
      <c r="V5" s="12">
        <v>1506</v>
      </c>
      <c r="W5" s="12">
        <v>805</v>
      </c>
      <c r="X5" s="12">
        <f>P5-U5+V5+W5</f>
        <v>12810</v>
      </c>
      <c r="Y5" s="12">
        <f t="shared" ref="Y5:Y8" si="9">MROUND(X5,10)-X5</f>
        <v>0</v>
      </c>
      <c r="Z5" s="12">
        <f>SUM(X5:Y5)</f>
        <v>12810</v>
      </c>
      <c r="AA5" s="62" t="s">
        <v>49</v>
      </c>
      <c r="AB5" s="46"/>
      <c r="AC5" s="46"/>
      <c r="AE5" s="95" t="s">
        <v>53</v>
      </c>
      <c r="AF5" s="96"/>
      <c r="AG5" s="97"/>
      <c r="AL5" s="5"/>
      <c r="AM5" s="47"/>
    </row>
    <row r="6" spans="1:39" s="1" customFormat="1" ht="99.95" customHeight="1" x14ac:dyDescent="0.25">
      <c r="A6" s="49">
        <f>SUBTOTAL(3,$B$3:B6)</f>
        <v>3</v>
      </c>
      <c r="B6" s="69">
        <v>4</v>
      </c>
      <c r="C6" s="69">
        <v>1031</v>
      </c>
      <c r="D6" s="70" t="s">
        <v>54</v>
      </c>
      <c r="E6" s="64">
        <v>100148271793</v>
      </c>
      <c r="F6" s="65">
        <v>5600170151</v>
      </c>
      <c r="G6" s="65">
        <v>40</v>
      </c>
      <c r="H6" s="65">
        <v>419.48</v>
      </c>
      <c r="I6" s="65">
        <v>10</v>
      </c>
      <c r="J6" s="68">
        <f t="shared" si="4"/>
        <v>469.48</v>
      </c>
      <c r="K6" s="90">
        <v>24</v>
      </c>
      <c r="L6" s="12">
        <f t="shared" si="5"/>
        <v>960</v>
      </c>
      <c r="M6" s="12">
        <f t="shared" si="6"/>
        <v>10067.52</v>
      </c>
      <c r="N6" s="12">
        <f t="shared" si="0"/>
        <v>11027.52</v>
      </c>
      <c r="O6" s="12">
        <f t="shared" si="7"/>
        <v>240</v>
      </c>
      <c r="P6" s="12">
        <f t="shared" si="1"/>
        <v>11267.52</v>
      </c>
      <c r="Q6" s="12">
        <f t="shared" si="8"/>
        <v>1103</v>
      </c>
      <c r="R6" s="87">
        <f t="shared" si="2"/>
        <v>85</v>
      </c>
      <c r="S6" s="12">
        <v>300</v>
      </c>
      <c r="T6" s="12">
        <v>2500</v>
      </c>
      <c r="U6" s="12">
        <f t="shared" si="3"/>
        <v>3988</v>
      </c>
      <c r="V6" s="12">
        <v>2985</v>
      </c>
      <c r="W6" s="12">
        <v>945</v>
      </c>
      <c r="X6" s="12">
        <f>P6-U6+V6+W6</f>
        <v>11209.52</v>
      </c>
      <c r="Y6" s="12">
        <f t="shared" si="9"/>
        <v>0.47999999999956344</v>
      </c>
      <c r="Z6" s="12">
        <f>SUM(X6:Y6)</f>
        <v>11210</v>
      </c>
      <c r="AA6" s="62" t="s">
        <v>50</v>
      </c>
      <c r="AB6" s="46"/>
      <c r="AC6" s="46"/>
      <c r="AL6" s="20"/>
      <c r="AM6" s="48"/>
    </row>
    <row r="7" spans="1:39" s="1" customFormat="1" ht="99.95" customHeight="1" x14ac:dyDescent="0.25">
      <c r="A7" s="49">
        <f>SUBTOTAL(3,$B$3:B7)</f>
        <v>4</v>
      </c>
      <c r="B7" s="69">
        <v>7</v>
      </c>
      <c r="C7" s="69">
        <v>1038</v>
      </c>
      <c r="D7" s="70" t="s">
        <v>41</v>
      </c>
      <c r="E7" s="64">
        <v>100288621878</v>
      </c>
      <c r="F7" s="65">
        <v>5600170417</v>
      </c>
      <c r="G7" s="65">
        <v>40</v>
      </c>
      <c r="H7" s="65">
        <v>419.48</v>
      </c>
      <c r="I7" s="65">
        <v>10</v>
      </c>
      <c r="J7" s="68">
        <f t="shared" si="4"/>
        <v>469.48</v>
      </c>
      <c r="K7" s="73">
        <v>22</v>
      </c>
      <c r="L7" s="12">
        <f t="shared" si="5"/>
        <v>880</v>
      </c>
      <c r="M7" s="12">
        <f t="shared" si="6"/>
        <v>9228.5600000000013</v>
      </c>
      <c r="N7" s="12">
        <f t="shared" si="0"/>
        <v>10108.560000000001</v>
      </c>
      <c r="O7" s="12">
        <f t="shared" si="7"/>
        <v>220</v>
      </c>
      <c r="P7" s="12">
        <f t="shared" si="1"/>
        <v>10328.560000000001</v>
      </c>
      <c r="Q7" s="12">
        <f t="shared" si="8"/>
        <v>1011</v>
      </c>
      <c r="R7" s="87">
        <f t="shared" si="2"/>
        <v>78</v>
      </c>
      <c r="S7" s="12">
        <v>0</v>
      </c>
      <c r="T7" s="12">
        <v>0</v>
      </c>
      <c r="U7" s="12">
        <f t="shared" si="3"/>
        <v>1089</v>
      </c>
      <c r="V7" s="12">
        <v>3412</v>
      </c>
      <c r="W7" s="12">
        <v>840</v>
      </c>
      <c r="X7" s="12">
        <f>P7-U7+V7+W7</f>
        <v>13491.560000000001</v>
      </c>
      <c r="Y7" s="12">
        <f t="shared" si="9"/>
        <v>-1.5600000000013097</v>
      </c>
      <c r="Z7" s="12">
        <f>SUM(X7:Y7)</f>
        <v>13490</v>
      </c>
      <c r="AA7" s="71" t="s">
        <v>51</v>
      </c>
      <c r="AB7" s="46"/>
      <c r="AC7" s="46"/>
    </row>
    <row r="8" spans="1:39" s="1" customFormat="1" ht="99.95" customHeight="1" thickBot="1" x14ac:dyDescent="0.3">
      <c r="A8" s="49">
        <f>SUBTOTAL(3,$B$3:B8)</f>
        <v>5</v>
      </c>
      <c r="B8" s="69">
        <v>9</v>
      </c>
      <c r="C8" s="69">
        <v>1039</v>
      </c>
      <c r="D8" s="70" t="s">
        <v>42</v>
      </c>
      <c r="E8" s="64">
        <v>100323592351</v>
      </c>
      <c r="F8" s="65">
        <v>5600170653</v>
      </c>
      <c r="G8" s="65">
        <v>40</v>
      </c>
      <c r="H8" s="65">
        <v>419.48</v>
      </c>
      <c r="I8" s="65">
        <v>10</v>
      </c>
      <c r="J8" s="68">
        <f t="shared" si="4"/>
        <v>469.48</v>
      </c>
      <c r="K8" s="8">
        <v>20</v>
      </c>
      <c r="L8" s="12">
        <f t="shared" si="5"/>
        <v>800</v>
      </c>
      <c r="M8" s="12">
        <f t="shared" si="6"/>
        <v>8389.6</v>
      </c>
      <c r="N8" s="12">
        <f t="shared" si="0"/>
        <v>9189.6</v>
      </c>
      <c r="O8" s="12">
        <f t="shared" si="7"/>
        <v>200</v>
      </c>
      <c r="P8" s="12">
        <f t="shared" si="1"/>
        <v>9389.6</v>
      </c>
      <c r="Q8" s="12">
        <f t="shared" si="8"/>
        <v>919</v>
      </c>
      <c r="R8" s="87">
        <f t="shared" si="2"/>
        <v>71</v>
      </c>
      <c r="S8" s="12">
        <v>0</v>
      </c>
      <c r="T8" s="12">
        <v>0</v>
      </c>
      <c r="U8" s="12">
        <f t="shared" si="3"/>
        <v>990</v>
      </c>
      <c r="V8" s="12">
        <v>1399</v>
      </c>
      <c r="W8" s="12">
        <v>665</v>
      </c>
      <c r="X8" s="12">
        <f>P8-U8+V8+W8</f>
        <v>10463.6</v>
      </c>
      <c r="Y8" s="12">
        <f t="shared" si="9"/>
        <v>-3.6000000000003638</v>
      </c>
      <c r="Z8" s="12">
        <f>SUM(X8:Y8)</f>
        <v>10460</v>
      </c>
      <c r="AA8" s="62" t="s">
        <v>52</v>
      </c>
      <c r="AB8" s="46"/>
      <c r="AC8" s="46"/>
    </row>
    <row r="9" spans="1:39" s="1" customFormat="1" ht="34.5" customHeight="1" thickBot="1" x14ac:dyDescent="0.3">
      <c r="A9" s="4"/>
      <c r="B9" s="4"/>
      <c r="C9" s="4"/>
      <c r="D9" s="7"/>
      <c r="E9" s="86"/>
      <c r="F9" s="13"/>
      <c r="G9" s="13"/>
      <c r="H9" s="13"/>
      <c r="I9" s="13"/>
      <c r="J9" s="8"/>
      <c r="K9" s="8"/>
      <c r="L9" s="12"/>
      <c r="M9" s="12"/>
      <c r="N9" s="12"/>
      <c r="O9" s="12"/>
      <c r="P9" s="12"/>
      <c r="Q9" s="12">
        <f t="shared" ref="Q9" si="10">ROUND(N9*12%,0)</f>
        <v>0</v>
      </c>
      <c r="R9" s="87">
        <f t="shared" si="2"/>
        <v>0</v>
      </c>
      <c r="S9" s="12"/>
      <c r="T9" s="25"/>
      <c r="U9" s="12"/>
      <c r="V9" s="12"/>
      <c r="W9" s="12"/>
      <c r="X9" s="12"/>
      <c r="Y9" s="12"/>
      <c r="Z9" s="12"/>
      <c r="AA9" s="9"/>
      <c r="AB9" s="22"/>
      <c r="AC9" s="22"/>
    </row>
    <row r="10" spans="1:39" s="3" customFormat="1" ht="48.75" customHeight="1" x14ac:dyDescent="0.35">
      <c r="A10" s="14" t="s">
        <v>9</v>
      </c>
      <c r="B10" s="14"/>
      <c r="C10" s="4"/>
      <c r="D10" s="11"/>
      <c r="E10" s="15"/>
      <c r="F10" s="15"/>
      <c r="G10" s="15"/>
      <c r="H10" s="15"/>
      <c r="I10" s="15"/>
      <c r="J10" s="11"/>
      <c r="K10" s="10">
        <f t="shared" ref="K10:Z10" si="11">SUBTOTAL(9,K4:K9)</f>
        <v>103</v>
      </c>
      <c r="L10" s="11">
        <f t="shared" si="11"/>
        <v>4120</v>
      </c>
      <c r="M10" s="11">
        <f t="shared" si="11"/>
        <v>43360.280000000006</v>
      </c>
      <c r="N10" s="11">
        <f t="shared" si="11"/>
        <v>47480.28</v>
      </c>
      <c r="O10" s="11">
        <f t="shared" si="11"/>
        <v>1030</v>
      </c>
      <c r="P10" s="11">
        <f t="shared" si="11"/>
        <v>48510.28</v>
      </c>
      <c r="Q10" s="11">
        <f t="shared" si="11"/>
        <v>4749</v>
      </c>
      <c r="R10" s="11">
        <f t="shared" si="11"/>
        <v>367</v>
      </c>
      <c r="S10" s="11">
        <f t="shared" si="11"/>
        <v>300</v>
      </c>
      <c r="T10" s="11">
        <f t="shared" si="11"/>
        <v>2500</v>
      </c>
      <c r="U10" s="11">
        <f>SUBTOTAL(9,U4:U9)</f>
        <v>7916</v>
      </c>
      <c r="V10" s="11">
        <f>SUBTOTAL(9,V4:V9)</f>
        <v>9768</v>
      </c>
      <c r="W10" s="11">
        <f>SUBTOTAL(9,W4:W9)</f>
        <v>3500</v>
      </c>
      <c r="X10" s="11">
        <f t="shared" si="11"/>
        <v>53862.28</v>
      </c>
      <c r="Y10" s="11">
        <f t="shared" si="11"/>
        <v>-2.2800000000024738</v>
      </c>
      <c r="Z10" s="11">
        <f t="shared" si="11"/>
        <v>53860</v>
      </c>
      <c r="AA10" s="11" t="s">
        <v>37</v>
      </c>
      <c r="AB10"/>
      <c r="AC10"/>
    </row>
    <row r="11" spans="1:39" ht="23.25" x14ac:dyDescent="0.35">
      <c r="A11" s="16"/>
      <c r="B11" s="16"/>
      <c r="C11" s="16"/>
      <c r="D11" s="18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8"/>
      <c r="AA11" s="16"/>
    </row>
    <row r="12" spans="1:39" ht="23.25" x14ac:dyDescent="0.35">
      <c r="A12" s="16"/>
      <c r="B12" s="16"/>
      <c r="C12" s="16"/>
      <c r="D12" s="18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8"/>
      <c r="AA12" s="16"/>
    </row>
    <row r="13" spans="1:39" ht="23.25" x14ac:dyDescent="0.35">
      <c r="A13" s="16"/>
      <c r="B13" s="16"/>
      <c r="C13" s="16"/>
      <c r="D13" s="19" t="s">
        <v>19</v>
      </c>
      <c r="E13" s="16"/>
      <c r="F13" s="17" t="s">
        <v>20</v>
      </c>
      <c r="G13" s="17"/>
      <c r="H13" s="17"/>
      <c r="I13" s="17"/>
      <c r="J13" s="16"/>
      <c r="K13" s="16"/>
      <c r="L13" s="17" t="s">
        <v>36</v>
      </c>
      <c r="M13" s="17"/>
      <c r="N13" s="17"/>
      <c r="O13" s="16"/>
      <c r="P13" s="16"/>
      <c r="Q13" s="17" t="s">
        <v>21</v>
      </c>
      <c r="R13" s="16"/>
      <c r="S13" s="16"/>
      <c r="T13" s="16"/>
      <c r="U13" s="16"/>
      <c r="V13" s="16"/>
      <c r="W13" s="16"/>
      <c r="X13" s="16"/>
      <c r="Y13" s="16"/>
      <c r="Z13" s="18"/>
      <c r="AA13" s="16"/>
    </row>
  </sheetData>
  <sheetProtection insertRows="0" deleteRows="0"/>
  <autoFilter ref="AA1:AA13"/>
  <mergeCells count="19">
    <mergeCell ref="A2:A3"/>
    <mergeCell ref="B2:B3"/>
    <mergeCell ref="C2:C3"/>
    <mergeCell ref="D2:D3"/>
    <mergeCell ref="E2:E3"/>
    <mergeCell ref="AE5:AG5"/>
    <mergeCell ref="F2:F3"/>
    <mergeCell ref="J2:J3"/>
    <mergeCell ref="K2:K3"/>
    <mergeCell ref="X2:X3"/>
    <mergeCell ref="G2:G3"/>
    <mergeCell ref="H2:H3"/>
    <mergeCell ref="I2:I3"/>
    <mergeCell ref="Y2:Y3"/>
    <mergeCell ref="Z2:Z3"/>
    <mergeCell ref="AA2:AA3"/>
    <mergeCell ref="L2:P2"/>
    <mergeCell ref="Q2:U2"/>
    <mergeCell ref="V2:W2"/>
  </mergeCells>
  <dataValidations count="1">
    <dataValidation operator="greaterThanOrEqual" allowBlank="1" showErrorMessage="1" errorTitle="Incorrect Entry" error="Must be a valid number greater than 1" sqref="AM5:AM6 D9"/>
  </dataValidations>
  <pageMargins left="0.23622047244094491" right="0.23622047244094491" top="0.59055118110236227" bottom="0.19685039370078741" header="0.35433070866141736" footer="0.19685039370078741"/>
  <pageSetup paperSize="8" scale="55" orientation="landscape" verticalDpi="300" r:id="rId1"/>
  <headerFooter scaleWithDoc="0" alignWithMargins="0">
    <oddHeader>&amp;C&amp;"-,Bold"&amp;18SRI SARADHAMBIKA SPINTEX (P) LTD&amp;R&amp;D  &amp;T</oddHeader>
    <oddFooter>&amp;R&amp;16&amp;P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zoomScale="60" zoomScaleNormal="60" zoomScalePageLayoutView="95" workbookViewId="0">
      <selection activeCell="A3" sqref="A3"/>
    </sheetView>
  </sheetViews>
  <sheetFormatPr defaultColWidth="9.140625" defaultRowHeight="15" x14ac:dyDescent="0.25"/>
  <cols>
    <col min="1" max="1" width="9.7109375" style="42" customWidth="1"/>
    <col min="2" max="2" width="12.140625" style="42" customWidth="1"/>
    <col min="3" max="3" width="21.42578125" style="43" customWidth="1"/>
    <col min="4" max="4" width="13.42578125" style="42" customWidth="1"/>
    <col min="5" max="5" width="14" style="42" customWidth="1"/>
    <col min="6" max="6" width="14" style="57" customWidth="1"/>
    <col min="7" max="7" width="14.5703125" style="44" customWidth="1"/>
    <col min="8" max="8" width="14.7109375" style="45" customWidth="1"/>
    <col min="9" max="9" width="9.42578125" style="45" hidden="1" customWidth="1"/>
    <col min="10" max="10" width="11.42578125" style="45" customWidth="1"/>
    <col min="11" max="11" width="12.28515625" style="60" customWidth="1"/>
    <col min="12" max="12" width="13.140625" style="94" customWidth="1"/>
    <col min="13" max="13" width="9.85546875" style="60" hidden="1" customWidth="1"/>
    <col min="14" max="14" width="13" style="61" hidden="1" customWidth="1"/>
    <col min="15" max="15" width="34.140625" style="45" customWidth="1"/>
    <col min="16" max="16" width="8.28515625" style="42" customWidth="1"/>
    <col min="17" max="243" width="9.140625" style="42"/>
    <col min="244" max="245" width="7.85546875" style="42" customWidth="1"/>
    <col min="246" max="246" width="26.140625" style="42" customWidth="1"/>
    <col min="247" max="247" width="9.140625" style="42"/>
    <col min="248" max="248" width="14.42578125" style="42" customWidth="1"/>
    <col min="249" max="249" width="8.85546875" style="42" customWidth="1"/>
    <col min="250" max="250" width="10.7109375" style="42" customWidth="1"/>
    <col min="251" max="251" width="8.85546875" style="42" customWidth="1"/>
    <col min="252" max="252" width="11" style="42" customWidth="1"/>
    <col min="253" max="253" width="12.7109375" style="42" customWidth="1"/>
    <col min="254" max="254" width="12.140625" style="42" customWidth="1"/>
    <col min="255" max="255" width="11.7109375" style="42" customWidth="1"/>
    <col min="256" max="256" width="7.85546875" style="42" customWidth="1"/>
    <col min="257" max="257" width="13" style="42" customWidth="1"/>
    <col min="258" max="258" width="44.5703125" style="42" customWidth="1"/>
    <col min="259" max="261" width="8.28515625" style="42" customWidth="1"/>
    <col min="262" max="499" width="9.140625" style="42"/>
    <col min="500" max="501" width="7.85546875" style="42" customWidth="1"/>
    <col min="502" max="502" width="26.140625" style="42" customWidth="1"/>
    <col min="503" max="503" width="9.140625" style="42"/>
    <col min="504" max="504" width="14.42578125" style="42" customWidth="1"/>
    <col min="505" max="505" width="8.85546875" style="42" customWidth="1"/>
    <col min="506" max="506" width="10.7109375" style="42" customWidth="1"/>
    <col min="507" max="507" width="8.85546875" style="42" customWidth="1"/>
    <col min="508" max="508" width="11" style="42" customWidth="1"/>
    <col min="509" max="509" width="12.7109375" style="42" customWidth="1"/>
    <col min="510" max="510" width="12.140625" style="42" customWidth="1"/>
    <col min="511" max="511" width="11.7109375" style="42" customWidth="1"/>
    <col min="512" max="512" width="7.85546875" style="42" customWidth="1"/>
    <col min="513" max="513" width="13" style="42" customWidth="1"/>
    <col min="514" max="514" width="44.5703125" style="42" customWidth="1"/>
    <col min="515" max="517" width="8.28515625" style="42" customWidth="1"/>
    <col min="518" max="755" width="9.140625" style="42"/>
    <col min="756" max="757" width="7.85546875" style="42" customWidth="1"/>
    <col min="758" max="758" width="26.140625" style="42" customWidth="1"/>
    <col min="759" max="759" width="9.140625" style="42"/>
    <col min="760" max="760" width="14.42578125" style="42" customWidth="1"/>
    <col min="761" max="761" width="8.85546875" style="42" customWidth="1"/>
    <col min="762" max="762" width="10.7109375" style="42" customWidth="1"/>
    <col min="763" max="763" width="8.85546875" style="42" customWidth="1"/>
    <col min="764" max="764" width="11" style="42" customWidth="1"/>
    <col min="765" max="765" width="12.7109375" style="42" customWidth="1"/>
    <col min="766" max="766" width="12.140625" style="42" customWidth="1"/>
    <col min="767" max="767" width="11.7109375" style="42" customWidth="1"/>
    <col min="768" max="768" width="7.85546875" style="42" customWidth="1"/>
    <col min="769" max="769" width="13" style="42" customWidth="1"/>
    <col min="770" max="770" width="44.5703125" style="42" customWidth="1"/>
    <col min="771" max="773" width="8.28515625" style="42" customWidth="1"/>
    <col min="774" max="1011" width="9.140625" style="42"/>
    <col min="1012" max="1013" width="7.85546875" style="42" customWidth="1"/>
    <col min="1014" max="1014" width="26.140625" style="42" customWidth="1"/>
    <col min="1015" max="1015" width="9.140625" style="42"/>
    <col min="1016" max="1016" width="14.42578125" style="42" customWidth="1"/>
    <col min="1017" max="1017" width="8.85546875" style="42" customWidth="1"/>
    <col min="1018" max="1018" width="10.7109375" style="42" customWidth="1"/>
    <col min="1019" max="1019" width="8.85546875" style="42" customWidth="1"/>
    <col min="1020" max="1020" width="11" style="42" customWidth="1"/>
    <col min="1021" max="1021" width="12.7109375" style="42" customWidth="1"/>
    <col min="1022" max="1022" width="12.140625" style="42" customWidth="1"/>
    <col min="1023" max="1023" width="11.7109375" style="42" customWidth="1"/>
    <col min="1024" max="1024" width="7.85546875" style="42" customWidth="1"/>
    <col min="1025" max="1025" width="13" style="42" customWidth="1"/>
    <col min="1026" max="1026" width="44.5703125" style="42" customWidth="1"/>
    <col min="1027" max="1029" width="8.28515625" style="42" customWidth="1"/>
    <col min="1030" max="1267" width="9.140625" style="42"/>
    <col min="1268" max="1269" width="7.85546875" style="42" customWidth="1"/>
    <col min="1270" max="1270" width="26.140625" style="42" customWidth="1"/>
    <col min="1271" max="1271" width="9.140625" style="42"/>
    <col min="1272" max="1272" width="14.42578125" style="42" customWidth="1"/>
    <col min="1273" max="1273" width="8.85546875" style="42" customWidth="1"/>
    <col min="1274" max="1274" width="10.7109375" style="42" customWidth="1"/>
    <col min="1275" max="1275" width="8.85546875" style="42" customWidth="1"/>
    <col min="1276" max="1276" width="11" style="42" customWidth="1"/>
    <col min="1277" max="1277" width="12.7109375" style="42" customWidth="1"/>
    <col min="1278" max="1278" width="12.140625" style="42" customWidth="1"/>
    <col min="1279" max="1279" width="11.7109375" style="42" customWidth="1"/>
    <col min="1280" max="1280" width="7.85546875" style="42" customWidth="1"/>
    <col min="1281" max="1281" width="13" style="42" customWidth="1"/>
    <col min="1282" max="1282" width="44.5703125" style="42" customWidth="1"/>
    <col min="1283" max="1285" width="8.28515625" style="42" customWidth="1"/>
    <col min="1286" max="1523" width="9.140625" style="42"/>
    <col min="1524" max="1525" width="7.85546875" style="42" customWidth="1"/>
    <col min="1526" max="1526" width="26.140625" style="42" customWidth="1"/>
    <col min="1527" max="1527" width="9.140625" style="42"/>
    <col min="1528" max="1528" width="14.42578125" style="42" customWidth="1"/>
    <col min="1529" max="1529" width="8.85546875" style="42" customWidth="1"/>
    <col min="1530" max="1530" width="10.7109375" style="42" customWidth="1"/>
    <col min="1531" max="1531" width="8.85546875" style="42" customWidth="1"/>
    <col min="1532" max="1532" width="11" style="42" customWidth="1"/>
    <col min="1533" max="1533" width="12.7109375" style="42" customWidth="1"/>
    <col min="1534" max="1534" width="12.140625" style="42" customWidth="1"/>
    <col min="1535" max="1535" width="11.7109375" style="42" customWidth="1"/>
    <col min="1536" max="1536" width="7.85546875" style="42" customWidth="1"/>
    <col min="1537" max="1537" width="13" style="42" customWidth="1"/>
    <col min="1538" max="1538" width="44.5703125" style="42" customWidth="1"/>
    <col min="1539" max="1541" width="8.28515625" style="42" customWidth="1"/>
    <col min="1542" max="1779" width="9.140625" style="42"/>
    <col min="1780" max="1781" width="7.85546875" style="42" customWidth="1"/>
    <col min="1782" max="1782" width="26.140625" style="42" customWidth="1"/>
    <col min="1783" max="1783" width="9.140625" style="42"/>
    <col min="1784" max="1784" width="14.42578125" style="42" customWidth="1"/>
    <col min="1785" max="1785" width="8.85546875" style="42" customWidth="1"/>
    <col min="1786" max="1786" width="10.7109375" style="42" customWidth="1"/>
    <col min="1787" max="1787" width="8.85546875" style="42" customWidth="1"/>
    <col min="1788" max="1788" width="11" style="42" customWidth="1"/>
    <col min="1789" max="1789" width="12.7109375" style="42" customWidth="1"/>
    <col min="1790" max="1790" width="12.140625" style="42" customWidth="1"/>
    <col min="1791" max="1791" width="11.7109375" style="42" customWidth="1"/>
    <col min="1792" max="1792" width="7.85546875" style="42" customWidth="1"/>
    <col min="1793" max="1793" width="13" style="42" customWidth="1"/>
    <col min="1794" max="1794" width="44.5703125" style="42" customWidth="1"/>
    <col min="1795" max="1797" width="8.28515625" style="42" customWidth="1"/>
    <col min="1798" max="2035" width="9.140625" style="42"/>
    <col min="2036" max="2037" width="7.85546875" style="42" customWidth="1"/>
    <col min="2038" max="2038" width="26.140625" style="42" customWidth="1"/>
    <col min="2039" max="2039" width="9.140625" style="42"/>
    <col min="2040" max="2040" width="14.42578125" style="42" customWidth="1"/>
    <col min="2041" max="2041" width="8.85546875" style="42" customWidth="1"/>
    <col min="2042" max="2042" width="10.7109375" style="42" customWidth="1"/>
    <col min="2043" max="2043" width="8.85546875" style="42" customWidth="1"/>
    <col min="2044" max="2044" width="11" style="42" customWidth="1"/>
    <col min="2045" max="2045" width="12.7109375" style="42" customWidth="1"/>
    <col min="2046" max="2046" width="12.140625" style="42" customWidth="1"/>
    <col min="2047" max="2047" width="11.7109375" style="42" customWidth="1"/>
    <col min="2048" max="2048" width="7.85546875" style="42" customWidth="1"/>
    <col min="2049" max="2049" width="13" style="42" customWidth="1"/>
    <col min="2050" max="2050" width="44.5703125" style="42" customWidth="1"/>
    <col min="2051" max="2053" width="8.28515625" style="42" customWidth="1"/>
    <col min="2054" max="2291" width="9.140625" style="42"/>
    <col min="2292" max="2293" width="7.85546875" style="42" customWidth="1"/>
    <col min="2294" max="2294" width="26.140625" style="42" customWidth="1"/>
    <col min="2295" max="2295" width="9.140625" style="42"/>
    <col min="2296" max="2296" width="14.42578125" style="42" customWidth="1"/>
    <col min="2297" max="2297" width="8.85546875" style="42" customWidth="1"/>
    <col min="2298" max="2298" width="10.7109375" style="42" customWidth="1"/>
    <col min="2299" max="2299" width="8.85546875" style="42" customWidth="1"/>
    <col min="2300" max="2300" width="11" style="42" customWidth="1"/>
    <col min="2301" max="2301" width="12.7109375" style="42" customWidth="1"/>
    <col min="2302" max="2302" width="12.140625" style="42" customWidth="1"/>
    <col min="2303" max="2303" width="11.7109375" style="42" customWidth="1"/>
    <col min="2304" max="2304" width="7.85546875" style="42" customWidth="1"/>
    <col min="2305" max="2305" width="13" style="42" customWidth="1"/>
    <col min="2306" max="2306" width="44.5703125" style="42" customWidth="1"/>
    <col min="2307" max="2309" width="8.28515625" style="42" customWidth="1"/>
    <col min="2310" max="2547" width="9.140625" style="42"/>
    <col min="2548" max="2549" width="7.85546875" style="42" customWidth="1"/>
    <col min="2550" max="2550" width="26.140625" style="42" customWidth="1"/>
    <col min="2551" max="2551" width="9.140625" style="42"/>
    <col min="2552" max="2552" width="14.42578125" style="42" customWidth="1"/>
    <col min="2553" max="2553" width="8.85546875" style="42" customWidth="1"/>
    <col min="2554" max="2554" width="10.7109375" style="42" customWidth="1"/>
    <col min="2555" max="2555" width="8.85546875" style="42" customWidth="1"/>
    <col min="2556" max="2556" width="11" style="42" customWidth="1"/>
    <col min="2557" max="2557" width="12.7109375" style="42" customWidth="1"/>
    <col min="2558" max="2558" width="12.140625" style="42" customWidth="1"/>
    <col min="2559" max="2559" width="11.7109375" style="42" customWidth="1"/>
    <col min="2560" max="2560" width="7.85546875" style="42" customWidth="1"/>
    <col min="2561" max="2561" width="13" style="42" customWidth="1"/>
    <col min="2562" max="2562" width="44.5703125" style="42" customWidth="1"/>
    <col min="2563" max="2565" width="8.28515625" style="42" customWidth="1"/>
    <col min="2566" max="2803" width="9.140625" style="42"/>
    <col min="2804" max="2805" width="7.85546875" style="42" customWidth="1"/>
    <col min="2806" max="2806" width="26.140625" style="42" customWidth="1"/>
    <col min="2807" max="2807" width="9.140625" style="42"/>
    <col min="2808" max="2808" width="14.42578125" style="42" customWidth="1"/>
    <col min="2809" max="2809" width="8.85546875" style="42" customWidth="1"/>
    <col min="2810" max="2810" width="10.7109375" style="42" customWidth="1"/>
    <col min="2811" max="2811" width="8.85546875" style="42" customWidth="1"/>
    <col min="2812" max="2812" width="11" style="42" customWidth="1"/>
    <col min="2813" max="2813" width="12.7109375" style="42" customWidth="1"/>
    <col min="2814" max="2814" width="12.140625" style="42" customWidth="1"/>
    <col min="2815" max="2815" width="11.7109375" style="42" customWidth="1"/>
    <col min="2816" max="2816" width="7.85546875" style="42" customWidth="1"/>
    <col min="2817" max="2817" width="13" style="42" customWidth="1"/>
    <col min="2818" max="2818" width="44.5703125" style="42" customWidth="1"/>
    <col min="2819" max="2821" width="8.28515625" style="42" customWidth="1"/>
    <col min="2822" max="3059" width="9.140625" style="42"/>
    <col min="3060" max="3061" width="7.85546875" style="42" customWidth="1"/>
    <col min="3062" max="3062" width="26.140625" style="42" customWidth="1"/>
    <col min="3063" max="3063" width="9.140625" style="42"/>
    <col min="3064" max="3064" width="14.42578125" style="42" customWidth="1"/>
    <col min="3065" max="3065" width="8.85546875" style="42" customWidth="1"/>
    <col min="3066" max="3066" width="10.7109375" style="42" customWidth="1"/>
    <col min="3067" max="3067" width="8.85546875" style="42" customWidth="1"/>
    <col min="3068" max="3068" width="11" style="42" customWidth="1"/>
    <col min="3069" max="3069" width="12.7109375" style="42" customWidth="1"/>
    <col min="3070" max="3070" width="12.140625" style="42" customWidth="1"/>
    <col min="3071" max="3071" width="11.7109375" style="42" customWidth="1"/>
    <col min="3072" max="3072" width="7.85546875" style="42" customWidth="1"/>
    <col min="3073" max="3073" width="13" style="42" customWidth="1"/>
    <col min="3074" max="3074" width="44.5703125" style="42" customWidth="1"/>
    <col min="3075" max="3077" width="8.28515625" style="42" customWidth="1"/>
    <col min="3078" max="3315" width="9.140625" style="42"/>
    <col min="3316" max="3317" width="7.85546875" style="42" customWidth="1"/>
    <col min="3318" max="3318" width="26.140625" style="42" customWidth="1"/>
    <col min="3319" max="3319" width="9.140625" style="42"/>
    <col min="3320" max="3320" width="14.42578125" style="42" customWidth="1"/>
    <col min="3321" max="3321" width="8.85546875" style="42" customWidth="1"/>
    <col min="3322" max="3322" width="10.7109375" style="42" customWidth="1"/>
    <col min="3323" max="3323" width="8.85546875" style="42" customWidth="1"/>
    <col min="3324" max="3324" width="11" style="42" customWidth="1"/>
    <col min="3325" max="3325" width="12.7109375" style="42" customWidth="1"/>
    <col min="3326" max="3326" width="12.140625" style="42" customWidth="1"/>
    <col min="3327" max="3327" width="11.7109375" style="42" customWidth="1"/>
    <col min="3328" max="3328" width="7.85546875" style="42" customWidth="1"/>
    <col min="3329" max="3329" width="13" style="42" customWidth="1"/>
    <col min="3330" max="3330" width="44.5703125" style="42" customWidth="1"/>
    <col min="3331" max="3333" width="8.28515625" style="42" customWidth="1"/>
    <col min="3334" max="3571" width="9.140625" style="42"/>
    <col min="3572" max="3573" width="7.85546875" style="42" customWidth="1"/>
    <col min="3574" max="3574" width="26.140625" style="42" customWidth="1"/>
    <col min="3575" max="3575" width="9.140625" style="42"/>
    <col min="3576" max="3576" width="14.42578125" style="42" customWidth="1"/>
    <col min="3577" max="3577" width="8.85546875" style="42" customWidth="1"/>
    <col min="3578" max="3578" width="10.7109375" style="42" customWidth="1"/>
    <col min="3579" max="3579" width="8.85546875" style="42" customWidth="1"/>
    <col min="3580" max="3580" width="11" style="42" customWidth="1"/>
    <col min="3581" max="3581" width="12.7109375" style="42" customWidth="1"/>
    <col min="3582" max="3582" width="12.140625" style="42" customWidth="1"/>
    <col min="3583" max="3583" width="11.7109375" style="42" customWidth="1"/>
    <col min="3584" max="3584" width="7.85546875" style="42" customWidth="1"/>
    <col min="3585" max="3585" width="13" style="42" customWidth="1"/>
    <col min="3586" max="3586" width="44.5703125" style="42" customWidth="1"/>
    <col min="3587" max="3589" width="8.28515625" style="42" customWidth="1"/>
    <col min="3590" max="3827" width="9.140625" style="42"/>
    <col min="3828" max="3829" width="7.85546875" style="42" customWidth="1"/>
    <col min="3830" max="3830" width="26.140625" style="42" customWidth="1"/>
    <col min="3831" max="3831" width="9.140625" style="42"/>
    <col min="3832" max="3832" width="14.42578125" style="42" customWidth="1"/>
    <col min="3833" max="3833" width="8.85546875" style="42" customWidth="1"/>
    <col min="3834" max="3834" width="10.7109375" style="42" customWidth="1"/>
    <col min="3835" max="3835" width="8.85546875" style="42" customWidth="1"/>
    <col min="3836" max="3836" width="11" style="42" customWidth="1"/>
    <col min="3837" max="3837" width="12.7109375" style="42" customWidth="1"/>
    <col min="3838" max="3838" width="12.140625" style="42" customWidth="1"/>
    <col min="3839" max="3839" width="11.7109375" style="42" customWidth="1"/>
    <col min="3840" max="3840" width="7.85546875" style="42" customWidth="1"/>
    <col min="3841" max="3841" width="13" style="42" customWidth="1"/>
    <col min="3842" max="3842" width="44.5703125" style="42" customWidth="1"/>
    <col min="3843" max="3845" width="8.28515625" style="42" customWidth="1"/>
    <col min="3846" max="4083" width="9.140625" style="42"/>
    <col min="4084" max="4085" width="7.85546875" style="42" customWidth="1"/>
    <col min="4086" max="4086" width="26.140625" style="42" customWidth="1"/>
    <col min="4087" max="4087" width="9.140625" style="42"/>
    <col min="4088" max="4088" width="14.42578125" style="42" customWidth="1"/>
    <col min="4089" max="4089" width="8.85546875" style="42" customWidth="1"/>
    <col min="4090" max="4090" width="10.7109375" style="42" customWidth="1"/>
    <col min="4091" max="4091" width="8.85546875" style="42" customWidth="1"/>
    <col min="4092" max="4092" width="11" style="42" customWidth="1"/>
    <col min="4093" max="4093" width="12.7109375" style="42" customWidth="1"/>
    <col min="4094" max="4094" width="12.140625" style="42" customWidth="1"/>
    <col min="4095" max="4095" width="11.7109375" style="42" customWidth="1"/>
    <col min="4096" max="4096" width="7.85546875" style="42" customWidth="1"/>
    <col min="4097" max="4097" width="13" style="42" customWidth="1"/>
    <col min="4098" max="4098" width="44.5703125" style="42" customWidth="1"/>
    <col min="4099" max="4101" width="8.28515625" style="42" customWidth="1"/>
    <col min="4102" max="4339" width="9.140625" style="42"/>
    <col min="4340" max="4341" width="7.85546875" style="42" customWidth="1"/>
    <col min="4342" max="4342" width="26.140625" style="42" customWidth="1"/>
    <col min="4343" max="4343" width="9.140625" style="42"/>
    <col min="4344" max="4344" width="14.42578125" style="42" customWidth="1"/>
    <col min="4345" max="4345" width="8.85546875" style="42" customWidth="1"/>
    <col min="4346" max="4346" width="10.7109375" style="42" customWidth="1"/>
    <col min="4347" max="4347" width="8.85546875" style="42" customWidth="1"/>
    <col min="4348" max="4348" width="11" style="42" customWidth="1"/>
    <col min="4349" max="4349" width="12.7109375" style="42" customWidth="1"/>
    <col min="4350" max="4350" width="12.140625" style="42" customWidth="1"/>
    <col min="4351" max="4351" width="11.7109375" style="42" customWidth="1"/>
    <col min="4352" max="4352" width="7.85546875" style="42" customWidth="1"/>
    <col min="4353" max="4353" width="13" style="42" customWidth="1"/>
    <col min="4354" max="4354" width="44.5703125" style="42" customWidth="1"/>
    <col min="4355" max="4357" width="8.28515625" style="42" customWidth="1"/>
    <col min="4358" max="4595" width="9.140625" style="42"/>
    <col min="4596" max="4597" width="7.85546875" style="42" customWidth="1"/>
    <col min="4598" max="4598" width="26.140625" style="42" customWidth="1"/>
    <col min="4599" max="4599" width="9.140625" style="42"/>
    <col min="4600" max="4600" width="14.42578125" style="42" customWidth="1"/>
    <col min="4601" max="4601" width="8.85546875" style="42" customWidth="1"/>
    <col min="4602" max="4602" width="10.7109375" style="42" customWidth="1"/>
    <col min="4603" max="4603" width="8.85546875" style="42" customWidth="1"/>
    <col min="4604" max="4604" width="11" style="42" customWidth="1"/>
    <col min="4605" max="4605" width="12.7109375" style="42" customWidth="1"/>
    <col min="4606" max="4606" width="12.140625" style="42" customWidth="1"/>
    <col min="4607" max="4607" width="11.7109375" style="42" customWidth="1"/>
    <col min="4608" max="4608" width="7.85546875" style="42" customWidth="1"/>
    <col min="4609" max="4609" width="13" style="42" customWidth="1"/>
    <col min="4610" max="4610" width="44.5703125" style="42" customWidth="1"/>
    <col min="4611" max="4613" width="8.28515625" style="42" customWidth="1"/>
    <col min="4614" max="4851" width="9.140625" style="42"/>
    <col min="4852" max="4853" width="7.85546875" style="42" customWidth="1"/>
    <col min="4854" max="4854" width="26.140625" style="42" customWidth="1"/>
    <col min="4855" max="4855" width="9.140625" style="42"/>
    <col min="4856" max="4856" width="14.42578125" style="42" customWidth="1"/>
    <col min="4857" max="4857" width="8.85546875" style="42" customWidth="1"/>
    <col min="4858" max="4858" width="10.7109375" style="42" customWidth="1"/>
    <col min="4859" max="4859" width="8.85546875" style="42" customWidth="1"/>
    <col min="4860" max="4860" width="11" style="42" customWidth="1"/>
    <col min="4861" max="4861" width="12.7109375" style="42" customWidth="1"/>
    <col min="4862" max="4862" width="12.140625" style="42" customWidth="1"/>
    <col min="4863" max="4863" width="11.7109375" style="42" customWidth="1"/>
    <col min="4864" max="4864" width="7.85546875" style="42" customWidth="1"/>
    <col min="4865" max="4865" width="13" style="42" customWidth="1"/>
    <col min="4866" max="4866" width="44.5703125" style="42" customWidth="1"/>
    <col min="4867" max="4869" width="8.28515625" style="42" customWidth="1"/>
    <col min="4870" max="5107" width="9.140625" style="42"/>
    <col min="5108" max="5109" width="7.85546875" style="42" customWidth="1"/>
    <col min="5110" max="5110" width="26.140625" style="42" customWidth="1"/>
    <col min="5111" max="5111" width="9.140625" style="42"/>
    <col min="5112" max="5112" width="14.42578125" style="42" customWidth="1"/>
    <col min="5113" max="5113" width="8.85546875" style="42" customWidth="1"/>
    <col min="5114" max="5114" width="10.7109375" style="42" customWidth="1"/>
    <col min="5115" max="5115" width="8.85546875" style="42" customWidth="1"/>
    <col min="5116" max="5116" width="11" style="42" customWidth="1"/>
    <col min="5117" max="5117" width="12.7109375" style="42" customWidth="1"/>
    <col min="5118" max="5118" width="12.140625" style="42" customWidth="1"/>
    <col min="5119" max="5119" width="11.7109375" style="42" customWidth="1"/>
    <col min="5120" max="5120" width="7.85546875" style="42" customWidth="1"/>
    <col min="5121" max="5121" width="13" style="42" customWidth="1"/>
    <col min="5122" max="5122" width="44.5703125" style="42" customWidth="1"/>
    <col min="5123" max="5125" width="8.28515625" style="42" customWidth="1"/>
    <col min="5126" max="5363" width="9.140625" style="42"/>
    <col min="5364" max="5365" width="7.85546875" style="42" customWidth="1"/>
    <col min="5366" max="5366" width="26.140625" style="42" customWidth="1"/>
    <col min="5367" max="5367" width="9.140625" style="42"/>
    <col min="5368" max="5368" width="14.42578125" style="42" customWidth="1"/>
    <col min="5369" max="5369" width="8.85546875" style="42" customWidth="1"/>
    <col min="5370" max="5370" width="10.7109375" style="42" customWidth="1"/>
    <col min="5371" max="5371" width="8.85546875" style="42" customWidth="1"/>
    <col min="5372" max="5372" width="11" style="42" customWidth="1"/>
    <col min="5373" max="5373" width="12.7109375" style="42" customWidth="1"/>
    <col min="5374" max="5374" width="12.140625" style="42" customWidth="1"/>
    <col min="5375" max="5375" width="11.7109375" style="42" customWidth="1"/>
    <col min="5376" max="5376" width="7.85546875" style="42" customWidth="1"/>
    <col min="5377" max="5377" width="13" style="42" customWidth="1"/>
    <col min="5378" max="5378" width="44.5703125" style="42" customWidth="1"/>
    <col min="5379" max="5381" width="8.28515625" style="42" customWidth="1"/>
    <col min="5382" max="5619" width="9.140625" style="42"/>
    <col min="5620" max="5621" width="7.85546875" style="42" customWidth="1"/>
    <col min="5622" max="5622" width="26.140625" style="42" customWidth="1"/>
    <col min="5623" max="5623" width="9.140625" style="42"/>
    <col min="5624" max="5624" width="14.42578125" style="42" customWidth="1"/>
    <col min="5625" max="5625" width="8.85546875" style="42" customWidth="1"/>
    <col min="5626" max="5626" width="10.7109375" style="42" customWidth="1"/>
    <col min="5627" max="5627" width="8.85546875" style="42" customWidth="1"/>
    <col min="5628" max="5628" width="11" style="42" customWidth="1"/>
    <col min="5629" max="5629" width="12.7109375" style="42" customWidth="1"/>
    <col min="5630" max="5630" width="12.140625" style="42" customWidth="1"/>
    <col min="5631" max="5631" width="11.7109375" style="42" customWidth="1"/>
    <col min="5632" max="5632" width="7.85546875" style="42" customWidth="1"/>
    <col min="5633" max="5633" width="13" style="42" customWidth="1"/>
    <col min="5634" max="5634" width="44.5703125" style="42" customWidth="1"/>
    <col min="5635" max="5637" width="8.28515625" style="42" customWidth="1"/>
    <col min="5638" max="5875" width="9.140625" style="42"/>
    <col min="5876" max="5877" width="7.85546875" style="42" customWidth="1"/>
    <col min="5878" max="5878" width="26.140625" style="42" customWidth="1"/>
    <col min="5879" max="5879" width="9.140625" style="42"/>
    <col min="5880" max="5880" width="14.42578125" style="42" customWidth="1"/>
    <col min="5881" max="5881" width="8.85546875" style="42" customWidth="1"/>
    <col min="5882" max="5882" width="10.7109375" style="42" customWidth="1"/>
    <col min="5883" max="5883" width="8.85546875" style="42" customWidth="1"/>
    <col min="5884" max="5884" width="11" style="42" customWidth="1"/>
    <col min="5885" max="5885" width="12.7109375" style="42" customWidth="1"/>
    <col min="5886" max="5886" width="12.140625" style="42" customWidth="1"/>
    <col min="5887" max="5887" width="11.7109375" style="42" customWidth="1"/>
    <col min="5888" max="5888" width="7.85546875" style="42" customWidth="1"/>
    <col min="5889" max="5889" width="13" style="42" customWidth="1"/>
    <col min="5890" max="5890" width="44.5703125" style="42" customWidth="1"/>
    <col min="5891" max="5893" width="8.28515625" style="42" customWidth="1"/>
    <col min="5894" max="6131" width="9.140625" style="42"/>
    <col min="6132" max="6133" width="7.85546875" style="42" customWidth="1"/>
    <col min="6134" max="6134" width="26.140625" style="42" customWidth="1"/>
    <col min="6135" max="6135" width="9.140625" style="42"/>
    <col min="6136" max="6136" width="14.42578125" style="42" customWidth="1"/>
    <col min="6137" max="6137" width="8.85546875" style="42" customWidth="1"/>
    <col min="6138" max="6138" width="10.7109375" style="42" customWidth="1"/>
    <col min="6139" max="6139" width="8.85546875" style="42" customWidth="1"/>
    <col min="6140" max="6140" width="11" style="42" customWidth="1"/>
    <col min="6141" max="6141" width="12.7109375" style="42" customWidth="1"/>
    <col min="6142" max="6142" width="12.140625" style="42" customWidth="1"/>
    <col min="6143" max="6143" width="11.7109375" style="42" customWidth="1"/>
    <col min="6144" max="6144" width="7.85546875" style="42" customWidth="1"/>
    <col min="6145" max="6145" width="13" style="42" customWidth="1"/>
    <col min="6146" max="6146" width="44.5703125" style="42" customWidth="1"/>
    <col min="6147" max="6149" width="8.28515625" style="42" customWidth="1"/>
    <col min="6150" max="6387" width="9.140625" style="42"/>
    <col min="6388" max="6389" width="7.85546875" style="42" customWidth="1"/>
    <col min="6390" max="6390" width="26.140625" style="42" customWidth="1"/>
    <col min="6391" max="6391" width="9.140625" style="42"/>
    <col min="6392" max="6392" width="14.42578125" style="42" customWidth="1"/>
    <col min="6393" max="6393" width="8.85546875" style="42" customWidth="1"/>
    <col min="6394" max="6394" width="10.7109375" style="42" customWidth="1"/>
    <col min="6395" max="6395" width="8.85546875" style="42" customWidth="1"/>
    <col min="6396" max="6396" width="11" style="42" customWidth="1"/>
    <col min="6397" max="6397" width="12.7109375" style="42" customWidth="1"/>
    <col min="6398" max="6398" width="12.140625" style="42" customWidth="1"/>
    <col min="6399" max="6399" width="11.7109375" style="42" customWidth="1"/>
    <col min="6400" max="6400" width="7.85546875" style="42" customWidth="1"/>
    <col min="6401" max="6401" width="13" style="42" customWidth="1"/>
    <col min="6402" max="6402" width="44.5703125" style="42" customWidth="1"/>
    <col min="6403" max="6405" width="8.28515625" style="42" customWidth="1"/>
    <col min="6406" max="6643" width="9.140625" style="42"/>
    <col min="6644" max="6645" width="7.85546875" style="42" customWidth="1"/>
    <col min="6646" max="6646" width="26.140625" style="42" customWidth="1"/>
    <col min="6647" max="6647" width="9.140625" style="42"/>
    <col min="6648" max="6648" width="14.42578125" style="42" customWidth="1"/>
    <col min="6649" max="6649" width="8.85546875" style="42" customWidth="1"/>
    <col min="6650" max="6650" width="10.7109375" style="42" customWidth="1"/>
    <col min="6651" max="6651" width="8.85546875" style="42" customWidth="1"/>
    <col min="6652" max="6652" width="11" style="42" customWidth="1"/>
    <col min="6653" max="6653" width="12.7109375" style="42" customWidth="1"/>
    <col min="6654" max="6654" width="12.140625" style="42" customWidth="1"/>
    <col min="6655" max="6655" width="11.7109375" style="42" customWidth="1"/>
    <col min="6656" max="6656" width="7.85546875" style="42" customWidth="1"/>
    <col min="6657" max="6657" width="13" style="42" customWidth="1"/>
    <col min="6658" max="6658" width="44.5703125" style="42" customWidth="1"/>
    <col min="6659" max="6661" width="8.28515625" style="42" customWidth="1"/>
    <col min="6662" max="6899" width="9.140625" style="42"/>
    <col min="6900" max="6901" width="7.85546875" style="42" customWidth="1"/>
    <col min="6902" max="6902" width="26.140625" style="42" customWidth="1"/>
    <col min="6903" max="6903" width="9.140625" style="42"/>
    <col min="6904" max="6904" width="14.42578125" style="42" customWidth="1"/>
    <col min="6905" max="6905" width="8.85546875" style="42" customWidth="1"/>
    <col min="6906" max="6906" width="10.7109375" style="42" customWidth="1"/>
    <col min="6907" max="6907" width="8.85546875" style="42" customWidth="1"/>
    <col min="6908" max="6908" width="11" style="42" customWidth="1"/>
    <col min="6909" max="6909" width="12.7109375" style="42" customWidth="1"/>
    <col min="6910" max="6910" width="12.140625" style="42" customWidth="1"/>
    <col min="6911" max="6911" width="11.7109375" style="42" customWidth="1"/>
    <col min="6912" max="6912" width="7.85546875" style="42" customWidth="1"/>
    <col min="6913" max="6913" width="13" style="42" customWidth="1"/>
    <col min="6914" max="6914" width="44.5703125" style="42" customWidth="1"/>
    <col min="6915" max="6917" width="8.28515625" style="42" customWidth="1"/>
    <col min="6918" max="7155" width="9.140625" style="42"/>
    <col min="7156" max="7157" width="7.85546875" style="42" customWidth="1"/>
    <col min="7158" max="7158" width="26.140625" style="42" customWidth="1"/>
    <col min="7159" max="7159" width="9.140625" style="42"/>
    <col min="7160" max="7160" width="14.42578125" style="42" customWidth="1"/>
    <col min="7161" max="7161" width="8.85546875" style="42" customWidth="1"/>
    <col min="7162" max="7162" width="10.7109375" style="42" customWidth="1"/>
    <col min="7163" max="7163" width="8.85546875" style="42" customWidth="1"/>
    <col min="7164" max="7164" width="11" style="42" customWidth="1"/>
    <col min="7165" max="7165" width="12.7109375" style="42" customWidth="1"/>
    <col min="7166" max="7166" width="12.140625" style="42" customWidth="1"/>
    <col min="7167" max="7167" width="11.7109375" style="42" customWidth="1"/>
    <col min="7168" max="7168" width="7.85546875" style="42" customWidth="1"/>
    <col min="7169" max="7169" width="13" style="42" customWidth="1"/>
    <col min="7170" max="7170" width="44.5703125" style="42" customWidth="1"/>
    <col min="7171" max="7173" width="8.28515625" style="42" customWidth="1"/>
    <col min="7174" max="7411" width="9.140625" style="42"/>
    <col min="7412" max="7413" width="7.85546875" style="42" customWidth="1"/>
    <col min="7414" max="7414" width="26.140625" style="42" customWidth="1"/>
    <col min="7415" max="7415" width="9.140625" style="42"/>
    <col min="7416" max="7416" width="14.42578125" style="42" customWidth="1"/>
    <col min="7417" max="7417" width="8.85546875" style="42" customWidth="1"/>
    <col min="7418" max="7418" width="10.7109375" style="42" customWidth="1"/>
    <col min="7419" max="7419" width="8.85546875" style="42" customWidth="1"/>
    <col min="7420" max="7420" width="11" style="42" customWidth="1"/>
    <col min="7421" max="7421" width="12.7109375" style="42" customWidth="1"/>
    <col min="7422" max="7422" width="12.140625" style="42" customWidth="1"/>
    <col min="7423" max="7423" width="11.7109375" style="42" customWidth="1"/>
    <col min="7424" max="7424" width="7.85546875" style="42" customWidth="1"/>
    <col min="7425" max="7425" width="13" style="42" customWidth="1"/>
    <col min="7426" max="7426" width="44.5703125" style="42" customWidth="1"/>
    <col min="7427" max="7429" width="8.28515625" style="42" customWidth="1"/>
    <col min="7430" max="7667" width="9.140625" style="42"/>
    <col min="7668" max="7669" width="7.85546875" style="42" customWidth="1"/>
    <col min="7670" max="7670" width="26.140625" style="42" customWidth="1"/>
    <col min="7671" max="7671" width="9.140625" style="42"/>
    <col min="7672" max="7672" width="14.42578125" style="42" customWidth="1"/>
    <col min="7673" max="7673" width="8.85546875" style="42" customWidth="1"/>
    <col min="7674" max="7674" width="10.7109375" style="42" customWidth="1"/>
    <col min="7675" max="7675" width="8.85546875" style="42" customWidth="1"/>
    <col min="7676" max="7676" width="11" style="42" customWidth="1"/>
    <col min="7677" max="7677" width="12.7109375" style="42" customWidth="1"/>
    <col min="7678" max="7678" width="12.140625" style="42" customWidth="1"/>
    <col min="7679" max="7679" width="11.7109375" style="42" customWidth="1"/>
    <col min="7680" max="7680" width="7.85546875" style="42" customWidth="1"/>
    <col min="7681" max="7681" width="13" style="42" customWidth="1"/>
    <col min="7682" max="7682" width="44.5703125" style="42" customWidth="1"/>
    <col min="7683" max="7685" width="8.28515625" style="42" customWidth="1"/>
    <col min="7686" max="7923" width="9.140625" style="42"/>
    <col min="7924" max="7925" width="7.85546875" style="42" customWidth="1"/>
    <col min="7926" max="7926" width="26.140625" style="42" customWidth="1"/>
    <col min="7927" max="7927" width="9.140625" style="42"/>
    <col min="7928" max="7928" width="14.42578125" style="42" customWidth="1"/>
    <col min="7929" max="7929" width="8.85546875" style="42" customWidth="1"/>
    <col min="7930" max="7930" width="10.7109375" style="42" customWidth="1"/>
    <col min="7931" max="7931" width="8.85546875" style="42" customWidth="1"/>
    <col min="7932" max="7932" width="11" style="42" customWidth="1"/>
    <col min="7933" max="7933" width="12.7109375" style="42" customWidth="1"/>
    <col min="7934" max="7934" width="12.140625" style="42" customWidth="1"/>
    <col min="7935" max="7935" width="11.7109375" style="42" customWidth="1"/>
    <col min="7936" max="7936" width="7.85546875" style="42" customWidth="1"/>
    <col min="7937" max="7937" width="13" style="42" customWidth="1"/>
    <col min="7938" max="7938" width="44.5703125" style="42" customWidth="1"/>
    <col min="7939" max="7941" width="8.28515625" style="42" customWidth="1"/>
    <col min="7942" max="8179" width="9.140625" style="42"/>
    <col min="8180" max="8181" width="7.85546875" style="42" customWidth="1"/>
    <col min="8182" max="8182" width="26.140625" style="42" customWidth="1"/>
    <col min="8183" max="8183" width="9.140625" style="42"/>
    <col min="8184" max="8184" width="14.42578125" style="42" customWidth="1"/>
    <col min="8185" max="8185" width="8.85546875" style="42" customWidth="1"/>
    <col min="8186" max="8186" width="10.7109375" style="42" customWidth="1"/>
    <col min="8187" max="8187" width="8.85546875" style="42" customWidth="1"/>
    <col min="8188" max="8188" width="11" style="42" customWidth="1"/>
    <col min="8189" max="8189" width="12.7109375" style="42" customWidth="1"/>
    <col min="8190" max="8190" width="12.140625" style="42" customWidth="1"/>
    <col min="8191" max="8191" width="11.7109375" style="42" customWidth="1"/>
    <col min="8192" max="8192" width="7.85546875" style="42" customWidth="1"/>
    <col min="8193" max="8193" width="13" style="42" customWidth="1"/>
    <col min="8194" max="8194" width="44.5703125" style="42" customWidth="1"/>
    <col min="8195" max="8197" width="8.28515625" style="42" customWidth="1"/>
    <col min="8198" max="8435" width="9.140625" style="42"/>
    <col min="8436" max="8437" width="7.85546875" style="42" customWidth="1"/>
    <col min="8438" max="8438" width="26.140625" style="42" customWidth="1"/>
    <col min="8439" max="8439" width="9.140625" style="42"/>
    <col min="8440" max="8440" width="14.42578125" style="42" customWidth="1"/>
    <col min="8441" max="8441" width="8.85546875" style="42" customWidth="1"/>
    <col min="8442" max="8442" width="10.7109375" style="42" customWidth="1"/>
    <col min="8443" max="8443" width="8.85546875" style="42" customWidth="1"/>
    <col min="8444" max="8444" width="11" style="42" customWidth="1"/>
    <col min="8445" max="8445" width="12.7109375" style="42" customWidth="1"/>
    <col min="8446" max="8446" width="12.140625" style="42" customWidth="1"/>
    <col min="8447" max="8447" width="11.7109375" style="42" customWidth="1"/>
    <col min="8448" max="8448" width="7.85546875" style="42" customWidth="1"/>
    <col min="8449" max="8449" width="13" style="42" customWidth="1"/>
    <col min="8450" max="8450" width="44.5703125" style="42" customWidth="1"/>
    <col min="8451" max="8453" width="8.28515625" style="42" customWidth="1"/>
    <col min="8454" max="8691" width="9.140625" style="42"/>
    <col min="8692" max="8693" width="7.85546875" style="42" customWidth="1"/>
    <col min="8694" max="8694" width="26.140625" style="42" customWidth="1"/>
    <col min="8695" max="8695" width="9.140625" style="42"/>
    <col min="8696" max="8696" width="14.42578125" style="42" customWidth="1"/>
    <col min="8697" max="8697" width="8.85546875" style="42" customWidth="1"/>
    <col min="8698" max="8698" width="10.7109375" style="42" customWidth="1"/>
    <col min="8699" max="8699" width="8.85546875" style="42" customWidth="1"/>
    <col min="8700" max="8700" width="11" style="42" customWidth="1"/>
    <col min="8701" max="8701" width="12.7109375" style="42" customWidth="1"/>
    <col min="8702" max="8702" width="12.140625" style="42" customWidth="1"/>
    <col min="8703" max="8703" width="11.7109375" style="42" customWidth="1"/>
    <col min="8704" max="8704" width="7.85546875" style="42" customWidth="1"/>
    <col min="8705" max="8705" width="13" style="42" customWidth="1"/>
    <col min="8706" max="8706" width="44.5703125" style="42" customWidth="1"/>
    <col min="8707" max="8709" width="8.28515625" style="42" customWidth="1"/>
    <col min="8710" max="8947" width="9.140625" style="42"/>
    <col min="8948" max="8949" width="7.85546875" style="42" customWidth="1"/>
    <col min="8950" max="8950" width="26.140625" style="42" customWidth="1"/>
    <col min="8951" max="8951" width="9.140625" style="42"/>
    <col min="8952" max="8952" width="14.42578125" style="42" customWidth="1"/>
    <col min="8953" max="8953" width="8.85546875" style="42" customWidth="1"/>
    <col min="8954" max="8954" width="10.7109375" style="42" customWidth="1"/>
    <col min="8955" max="8955" width="8.85546875" style="42" customWidth="1"/>
    <col min="8956" max="8956" width="11" style="42" customWidth="1"/>
    <col min="8957" max="8957" width="12.7109375" style="42" customWidth="1"/>
    <col min="8958" max="8958" width="12.140625" style="42" customWidth="1"/>
    <col min="8959" max="8959" width="11.7109375" style="42" customWidth="1"/>
    <col min="8960" max="8960" width="7.85546875" style="42" customWidth="1"/>
    <col min="8961" max="8961" width="13" style="42" customWidth="1"/>
    <col min="8962" max="8962" width="44.5703125" style="42" customWidth="1"/>
    <col min="8963" max="8965" width="8.28515625" style="42" customWidth="1"/>
    <col min="8966" max="9203" width="9.140625" style="42"/>
    <col min="9204" max="9205" width="7.85546875" style="42" customWidth="1"/>
    <col min="9206" max="9206" width="26.140625" style="42" customWidth="1"/>
    <col min="9207" max="9207" width="9.140625" style="42"/>
    <col min="9208" max="9208" width="14.42578125" style="42" customWidth="1"/>
    <col min="9209" max="9209" width="8.85546875" style="42" customWidth="1"/>
    <col min="9210" max="9210" width="10.7109375" style="42" customWidth="1"/>
    <col min="9211" max="9211" width="8.85546875" style="42" customWidth="1"/>
    <col min="9212" max="9212" width="11" style="42" customWidth="1"/>
    <col min="9213" max="9213" width="12.7109375" style="42" customWidth="1"/>
    <col min="9214" max="9214" width="12.140625" style="42" customWidth="1"/>
    <col min="9215" max="9215" width="11.7109375" style="42" customWidth="1"/>
    <col min="9216" max="9216" width="7.85546875" style="42" customWidth="1"/>
    <col min="9217" max="9217" width="13" style="42" customWidth="1"/>
    <col min="9218" max="9218" width="44.5703125" style="42" customWidth="1"/>
    <col min="9219" max="9221" width="8.28515625" style="42" customWidth="1"/>
    <col min="9222" max="9459" width="9.140625" style="42"/>
    <col min="9460" max="9461" width="7.85546875" style="42" customWidth="1"/>
    <col min="9462" max="9462" width="26.140625" style="42" customWidth="1"/>
    <col min="9463" max="9463" width="9.140625" style="42"/>
    <col min="9464" max="9464" width="14.42578125" style="42" customWidth="1"/>
    <col min="9465" max="9465" width="8.85546875" style="42" customWidth="1"/>
    <col min="9466" max="9466" width="10.7109375" style="42" customWidth="1"/>
    <col min="9467" max="9467" width="8.85546875" style="42" customWidth="1"/>
    <col min="9468" max="9468" width="11" style="42" customWidth="1"/>
    <col min="9469" max="9469" width="12.7109375" style="42" customWidth="1"/>
    <col min="9470" max="9470" width="12.140625" style="42" customWidth="1"/>
    <col min="9471" max="9471" width="11.7109375" style="42" customWidth="1"/>
    <col min="9472" max="9472" width="7.85546875" style="42" customWidth="1"/>
    <col min="9473" max="9473" width="13" style="42" customWidth="1"/>
    <col min="9474" max="9474" width="44.5703125" style="42" customWidth="1"/>
    <col min="9475" max="9477" width="8.28515625" style="42" customWidth="1"/>
    <col min="9478" max="9715" width="9.140625" style="42"/>
    <col min="9716" max="9717" width="7.85546875" style="42" customWidth="1"/>
    <col min="9718" max="9718" width="26.140625" style="42" customWidth="1"/>
    <col min="9719" max="9719" width="9.140625" style="42"/>
    <col min="9720" max="9720" width="14.42578125" style="42" customWidth="1"/>
    <col min="9721" max="9721" width="8.85546875" style="42" customWidth="1"/>
    <col min="9722" max="9722" width="10.7109375" style="42" customWidth="1"/>
    <col min="9723" max="9723" width="8.85546875" style="42" customWidth="1"/>
    <col min="9724" max="9724" width="11" style="42" customWidth="1"/>
    <col min="9725" max="9725" width="12.7109375" style="42" customWidth="1"/>
    <col min="9726" max="9726" width="12.140625" style="42" customWidth="1"/>
    <col min="9727" max="9727" width="11.7109375" style="42" customWidth="1"/>
    <col min="9728" max="9728" width="7.85546875" style="42" customWidth="1"/>
    <col min="9729" max="9729" width="13" style="42" customWidth="1"/>
    <col min="9730" max="9730" width="44.5703125" style="42" customWidth="1"/>
    <col min="9731" max="9733" width="8.28515625" style="42" customWidth="1"/>
    <col min="9734" max="9971" width="9.140625" style="42"/>
    <col min="9972" max="9973" width="7.85546875" style="42" customWidth="1"/>
    <col min="9974" max="9974" width="26.140625" style="42" customWidth="1"/>
    <col min="9975" max="9975" width="9.140625" style="42"/>
    <col min="9976" max="9976" width="14.42578125" style="42" customWidth="1"/>
    <col min="9977" max="9977" width="8.85546875" style="42" customWidth="1"/>
    <col min="9978" max="9978" width="10.7109375" style="42" customWidth="1"/>
    <col min="9979" max="9979" width="8.85546875" style="42" customWidth="1"/>
    <col min="9980" max="9980" width="11" style="42" customWidth="1"/>
    <col min="9981" max="9981" width="12.7109375" style="42" customWidth="1"/>
    <col min="9982" max="9982" width="12.140625" style="42" customWidth="1"/>
    <col min="9983" max="9983" width="11.7109375" style="42" customWidth="1"/>
    <col min="9984" max="9984" width="7.85546875" style="42" customWidth="1"/>
    <col min="9985" max="9985" width="13" style="42" customWidth="1"/>
    <col min="9986" max="9986" width="44.5703125" style="42" customWidth="1"/>
    <col min="9987" max="9989" width="8.28515625" style="42" customWidth="1"/>
    <col min="9990" max="10227" width="9.140625" style="42"/>
    <col min="10228" max="10229" width="7.85546875" style="42" customWidth="1"/>
    <col min="10230" max="10230" width="26.140625" style="42" customWidth="1"/>
    <col min="10231" max="10231" width="9.140625" style="42"/>
    <col min="10232" max="10232" width="14.42578125" style="42" customWidth="1"/>
    <col min="10233" max="10233" width="8.85546875" style="42" customWidth="1"/>
    <col min="10234" max="10234" width="10.7109375" style="42" customWidth="1"/>
    <col min="10235" max="10235" width="8.85546875" style="42" customWidth="1"/>
    <col min="10236" max="10236" width="11" style="42" customWidth="1"/>
    <col min="10237" max="10237" width="12.7109375" style="42" customWidth="1"/>
    <col min="10238" max="10238" width="12.140625" style="42" customWidth="1"/>
    <col min="10239" max="10239" width="11.7109375" style="42" customWidth="1"/>
    <col min="10240" max="10240" width="7.85546875" style="42" customWidth="1"/>
    <col min="10241" max="10241" width="13" style="42" customWidth="1"/>
    <col min="10242" max="10242" width="44.5703125" style="42" customWidth="1"/>
    <col min="10243" max="10245" width="8.28515625" style="42" customWidth="1"/>
    <col min="10246" max="10483" width="9.140625" style="42"/>
    <col min="10484" max="10485" width="7.85546875" style="42" customWidth="1"/>
    <col min="10486" max="10486" width="26.140625" style="42" customWidth="1"/>
    <col min="10487" max="10487" width="9.140625" style="42"/>
    <col min="10488" max="10488" width="14.42578125" style="42" customWidth="1"/>
    <col min="10489" max="10489" width="8.85546875" style="42" customWidth="1"/>
    <col min="10490" max="10490" width="10.7109375" style="42" customWidth="1"/>
    <col min="10491" max="10491" width="8.85546875" style="42" customWidth="1"/>
    <col min="10492" max="10492" width="11" style="42" customWidth="1"/>
    <col min="10493" max="10493" width="12.7109375" style="42" customWidth="1"/>
    <col min="10494" max="10494" width="12.140625" style="42" customWidth="1"/>
    <col min="10495" max="10495" width="11.7109375" style="42" customWidth="1"/>
    <col min="10496" max="10496" width="7.85546875" style="42" customWidth="1"/>
    <col min="10497" max="10497" width="13" style="42" customWidth="1"/>
    <col min="10498" max="10498" width="44.5703125" style="42" customWidth="1"/>
    <col min="10499" max="10501" width="8.28515625" style="42" customWidth="1"/>
    <col min="10502" max="10739" width="9.140625" style="42"/>
    <col min="10740" max="10741" width="7.85546875" style="42" customWidth="1"/>
    <col min="10742" max="10742" width="26.140625" style="42" customWidth="1"/>
    <col min="10743" max="10743" width="9.140625" style="42"/>
    <col min="10744" max="10744" width="14.42578125" style="42" customWidth="1"/>
    <col min="10745" max="10745" width="8.85546875" style="42" customWidth="1"/>
    <col min="10746" max="10746" width="10.7109375" style="42" customWidth="1"/>
    <col min="10747" max="10747" width="8.85546875" style="42" customWidth="1"/>
    <col min="10748" max="10748" width="11" style="42" customWidth="1"/>
    <col min="10749" max="10749" width="12.7109375" style="42" customWidth="1"/>
    <col min="10750" max="10750" width="12.140625" style="42" customWidth="1"/>
    <col min="10751" max="10751" width="11.7109375" style="42" customWidth="1"/>
    <col min="10752" max="10752" width="7.85546875" style="42" customWidth="1"/>
    <col min="10753" max="10753" width="13" style="42" customWidth="1"/>
    <col min="10754" max="10754" width="44.5703125" style="42" customWidth="1"/>
    <col min="10755" max="10757" width="8.28515625" style="42" customWidth="1"/>
    <col min="10758" max="10995" width="9.140625" style="42"/>
    <col min="10996" max="10997" width="7.85546875" style="42" customWidth="1"/>
    <col min="10998" max="10998" width="26.140625" style="42" customWidth="1"/>
    <col min="10999" max="10999" width="9.140625" style="42"/>
    <col min="11000" max="11000" width="14.42578125" style="42" customWidth="1"/>
    <col min="11001" max="11001" width="8.85546875" style="42" customWidth="1"/>
    <col min="11002" max="11002" width="10.7109375" style="42" customWidth="1"/>
    <col min="11003" max="11003" width="8.85546875" style="42" customWidth="1"/>
    <col min="11004" max="11004" width="11" style="42" customWidth="1"/>
    <col min="11005" max="11005" width="12.7109375" style="42" customWidth="1"/>
    <col min="11006" max="11006" width="12.140625" style="42" customWidth="1"/>
    <col min="11007" max="11007" width="11.7109375" style="42" customWidth="1"/>
    <col min="11008" max="11008" width="7.85546875" style="42" customWidth="1"/>
    <col min="11009" max="11009" width="13" style="42" customWidth="1"/>
    <col min="11010" max="11010" width="44.5703125" style="42" customWidth="1"/>
    <col min="11011" max="11013" width="8.28515625" style="42" customWidth="1"/>
    <col min="11014" max="11251" width="9.140625" style="42"/>
    <col min="11252" max="11253" width="7.85546875" style="42" customWidth="1"/>
    <col min="11254" max="11254" width="26.140625" style="42" customWidth="1"/>
    <col min="11255" max="11255" width="9.140625" style="42"/>
    <col min="11256" max="11256" width="14.42578125" style="42" customWidth="1"/>
    <col min="11257" max="11257" width="8.85546875" style="42" customWidth="1"/>
    <col min="11258" max="11258" width="10.7109375" style="42" customWidth="1"/>
    <col min="11259" max="11259" width="8.85546875" style="42" customWidth="1"/>
    <col min="11260" max="11260" width="11" style="42" customWidth="1"/>
    <col min="11261" max="11261" width="12.7109375" style="42" customWidth="1"/>
    <col min="11262" max="11262" width="12.140625" style="42" customWidth="1"/>
    <col min="11263" max="11263" width="11.7109375" style="42" customWidth="1"/>
    <col min="11264" max="11264" width="7.85546875" style="42" customWidth="1"/>
    <col min="11265" max="11265" width="13" style="42" customWidth="1"/>
    <col min="11266" max="11266" width="44.5703125" style="42" customWidth="1"/>
    <col min="11267" max="11269" width="8.28515625" style="42" customWidth="1"/>
    <col min="11270" max="11507" width="9.140625" style="42"/>
    <col min="11508" max="11509" width="7.85546875" style="42" customWidth="1"/>
    <col min="11510" max="11510" width="26.140625" style="42" customWidth="1"/>
    <col min="11511" max="11511" width="9.140625" style="42"/>
    <col min="11512" max="11512" width="14.42578125" style="42" customWidth="1"/>
    <col min="11513" max="11513" width="8.85546875" style="42" customWidth="1"/>
    <col min="11514" max="11514" width="10.7109375" style="42" customWidth="1"/>
    <col min="11515" max="11515" width="8.85546875" style="42" customWidth="1"/>
    <col min="11516" max="11516" width="11" style="42" customWidth="1"/>
    <col min="11517" max="11517" width="12.7109375" style="42" customWidth="1"/>
    <col min="11518" max="11518" width="12.140625" style="42" customWidth="1"/>
    <col min="11519" max="11519" width="11.7109375" style="42" customWidth="1"/>
    <col min="11520" max="11520" width="7.85546875" style="42" customWidth="1"/>
    <col min="11521" max="11521" width="13" style="42" customWidth="1"/>
    <col min="11522" max="11522" width="44.5703125" style="42" customWidth="1"/>
    <col min="11523" max="11525" width="8.28515625" style="42" customWidth="1"/>
    <col min="11526" max="11763" width="9.140625" style="42"/>
    <col min="11764" max="11765" width="7.85546875" style="42" customWidth="1"/>
    <col min="11766" max="11766" width="26.140625" style="42" customWidth="1"/>
    <col min="11767" max="11767" width="9.140625" style="42"/>
    <col min="11768" max="11768" width="14.42578125" style="42" customWidth="1"/>
    <col min="11769" max="11769" width="8.85546875" style="42" customWidth="1"/>
    <col min="11770" max="11770" width="10.7109375" style="42" customWidth="1"/>
    <col min="11771" max="11771" width="8.85546875" style="42" customWidth="1"/>
    <col min="11772" max="11772" width="11" style="42" customWidth="1"/>
    <col min="11773" max="11773" width="12.7109375" style="42" customWidth="1"/>
    <col min="11774" max="11774" width="12.140625" style="42" customWidth="1"/>
    <col min="11775" max="11775" width="11.7109375" style="42" customWidth="1"/>
    <col min="11776" max="11776" width="7.85546875" style="42" customWidth="1"/>
    <col min="11777" max="11777" width="13" style="42" customWidth="1"/>
    <col min="11778" max="11778" width="44.5703125" style="42" customWidth="1"/>
    <col min="11779" max="11781" width="8.28515625" style="42" customWidth="1"/>
    <col min="11782" max="12019" width="9.140625" style="42"/>
    <col min="12020" max="12021" width="7.85546875" style="42" customWidth="1"/>
    <col min="12022" max="12022" width="26.140625" style="42" customWidth="1"/>
    <col min="12023" max="12023" width="9.140625" style="42"/>
    <col min="12024" max="12024" width="14.42578125" style="42" customWidth="1"/>
    <col min="12025" max="12025" width="8.85546875" style="42" customWidth="1"/>
    <col min="12026" max="12026" width="10.7109375" style="42" customWidth="1"/>
    <col min="12027" max="12027" width="8.85546875" style="42" customWidth="1"/>
    <col min="12028" max="12028" width="11" style="42" customWidth="1"/>
    <col min="12029" max="12029" width="12.7109375" style="42" customWidth="1"/>
    <col min="12030" max="12030" width="12.140625" style="42" customWidth="1"/>
    <col min="12031" max="12031" width="11.7109375" style="42" customWidth="1"/>
    <col min="12032" max="12032" width="7.85546875" style="42" customWidth="1"/>
    <col min="12033" max="12033" width="13" style="42" customWidth="1"/>
    <col min="12034" max="12034" width="44.5703125" style="42" customWidth="1"/>
    <col min="12035" max="12037" width="8.28515625" style="42" customWidth="1"/>
    <col min="12038" max="12275" width="9.140625" style="42"/>
    <col min="12276" max="12277" width="7.85546875" style="42" customWidth="1"/>
    <col min="12278" max="12278" width="26.140625" style="42" customWidth="1"/>
    <col min="12279" max="12279" width="9.140625" style="42"/>
    <col min="12280" max="12280" width="14.42578125" style="42" customWidth="1"/>
    <col min="12281" max="12281" width="8.85546875" style="42" customWidth="1"/>
    <col min="12282" max="12282" width="10.7109375" style="42" customWidth="1"/>
    <col min="12283" max="12283" width="8.85546875" style="42" customWidth="1"/>
    <col min="12284" max="12284" width="11" style="42" customWidth="1"/>
    <col min="12285" max="12285" width="12.7109375" style="42" customWidth="1"/>
    <col min="12286" max="12286" width="12.140625" style="42" customWidth="1"/>
    <col min="12287" max="12287" width="11.7109375" style="42" customWidth="1"/>
    <col min="12288" max="12288" width="7.85546875" style="42" customWidth="1"/>
    <col min="12289" max="12289" width="13" style="42" customWidth="1"/>
    <col min="12290" max="12290" width="44.5703125" style="42" customWidth="1"/>
    <col min="12291" max="12293" width="8.28515625" style="42" customWidth="1"/>
    <col min="12294" max="12531" width="9.140625" style="42"/>
    <col min="12532" max="12533" width="7.85546875" style="42" customWidth="1"/>
    <col min="12534" max="12534" width="26.140625" style="42" customWidth="1"/>
    <col min="12535" max="12535" width="9.140625" style="42"/>
    <col min="12536" max="12536" width="14.42578125" style="42" customWidth="1"/>
    <col min="12537" max="12537" width="8.85546875" style="42" customWidth="1"/>
    <col min="12538" max="12538" width="10.7109375" style="42" customWidth="1"/>
    <col min="12539" max="12539" width="8.85546875" style="42" customWidth="1"/>
    <col min="12540" max="12540" width="11" style="42" customWidth="1"/>
    <col min="12541" max="12541" width="12.7109375" style="42" customWidth="1"/>
    <col min="12542" max="12542" width="12.140625" style="42" customWidth="1"/>
    <col min="12543" max="12543" width="11.7109375" style="42" customWidth="1"/>
    <col min="12544" max="12544" width="7.85546875" style="42" customWidth="1"/>
    <col min="12545" max="12545" width="13" style="42" customWidth="1"/>
    <col min="12546" max="12546" width="44.5703125" style="42" customWidth="1"/>
    <col min="12547" max="12549" width="8.28515625" style="42" customWidth="1"/>
    <col min="12550" max="12787" width="9.140625" style="42"/>
    <col min="12788" max="12789" width="7.85546875" style="42" customWidth="1"/>
    <col min="12790" max="12790" width="26.140625" style="42" customWidth="1"/>
    <col min="12791" max="12791" width="9.140625" style="42"/>
    <col min="12792" max="12792" width="14.42578125" style="42" customWidth="1"/>
    <col min="12793" max="12793" width="8.85546875" style="42" customWidth="1"/>
    <col min="12794" max="12794" width="10.7109375" style="42" customWidth="1"/>
    <col min="12795" max="12795" width="8.85546875" style="42" customWidth="1"/>
    <col min="12796" max="12796" width="11" style="42" customWidth="1"/>
    <col min="12797" max="12797" width="12.7109375" style="42" customWidth="1"/>
    <col min="12798" max="12798" width="12.140625" style="42" customWidth="1"/>
    <col min="12799" max="12799" width="11.7109375" style="42" customWidth="1"/>
    <col min="12800" max="12800" width="7.85546875" style="42" customWidth="1"/>
    <col min="12801" max="12801" width="13" style="42" customWidth="1"/>
    <col min="12802" max="12802" width="44.5703125" style="42" customWidth="1"/>
    <col min="12803" max="12805" width="8.28515625" style="42" customWidth="1"/>
    <col min="12806" max="13043" width="9.140625" style="42"/>
    <col min="13044" max="13045" width="7.85546875" style="42" customWidth="1"/>
    <col min="13046" max="13046" width="26.140625" style="42" customWidth="1"/>
    <col min="13047" max="13047" width="9.140625" style="42"/>
    <col min="13048" max="13048" width="14.42578125" style="42" customWidth="1"/>
    <col min="13049" max="13049" width="8.85546875" style="42" customWidth="1"/>
    <col min="13050" max="13050" width="10.7109375" style="42" customWidth="1"/>
    <col min="13051" max="13051" width="8.85546875" style="42" customWidth="1"/>
    <col min="13052" max="13052" width="11" style="42" customWidth="1"/>
    <col min="13053" max="13053" width="12.7109375" style="42" customWidth="1"/>
    <col min="13054" max="13054" width="12.140625" style="42" customWidth="1"/>
    <col min="13055" max="13055" width="11.7109375" style="42" customWidth="1"/>
    <col min="13056" max="13056" width="7.85546875" style="42" customWidth="1"/>
    <col min="13057" max="13057" width="13" style="42" customWidth="1"/>
    <col min="13058" max="13058" width="44.5703125" style="42" customWidth="1"/>
    <col min="13059" max="13061" width="8.28515625" style="42" customWidth="1"/>
    <col min="13062" max="13299" width="9.140625" style="42"/>
    <col min="13300" max="13301" width="7.85546875" style="42" customWidth="1"/>
    <col min="13302" max="13302" width="26.140625" style="42" customWidth="1"/>
    <col min="13303" max="13303" width="9.140625" style="42"/>
    <col min="13304" max="13304" width="14.42578125" style="42" customWidth="1"/>
    <col min="13305" max="13305" width="8.85546875" style="42" customWidth="1"/>
    <col min="13306" max="13306" width="10.7109375" style="42" customWidth="1"/>
    <col min="13307" max="13307" width="8.85546875" style="42" customWidth="1"/>
    <col min="13308" max="13308" width="11" style="42" customWidth="1"/>
    <col min="13309" max="13309" width="12.7109375" style="42" customWidth="1"/>
    <col min="13310" max="13310" width="12.140625" style="42" customWidth="1"/>
    <col min="13311" max="13311" width="11.7109375" style="42" customWidth="1"/>
    <col min="13312" max="13312" width="7.85546875" style="42" customWidth="1"/>
    <col min="13313" max="13313" width="13" style="42" customWidth="1"/>
    <col min="13314" max="13314" width="44.5703125" style="42" customWidth="1"/>
    <col min="13315" max="13317" width="8.28515625" style="42" customWidth="1"/>
    <col min="13318" max="13555" width="9.140625" style="42"/>
    <col min="13556" max="13557" width="7.85546875" style="42" customWidth="1"/>
    <col min="13558" max="13558" width="26.140625" style="42" customWidth="1"/>
    <col min="13559" max="13559" width="9.140625" style="42"/>
    <col min="13560" max="13560" width="14.42578125" style="42" customWidth="1"/>
    <col min="13561" max="13561" width="8.85546875" style="42" customWidth="1"/>
    <col min="13562" max="13562" width="10.7109375" style="42" customWidth="1"/>
    <col min="13563" max="13563" width="8.85546875" style="42" customWidth="1"/>
    <col min="13564" max="13564" width="11" style="42" customWidth="1"/>
    <col min="13565" max="13565" width="12.7109375" style="42" customWidth="1"/>
    <col min="13566" max="13566" width="12.140625" style="42" customWidth="1"/>
    <col min="13567" max="13567" width="11.7109375" style="42" customWidth="1"/>
    <col min="13568" max="13568" width="7.85546875" style="42" customWidth="1"/>
    <col min="13569" max="13569" width="13" style="42" customWidth="1"/>
    <col min="13570" max="13570" width="44.5703125" style="42" customWidth="1"/>
    <col min="13571" max="13573" width="8.28515625" style="42" customWidth="1"/>
    <col min="13574" max="13811" width="9.140625" style="42"/>
    <col min="13812" max="13813" width="7.85546875" style="42" customWidth="1"/>
    <col min="13814" max="13814" width="26.140625" style="42" customWidth="1"/>
    <col min="13815" max="13815" width="9.140625" style="42"/>
    <col min="13816" max="13816" width="14.42578125" style="42" customWidth="1"/>
    <col min="13817" max="13817" width="8.85546875" style="42" customWidth="1"/>
    <col min="13818" max="13818" width="10.7109375" style="42" customWidth="1"/>
    <col min="13819" max="13819" width="8.85546875" style="42" customWidth="1"/>
    <col min="13820" max="13820" width="11" style="42" customWidth="1"/>
    <col min="13821" max="13821" width="12.7109375" style="42" customWidth="1"/>
    <col min="13822" max="13822" width="12.140625" style="42" customWidth="1"/>
    <col min="13823" max="13823" width="11.7109375" style="42" customWidth="1"/>
    <col min="13824" max="13824" width="7.85546875" style="42" customWidth="1"/>
    <col min="13825" max="13825" width="13" style="42" customWidth="1"/>
    <col min="13826" max="13826" width="44.5703125" style="42" customWidth="1"/>
    <col min="13827" max="13829" width="8.28515625" style="42" customWidth="1"/>
    <col min="13830" max="14067" width="9.140625" style="42"/>
    <col min="14068" max="14069" width="7.85546875" style="42" customWidth="1"/>
    <col min="14070" max="14070" width="26.140625" style="42" customWidth="1"/>
    <col min="14071" max="14071" width="9.140625" style="42"/>
    <col min="14072" max="14072" width="14.42578125" style="42" customWidth="1"/>
    <col min="14073" max="14073" width="8.85546875" style="42" customWidth="1"/>
    <col min="14074" max="14074" width="10.7109375" style="42" customWidth="1"/>
    <col min="14075" max="14075" width="8.85546875" style="42" customWidth="1"/>
    <col min="14076" max="14076" width="11" style="42" customWidth="1"/>
    <col min="14077" max="14077" width="12.7109375" style="42" customWidth="1"/>
    <col min="14078" max="14078" width="12.140625" style="42" customWidth="1"/>
    <col min="14079" max="14079" width="11.7109375" style="42" customWidth="1"/>
    <col min="14080" max="14080" width="7.85546875" style="42" customWidth="1"/>
    <col min="14081" max="14081" width="13" style="42" customWidth="1"/>
    <col min="14082" max="14082" width="44.5703125" style="42" customWidth="1"/>
    <col min="14083" max="14085" width="8.28515625" style="42" customWidth="1"/>
    <col min="14086" max="14323" width="9.140625" style="42"/>
    <col min="14324" max="14325" width="7.85546875" style="42" customWidth="1"/>
    <col min="14326" max="14326" width="26.140625" style="42" customWidth="1"/>
    <col min="14327" max="14327" width="9.140625" style="42"/>
    <col min="14328" max="14328" width="14.42578125" style="42" customWidth="1"/>
    <col min="14329" max="14329" width="8.85546875" style="42" customWidth="1"/>
    <col min="14330" max="14330" width="10.7109375" style="42" customWidth="1"/>
    <col min="14331" max="14331" width="8.85546875" style="42" customWidth="1"/>
    <col min="14332" max="14332" width="11" style="42" customWidth="1"/>
    <col min="14333" max="14333" width="12.7109375" style="42" customWidth="1"/>
    <col min="14334" max="14334" width="12.140625" style="42" customWidth="1"/>
    <col min="14335" max="14335" width="11.7109375" style="42" customWidth="1"/>
    <col min="14336" max="14336" width="7.85546875" style="42" customWidth="1"/>
    <col min="14337" max="14337" width="13" style="42" customWidth="1"/>
    <col min="14338" max="14338" width="44.5703125" style="42" customWidth="1"/>
    <col min="14339" max="14341" width="8.28515625" style="42" customWidth="1"/>
    <col min="14342" max="14579" width="9.140625" style="42"/>
    <col min="14580" max="14581" width="7.85546875" style="42" customWidth="1"/>
    <col min="14582" max="14582" width="26.140625" style="42" customWidth="1"/>
    <col min="14583" max="14583" width="9.140625" style="42"/>
    <col min="14584" max="14584" width="14.42578125" style="42" customWidth="1"/>
    <col min="14585" max="14585" width="8.85546875" style="42" customWidth="1"/>
    <col min="14586" max="14586" width="10.7109375" style="42" customWidth="1"/>
    <col min="14587" max="14587" width="8.85546875" style="42" customWidth="1"/>
    <col min="14588" max="14588" width="11" style="42" customWidth="1"/>
    <col min="14589" max="14589" width="12.7109375" style="42" customWidth="1"/>
    <col min="14590" max="14590" width="12.140625" style="42" customWidth="1"/>
    <col min="14591" max="14591" width="11.7109375" style="42" customWidth="1"/>
    <col min="14592" max="14592" width="7.85546875" style="42" customWidth="1"/>
    <col min="14593" max="14593" width="13" style="42" customWidth="1"/>
    <col min="14594" max="14594" width="44.5703125" style="42" customWidth="1"/>
    <col min="14595" max="14597" width="8.28515625" style="42" customWidth="1"/>
    <col min="14598" max="14835" width="9.140625" style="42"/>
    <col min="14836" max="14837" width="7.85546875" style="42" customWidth="1"/>
    <col min="14838" max="14838" width="26.140625" style="42" customWidth="1"/>
    <col min="14839" max="14839" width="9.140625" style="42"/>
    <col min="14840" max="14840" width="14.42578125" style="42" customWidth="1"/>
    <col min="14841" max="14841" width="8.85546875" style="42" customWidth="1"/>
    <col min="14842" max="14842" width="10.7109375" style="42" customWidth="1"/>
    <col min="14843" max="14843" width="8.85546875" style="42" customWidth="1"/>
    <col min="14844" max="14844" width="11" style="42" customWidth="1"/>
    <col min="14845" max="14845" width="12.7109375" style="42" customWidth="1"/>
    <col min="14846" max="14846" width="12.140625" style="42" customWidth="1"/>
    <col min="14847" max="14847" width="11.7109375" style="42" customWidth="1"/>
    <col min="14848" max="14848" width="7.85546875" style="42" customWidth="1"/>
    <col min="14849" max="14849" width="13" style="42" customWidth="1"/>
    <col min="14850" max="14850" width="44.5703125" style="42" customWidth="1"/>
    <col min="14851" max="14853" width="8.28515625" style="42" customWidth="1"/>
    <col min="14854" max="15091" width="9.140625" style="42"/>
    <col min="15092" max="15093" width="7.85546875" style="42" customWidth="1"/>
    <col min="15094" max="15094" width="26.140625" style="42" customWidth="1"/>
    <col min="15095" max="15095" width="9.140625" style="42"/>
    <col min="15096" max="15096" width="14.42578125" style="42" customWidth="1"/>
    <col min="15097" max="15097" width="8.85546875" style="42" customWidth="1"/>
    <col min="15098" max="15098" width="10.7109375" style="42" customWidth="1"/>
    <col min="15099" max="15099" width="8.85546875" style="42" customWidth="1"/>
    <col min="15100" max="15100" width="11" style="42" customWidth="1"/>
    <col min="15101" max="15101" width="12.7109375" style="42" customWidth="1"/>
    <col min="15102" max="15102" width="12.140625" style="42" customWidth="1"/>
    <col min="15103" max="15103" width="11.7109375" style="42" customWidth="1"/>
    <col min="15104" max="15104" width="7.85546875" style="42" customWidth="1"/>
    <col min="15105" max="15105" width="13" style="42" customWidth="1"/>
    <col min="15106" max="15106" width="44.5703125" style="42" customWidth="1"/>
    <col min="15107" max="15109" width="8.28515625" style="42" customWidth="1"/>
    <col min="15110" max="15347" width="9.140625" style="42"/>
    <col min="15348" max="15349" width="7.85546875" style="42" customWidth="1"/>
    <col min="15350" max="15350" width="26.140625" style="42" customWidth="1"/>
    <col min="15351" max="15351" width="9.140625" style="42"/>
    <col min="15352" max="15352" width="14.42578125" style="42" customWidth="1"/>
    <col min="15353" max="15353" width="8.85546875" style="42" customWidth="1"/>
    <col min="15354" max="15354" width="10.7109375" style="42" customWidth="1"/>
    <col min="15355" max="15355" width="8.85546875" style="42" customWidth="1"/>
    <col min="15356" max="15356" width="11" style="42" customWidth="1"/>
    <col min="15357" max="15357" width="12.7109375" style="42" customWidth="1"/>
    <col min="15358" max="15358" width="12.140625" style="42" customWidth="1"/>
    <col min="15359" max="15359" width="11.7109375" style="42" customWidth="1"/>
    <col min="15360" max="15360" width="7.85546875" style="42" customWidth="1"/>
    <col min="15361" max="15361" width="13" style="42" customWidth="1"/>
    <col min="15362" max="15362" width="44.5703125" style="42" customWidth="1"/>
    <col min="15363" max="15365" width="8.28515625" style="42" customWidth="1"/>
    <col min="15366" max="15603" width="9.140625" style="42"/>
    <col min="15604" max="15605" width="7.85546875" style="42" customWidth="1"/>
    <col min="15606" max="15606" width="26.140625" style="42" customWidth="1"/>
    <col min="15607" max="15607" width="9.140625" style="42"/>
    <col min="15608" max="15608" width="14.42578125" style="42" customWidth="1"/>
    <col min="15609" max="15609" width="8.85546875" style="42" customWidth="1"/>
    <col min="15610" max="15610" width="10.7109375" style="42" customWidth="1"/>
    <col min="15611" max="15611" width="8.85546875" style="42" customWidth="1"/>
    <col min="15612" max="15612" width="11" style="42" customWidth="1"/>
    <col min="15613" max="15613" width="12.7109375" style="42" customWidth="1"/>
    <col min="15614" max="15614" width="12.140625" style="42" customWidth="1"/>
    <col min="15615" max="15615" width="11.7109375" style="42" customWidth="1"/>
    <col min="15616" max="15616" width="7.85546875" style="42" customWidth="1"/>
    <col min="15617" max="15617" width="13" style="42" customWidth="1"/>
    <col min="15618" max="15618" width="44.5703125" style="42" customWidth="1"/>
    <col min="15619" max="15621" width="8.28515625" style="42" customWidth="1"/>
    <col min="15622" max="15859" width="9.140625" style="42"/>
    <col min="15860" max="15861" width="7.85546875" style="42" customWidth="1"/>
    <col min="15862" max="15862" width="26.140625" style="42" customWidth="1"/>
    <col min="15863" max="15863" width="9.140625" style="42"/>
    <col min="15864" max="15864" width="14.42578125" style="42" customWidth="1"/>
    <col min="15865" max="15865" width="8.85546875" style="42" customWidth="1"/>
    <col min="15866" max="15866" width="10.7109375" style="42" customWidth="1"/>
    <col min="15867" max="15867" width="8.85546875" style="42" customWidth="1"/>
    <col min="15868" max="15868" width="11" style="42" customWidth="1"/>
    <col min="15869" max="15869" width="12.7109375" style="42" customWidth="1"/>
    <col min="15870" max="15870" width="12.140625" style="42" customWidth="1"/>
    <col min="15871" max="15871" width="11.7109375" style="42" customWidth="1"/>
    <col min="15872" max="15872" width="7.85546875" style="42" customWidth="1"/>
    <col min="15873" max="15873" width="13" style="42" customWidth="1"/>
    <col min="15874" max="15874" width="44.5703125" style="42" customWidth="1"/>
    <col min="15875" max="15877" width="8.28515625" style="42" customWidth="1"/>
    <col min="15878" max="16115" width="9.140625" style="42"/>
    <col min="16116" max="16117" width="7.85546875" style="42" customWidth="1"/>
    <col min="16118" max="16118" width="26.140625" style="42" customWidth="1"/>
    <col min="16119" max="16119" width="9.140625" style="42"/>
    <col min="16120" max="16120" width="14.42578125" style="42" customWidth="1"/>
    <col min="16121" max="16121" width="8.85546875" style="42" customWidth="1"/>
    <col min="16122" max="16122" width="10.7109375" style="42" customWidth="1"/>
    <col min="16123" max="16123" width="8.85546875" style="42" customWidth="1"/>
    <col min="16124" max="16124" width="11" style="42" customWidth="1"/>
    <col min="16125" max="16125" width="12.7109375" style="42" customWidth="1"/>
    <col min="16126" max="16126" width="12.140625" style="42" customWidth="1"/>
    <col min="16127" max="16127" width="11.7109375" style="42" customWidth="1"/>
    <col min="16128" max="16128" width="7.85546875" style="42" customWidth="1"/>
    <col min="16129" max="16129" width="13" style="42" customWidth="1"/>
    <col min="16130" max="16130" width="44.5703125" style="42" customWidth="1"/>
    <col min="16131" max="16133" width="8.28515625" style="42" customWidth="1"/>
    <col min="16134" max="16384" width="9.140625" style="42"/>
  </cols>
  <sheetData>
    <row r="1" spans="1:16" s="30" customFormat="1" ht="35.450000000000003" customHeight="1" x14ac:dyDescent="0.25">
      <c r="A1" s="108" t="s">
        <v>60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10"/>
      <c r="M1" s="74"/>
      <c r="N1" s="74"/>
      <c r="O1" s="75">
        <v>26</v>
      </c>
      <c r="P1"/>
    </row>
    <row r="2" spans="1:16" s="31" customFormat="1" ht="42" x14ac:dyDescent="0.25">
      <c r="A2" s="67" t="s">
        <v>27</v>
      </c>
      <c r="B2" s="76" t="s">
        <v>28</v>
      </c>
      <c r="C2" s="67" t="str">
        <f>'[1]ATTD &amp; WAGES'!C2</f>
        <v>NAME OF THE EMPLOYEE</v>
      </c>
      <c r="D2" s="67" t="s">
        <v>29</v>
      </c>
      <c r="E2" s="67" t="str">
        <f>'[1]ATTD &amp; WAGES'!AK2</f>
        <v>PRES  DAYS</v>
      </c>
      <c r="F2" s="77" t="s">
        <v>30</v>
      </c>
      <c r="G2" s="67" t="s">
        <v>26</v>
      </c>
      <c r="H2" s="67" t="s">
        <v>35</v>
      </c>
      <c r="I2" s="67" t="s">
        <v>35</v>
      </c>
      <c r="J2" s="78" t="s">
        <v>31</v>
      </c>
      <c r="K2" s="67" t="s">
        <v>32</v>
      </c>
      <c r="L2" s="91" t="s">
        <v>33</v>
      </c>
      <c r="M2" s="67" t="s">
        <v>13</v>
      </c>
      <c r="N2" s="67" t="s">
        <v>34</v>
      </c>
      <c r="O2" s="67" t="s">
        <v>56</v>
      </c>
    </row>
    <row r="3" spans="1:16" s="38" customFormat="1" ht="45.2" customHeight="1" x14ac:dyDescent="0.25">
      <c r="A3" s="32">
        <v>1</v>
      </c>
      <c r="B3" s="65">
        <v>2</v>
      </c>
      <c r="C3" s="66" t="s">
        <v>38</v>
      </c>
      <c r="D3" s="79">
        <v>466.3</v>
      </c>
      <c r="E3" s="52">
        <v>12</v>
      </c>
      <c r="F3" s="54">
        <v>1</v>
      </c>
      <c r="G3" s="34">
        <f>SUM(E3:F3)</f>
        <v>13</v>
      </c>
      <c r="H3" s="83">
        <f>IF(G3&gt;=26,40,0)</f>
        <v>0</v>
      </c>
      <c r="I3" s="35">
        <f>IF(G3&gt;=24,40,0)</f>
        <v>0</v>
      </c>
      <c r="J3" s="53">
        <f>IF(G3&gt;=$O$1,G3*40,0)</f>
        <v>0</v>
      </c>
      <c r="K3" s="84">
        <f>F3*D3</f>
        <v>466.3</v>
      </c>
      <c r="L3" s="84">
        <f>SUM(J3:K3)</f>
        <v>466.3</v>
      </c>
      <c r="M3" s="51">
        <f t="shared" ref="M3:M7" si="0">MROUND(L3,10)-L3</f>
        <v>3.6999999999999886</v>
      </c>
      <c r="N3" s="59">
        <f t="shared" ref="N3:N7" si="1">L3+M3</f>
        <v>470</v>
      </c>
      <c r="O3" s="62" t="s">
        <v>48</v>
      </c>
    </row>
    <row r="4" spans="1:16" s="38" customFormat="1" ht="45.2" customHeight="1" x14ac:dyDescent="0.25">
      <c r="A4" s="32">
        <v>2</v>
      </c>
      <c r="B4" s="65">
        <v>3</v>
      </c>
      <c r="C4" s="66" t="s">
        <v>39</v>
      </c>
      <c r="D4" s="79">
        <v>466.3</v>
      </c>
      <c r="E4" s="72">
        <v>25</v>
      </c>
      <c r="F4" s="54">
        <v>1</v>
      </c>
      <c r="G4" s="34">
        <f>SUM(E4:F4)</f>
        <v>26</v>
      </c>
      <c r="H4" s="83">
        <f t="shared" ref="H4:H7" si="2">IF(G4&gt;=26,40,0)</f>
        <v>40</v>
      </c>
      <c r="I4" s="35">
        <f t="shared" ref="I4:I7" si="3">IF(G4&gt;=24,40,0)</f>
        <v>40</v>
      </c>
      <c r="J4" s="53">
        <f>IF(G4&gt;=$O$1,G4*40,0)</f>
        <v>1040</v>
      </c>
      <c r="K4" s="84">
        <f>F4*D4</f>
        <v>466.3</v>
      </c>
      <c r="L4" s="84">
        <f>SUM(J4:K4)</f>
        <v>1506.3</v>
      </c>
      <c r="M4" s="51">
        <f t="shared" si="0"/>
        <v>3.7000000000000455</v>
      </c>
      <c r="N4" s="59">
        <f t="shared" si="1"/>
        <v>1510</v>
      </c>
      <c r="O4" s="62" t="s">
        <v>49</v>
      </c>
    </row>
    <row r="5" spans="1:16" s="38" customFormat="1" ht="45.2" customHeight="1" x14ac:dyDescent="0.25">
      <c r="A5" s="32">
        <v>3</v>
      </c>
      <c r="B5" s="65">
        <v>4</v>
      </c>
      <c r="C5" s="66" t="s">
        <v>40</v>
      </c>
      <c r="D5" s="79">
        <v>466.3</v>
      </c>
      <c r="E5" s="72">
        <v>24</v>
      </c>
      <c r="F5" s="54">
        <v>4</v>
      </c>
      <c r="G5" s="34">
        <f>SUM(E5:F5)</f>
        <v>28</v>
      </c>
      <c r="H5" s="83">
        <f t="shared" si="2"/>
        <v>40</v>
      </c>
      <c r="I5" s="35">
        <f t="shared" si="3"/>
        <v>40</v>
      </c>
      <c r="J5" s="53">
        <f>IF(G5&gt;=$O$1,G5*40,0)</f>
        <v>1120</v>
      </c>
      <c r="K5" s="84">
        <f>F5*D5</f>
        <v>1865.2</v>
      </c>
      <c r="L5" s="84">
        <f t="shared" ref="L5:L7" si="4">SUM(J5:K5)</f>
        <v>2985.2</v>
      </c>
      <c r="M5" s="51">
        <f t="shared" si="0"/>
        <v>4.8000000000001819</v>
      </c>
      <c r="N5" s="59">
        <f t="shared" si="1"/>
        <v>2990</v>
      </c>
      <c r="O5" s="62" t="s">
        <v>50</v>
      </c>
    </row>
    <row r="6" spans="1:16" s="38" customFormat="1" ht="45.2" customHeight="1" x14ac:dyDescent="0.25">
      <c r="A6" s="32">
        <v>5</v>
      </c>
      <c r="B6" s="65">
        <v>7</v>
      </c>
      <c r="C6" s="66" t="s">
        <v>41</v>
      </c>
      <c r="D6" s="79">
        <v>466.3</v>
      </c>
      <c r="E6" s="72">
        <v>22</v>
      </c>
      <c r="F6" s="54">
        <v>5</v>
      </c>
      <c r="G6" s="34">
        <f>SUM(E6:F6)</f>
        <v>27</v>
      </c>
      <c r="H6" s="83">
        <f t="shared" si="2"/>
        <v>40</v>
      </c>
      <c r="I6" s="35">
        <f t="shared" si="3"/>
        <v>40</v>
      </c>
      <c r="J6" s="53">
        <f>IF(G6&gt;=$O$1,G6*40,0)</f>
        <v>1080</v>
      </c>
      <c r="K6" s="84">
        <f>F6*D6</f>
        <v>2331.5</v>
      </c>
      <c r="L6" s="84">
        <f>SUM(J6:K6)</f>
        <v>3411.5</v>
      </c>
      <c r="M6" s="51">
        <f t="shared" si="0"/>
        <v>-1.5</v>
      </c>
      <c r="N6" s="59">
        <f t="shared" si="1"/>
        <v>3410</v>
      </c>
      <c r="O6" s="62" t="s">
        <v>51</v>
      </c>
    </row>
    <row r="7" spans="1:16" s="38" customFormat="1" ht="45.2" customHeight="1" x14ac:dyDescent="0.25">
      <c r="A7" s="32">
        <v>6</v>
      </c>
      <c r="B7" s="65">
        <v>9</v>
      </c>
      <c r="C7" s="66" t="s">
        <v>42</v>
      </c>
      <c r="D7" s="79">
        <v>466.3</v>
      </c>
      <c r="E7" s="52">
        <v>20</v>
      </c>
      <c r="F7" s="54">
        <v>3</v>
      </c>
      <c r="G7" s="34">
        <f>SUM(E7:F7)</f>
        <v>23</v>
      </c>
      <c r="H7" s="83">
        <f t="shared" si="2"/>
        <v>0</v>
      </c>
      <c r="I7" s="35">
        <f t="shared" si="3"/>
        <v>0</v>
      </c>
      <c r="J7" s="53">
        <f>IF(G7&gt;=$O$1,G7*40,0)</f>
        <v>0</v>
      </c>
      <c r="K7" s="84">
        <f>F7*D7</f>
        <v>1398.9</v>
      </c>
      <c r="L7" s="84">
        <f t="shared" si="4"/>
        <v>1398.9</v>
      </c>
      <c r="M7" s="51">
        <f t="shared" si="0"/>
        <v>1.0999999999999091</v>
      </c>
      <c r="N7" s="59">
        <f t="shared" si="1"/>
        <v>1400</v>
      </c>
      <c r="O7" s="62" t="s">
        <v>52</v>
      </c>
    </row>
    <row r="8" spans="1:16" s="39" customFormat="1" ht="22.7" customHeight="1" x14ac:dyDescent="0.25">
      <c r="A8" s="32"/>
      <c r="B8" s="80"/>
      <c r="C8" s="81"/>
      <c r="D8" s="32"/>
      <c r="E8" s="33"/>
      <c r="F8" s="55"/>
      <c r="G8" s="34"/>
      <c r="H8" s="35"/>
      <c r="I8" s="35"/>
      <c r="J8" s="36"/>
      <c r="K8" s="58"/>
      <c r="L8" s="84"/>
      <c r="M8" s="58"/>
      <c r="N8" s="59"/>
      <c r="O8" s="37"/>
    </row>
    <row r="9" spans="1:16" s="38" customFormat="1" ht="24" customHeight="1" x14ac:dyDescent="0.3">
      <c r="A9" s="105" t="s">
        <v>33</v>
      </c>
      <c r="B9" s="105"/>
      <c r="C9" s="105"/>
      <c r="D9" s="105"/>
      <c r="E9" s="40">
        <f t="shared" ref="E9:N9" si="5">SUBTOTAL(109,E3:E7)</f>
        <v>103</v>
      </c>
      <c r="F9" s="40">
        <f t="shared" si="5"/>
        <v>14</v>
      </c>
      <c r="G9" s="40">
        <f>SUBTOTAL(109,G3:G7)</f>
        <v>117</v>
      </c>
      <c r="H9" s="40">
        <f t="shared" si="5"/>
        <v>120</v>
      </c>
      <c r="I9" s="40">
        <f t="shared" si="5"/>
        <v>120</v>
      </c>
      <c r="J9" s="40">
        <f t="shared" si="5"/>
        <v>3240</v>
      </c>
      <c r="K9" s="40">
        <f t="shared" si="5"/>
        <v>6528.2000000000007</v>
      </c>
      <c r="L9" s="92">
        <f t="shared" si="5"/>
        <v>9768.1999999999989</v>
      </c>
      <c r="M9" s="40">
        <f t="shared" si="5"/>
        <v>11.800000000000125</v>
      </c>
      <c r="N9" s="40">
        <f t="shared" si="5"/>
        <v>9780</v>
      </c>
      <c r="O9" s="40"/>
      <c r="P9" s="41"/>
    </row>
    <row r="10" spans="1:16" customFormat="1" ht="39" customHeight="1" x14ac:dyDescent="0.35">
      <c r="A10" s="106" t="s">
        <v>57</v>
      </c>
      <c r="B10" s="106"/>
      <c r="C10" s="106"/>
      <c r="D10" s="106"/>
      <c r="E10" s="104" t="s">
        <v>36</v>
      </c>
      <c r="F10" s="104"/>
      <c r="G10" s="104"/>
      <c r="H10" s="85"/>
      <c r="I10" s="82"/>
      <c r="J10" s="107" t="s">
        <v>55</v>
      </c>
      <c r="K10" s="107"/>
      <c r="L10" s="107"/>
      <c r="M10" s="82"/>
      <c r="N10" s="82"/>
      <c r="O10" s="45"/>
    </row>
    <row r="11" spans="1:16" customFormat="1" x14ac:dyDescent="0.25">
      <c r="F11" s="56"/>
      <c r="K11" s="56"/>
      <c r="L11" s="93"/>
      <c r="M11" s="56"/>
      <c r="N11" s="56"/>
    </row>
    <row r="12" spans="1:16" customFormat="1" x14ac:dyDescent="0.25">
      <c r="F12" s="56"/>
      <c r="K12" s="56"/>
      <c r="L12" s="93"/>
      <c r="M12" s="56"/>
      <c r="N12" s="56"/>
    </row>
    <row r="13" spans="1:16" customFormat="1" x14ac:dyDescent="0.25">
      <c r="F13" s="56"/>
      <c r="K13" s="56"/>
      <c r="L13" s="93"/>
      <c r="M13" s="56"/>
      <c r="N13" s="56"/>
    </row>
    <row r="14" spans="1:16" customFormat="1" x14ac:dyDescent="0.25">
      <c r="F14" s="56"/>
      <c r="K14" s="56"/>
      <c r="L14" s="93"/>
      <c r="M14" s="56"/>
      <c r="N14" s="56"/>
    </row>
    <row r="15" spans="1:16" customFormat="1" x14ac:dyDescent="0.25">
      <c r="F15" s="56"/>
      <c r="K15" s="56"/>
      <c r="L15" s="93"/>
      <c r="M15" s="56"/>
      <c r="N15" s="56"/>
    </row>
    <row r="16" spans="1:16" customFormat="1" x14ac:dyDescent="0.25">
      <c r="F16" s="56"/>
      <c r="K16" s="56"/>
      <c r="L16" s="93"/>
      <c r="M16" s="56"/>
      <c r="N16" s="56"/>
    </row>
    <row r="17" spans="6:14" customFormat="1" x14ac:dyDescent="0.25">
      <c r="F17" s="56"/>
      <c r="K17" s="56"/>
      <c r="L17" s="93"/>
      <c r="M17" s="56"/>
      <c r="N17" s="56"/>
    </row>
    <row r="18" spans="6:14" customFormat="1" x14ac:dyDescent="0.25">
      <c r="F18" s="56"/>
      <c r="K18" s="56"/>
      <c r="L18" s="93"/>
      <c r="M18" s="56"/>
      <c r="N18" s="56"/>
    </row>
    <row r="19" spans="6:14" customFormat="1" x14ac:dyDescent="0.25">
      <c r="F19" s="56"/>
      <c r="K19" s="56"/>
      <c r="L19" s="93"/>
      <c r="M19" s="56"/>
      <c r="N19" s="56"/>
    </row>
    <row r="20" spans="6:14" customFormat="1" x14ac:dyDescent="0.25">
      <c r="F20" s="56"/>
      <c r="K20" s="56"/>
      <c r="L20" s="93"/>
      <c r="M20" s="56"/>
      <c r="N20" s="56"/>
    </row>
    <row r="21" spans="6:14" customFormat="1" x14ac:dyDescent="0.25">
      <c r="F21" s="56"/>
      <c r="K21" s="56"/>
      <c r="L21" s="93"/>
      <c r="M21" s="56"/>
      <c r="N21" s="56"/>
    </row>
    <row r="22" spans="6:14" customFormat="1" x14ac:dyDescent="0.25">
      <c r="F22" s="56"/>
      <c r="K22" s="56"/>
      <c r="L22" s="93"/>
      <c r="M22" s="56"/>
      <c r="N22" s="56"/>
    </row>
    <row r="23" spans="6:14" customFormat="1" x14ac:dyDescent="0.25">
      <c r="F23" s="56"/>
      <c r="K23" s="56"/>
      <c r="L23" s="93"/>
      <c r="M23" s="56"/>
      <c r="N23" s="56"/>
    </row>
    <row r="24" spans="6:14" customFormat="1" x14ac:dyDescent="0.25">
      <c r="F24" s="56"/>
      <c r="K24" s="56"/>
      <c r="L24" s="93"/>
      <c r="M24" s="56"/>
      <c r="N24" s="56"/>
    </row>
    <row r="25" spans="6:14" customFormat="1" x14ac:dyDescent="0.25">
      <c r="F25" s="56"/>
      <c r="K25" s="56"/>
      <c r="L25" s="93"/>
      <c r="M25" s="56"/>
      <c r="N25" s="56"/>
    </row>
    <row r="26" spans="6:14" customFormat="1" x14ac:dyDescent="0.25">
      <c r="F26" s="56"/>
      <c r="K26" s="56"/>
      <c r="L26" s="93"/>
      <c r="M26" s="56"/>
      <c r="N26" s="56"/>
    </row>
    <row r="27" spans="6:14" customFormat="1" x14ac:dyDescent="0.25">
      <c r="F27" s="56"/>
      <c r="K27" s="56"/>
      <c r="L27" s="93"/>
      <c r="M27" s="56"/>
      <c r="N27" s="56"/>
    </row>
    <row r="28" spans="6:14" customFormat="1" x14ac:dyDescent="0.25">
      <c r="F28" s="56"/>
      <c r="K28" s="56"/>
      <c r="L28" s="93"/>
      <c r="M28" s="56"/>
      <c r="N28" s="56"/>
    </row>
    <row r="29" spans="6:14" customFormat="1" x14ac:dyDescent="0.25">
      <c r="F29" s="56"/>
      <c r="K29" s="56"/>
      <c r="L29" s="93"/>
      <c r="M29" s="56"/>
      <c r="N29" s="56"/>
    </row>
    <row r="30" spans="6:14" customFormat="1" x14ac:dyDescent="0.25">
      <c r="F30" s="56"/>
      <c r="K30" s="56"/>
      <c r="L30" s="93"/>
      <c r="M30" s="56"/>
      <c r="N30" s="56"/>
    </row>
    <row r="31" spans="6:14" customFormat="1" x14ac:dyDescent="0.25">
      <c r="F31" s="56"/>
      <c r="K31" s="56"/>
      <c r="L31" s="93"/>
      <c r="M31" s="56"/>
      <c r="N31" s="56"/>
    </row>
    <row r="32" spans="6:14" customFormat="1" x14ac:dyDescent="0.25">
      <c r="F32" s="56"/>
      <c r="K32" s="56"/>
      <c r="L32" s="93"/>
      <c r="M32" s="56"/>
      <c r="N32" s="56"/>
    </row>
    <row r="33" spans="6:14" customFormat="1" x14ac:dyDescent="0.25">
      <c r="F33" s="56"/>
      <c r="K33" s="56"/>
      <c r="L33" s="93"/>
      <c r="M33" s="56"/>
      <c r="N33" s="56"/>
    </row>
    <row r="34" spans="6:14" customFormat="1" x14ac:dyDescent="0.25">
      <c r="F34" s="56"/>
      <c r="K34" s="56"/>
      <c r="L34" s="93"/>
      <c r="M34" s="56"/>
      <c r="N34" s="56"/>
    </row>
    <row r="35" spans="6:14" customFormat="1" x14ac:dyDescent="0.25">
      <c r="F35" s="56"/>
      <c r="K35" s="56"/>
      <c r="L35" s="93"/>
      <c r="M35" s="56"/>
      <c r="N35" s="56"/>
    </row>
    <row r="36" spans="6:14" customFormat="1" x14ac:dyDescent="0.25">
      <c r="F36" s="56"/>
      <c r="K36" s="56"/>
      <c r="L36" s="93"/>
      <c r="M36" s="56"/>
      <c r="N36" s="56"/>
    </row>
    <row r="37" spans="6:14" customFormat="1" x14ac:dyDescent="0.25">
      <c r="F37" s="56"/>
      <c r="K37" s="56"/>
      <c r="L37" s="93"/>
      <c r="M37" s="56"/>
      <c r="N37" s="56"/>
    </row>
    <row r="38" spans="6:14" customFormat="1" x14ac:dyDescent="0.25">
      <c r="F38" s="56"/>
      <c r="K38" s="56"/>
      <c r="L38" s="93"/>
      <c r="M38" s="56"/>
      <c r="N38" s="56"/>
    </row>
    <row r="39" spans="6:14" customFormat="1" x14ac:dyDescent="0.25">
      <c r="F39" s="56"/>
      <c r="K39" s="56"/>
      <c r="L39" s="93"/>
      <c r="M39" s="56"/>
      <c r="N39" s="56"/>
    </row>
    <row r="40" spans="6:14" customFormat="1" x14ac:dyDescent="0.25">
      <c r="F40" s="56"/>
      <c r="K40" s="56"/>
      <c r="L40" s="93"/>
      <c r="M40" s="56"/>
      <c r="N40" s="56"/>
    </row>
    <row r="41" spans="6:14" customFormat="1" x14ac:dyDescent="0.25">
      <c r="F41" s="56"/>
      <c r="K41" s="56"/>
      <c r="L41" s="93"/>
      <c r="M41" s="56"/>
      <c r="N41" s="56"/>
    </row>
    <row r="42" spans="6:14" customFormat="1" x14ac:dyDescent="0.25">
      <c r="F42" s="56"/>
      <c r="K42" s="56"/>
      <c r="L42" s="93"/>
      <c r="M42" s="56"/>
      <c r="N42" s="56"/>
    </row>
    <row r="43" spans="6:14" customFormat="1" x14ac:dyDescent="0.25">
      <c r="F43" s="56"/>
      <c r="K43" s="56"/>
      <c r="L43" s="93"/>
      <c r="M43" s="56"/>
      <c r="N43" s="56"/>
    </row>
    <row r="44" spans="6:14" customFormat="1" x14ac:dyDescent="0.25">
      <c r="F44" s="56"/>
      <c r="K44" s="56"/>
      <c r="L44" s="93"/>
      <c r="M44" s="56"/>
      <c r="N44" s="56"/>
    </row>
    <row r="45" spans="6:14" customFormat="1" x14ac:dyDescent="0.25">
      <c r="F45" s="56"/>
      <c r="K45" s="56"/>
      <c r="L45" s="93"/>
      <c r="M45" s="56"/>
      <c r="N45" s="56"/>
    </row>
    <row r="46" spans="6:14" customFormat="1" x14ac:dyDescent="0.25">
      <c r="F46" s="56"/>
      <c r="K46" s="56"/>
      <c r="L46" s="93"/>
      <c r="M46" s="56"/>
      <c r="N46" s="56"/>
    </row>
    <row r="47" spans="6:14" customFormat="1" x14ac:dyDescent="0.25">
      <c r="F47" s="56"/>
      <c r="K47" s="56"/>
      <c r="L47" s="93"/>
      <c r="M47" s="56"/>
      <c r="N47" s="56"/>
    </row>
    <row r="48" spans="6:14" customFormat="1" x14ac:dyDescent="0.25">
      <c r="F48" s="56"/>
      <c r="K48" s="56"/>
      <c r="L48" s="93"/>
      <c r="M48" s="56"/>
      <c r="N48" s="56"/>
    </row>
    <row r="49" spans="6:14" customFormat="1" x14ac:dyDescent="0.25">
      <c r="F49" s="56"/>
      <c r="K49" s="56"/>
      <c r="L49" s="93"/>
      <c r="M49" s="56"/>
      <c r="N49" s="56"/>
    </row>
    <row r="50" spans="6:14" customFormat="1" x14ac:dyDescent="0.25">
      <c r="F50" s="56"/>
      <c r="K50" s="56"/>
      <c r="L50" s="93"/>
      <c r="M50" s="56"/>
      <c r="N50" s="56"/>
    </row>
    <row r="51" spans="6:14" customFormat="1" x14ac:dyDescent="0.25">
      <c r="F51" s="56"/>
      <c r="K51" s="56"/>
      <c r="L51" s="93"/>
      <c r="M51" s="56"/>
      <c r="N51" s="56"/>
    </row>
    <row r="52" spans="6:14" customFormat="1" x14ac:dyDescent="0.25">
      <c r="F52" s="56"/>
      <c r="K52" s="56"/>
      <c r="L52" s="93"/>
      <c r="M52" s="56"/>
      <c r="N52" s="56"/>
    </row>
    <row r="53" spans="6:14" customFormat="1" x14ac:dyDescent="0.25">
      <c r="F53" s="56"/>
      <c r="K53" s="56"/>
      <c r="L53" s="93"/>
      <c r="M53" s="56"/>
      <c r="N53" s="56"/>
    </row>
    <row r="54" spans="6:14" customFormat="1" x14ac:dyDescent="0.25">
      <c r="F54" s="56"/>
      <c r="K54" s="56"/>
      <c r="L54" s="93"/>
      <c r="M54" s="56"/>
      <c r="N54" s="56"/>
    </row>
    <row r="55" spans="6:14" customFormat="1" x14ac:dyDescent="0.25">
      <c r="F55" s="56"/>
      <c r="K55" s="56"/>
      <c r="L55" s="93"/>
      <c r="M55" s="56"/>
      <c r="N55" s="56"/>
    </row>
    <row r="56" spans="6:14" customFormat="1" x14ac:dyDescent="0.25">
      <c r="F56" s="56"/>
      <c r="K56" s="56"/>
      <c r="L56" s="93"/>
      <c r="M56" s="56"/>
      <c r="N56" s="56"/>
    </row>
    <row r="57" spans="6:14" customFormat="1" x14ac:dyDescent="0.25">
      <c r="F57" s="56"/>
      <c r="K57" s="56"/>
      <c r="L57" s="93"/>
      <c r="M57" s="56"/>
      <c r="N57" s="56"/>
    </row>
    <row r="58" spans="6:14" customFormat="1" x14ac:dyDescent="0.25">
      <c r="F58" s="56"/>
      <c r="K58" s="56"/>
      <c r="L58" s="93"/>
      <c r="M58" s="56"/>
      <c r="N58" s="56"/>
    </row>
    <row r="59" spans="6:14" customFormat="1" x14ac:dyDescent="0.25">
      <c r="F59" s="56"/>
      <c r="K59" s="56"/>
      <c r="L59" s="93"/>
      <c r="M59" s="56"/>
      <c r="N59" s="56"/>
    </row>
    <row r="60" spans="6:14" customFormat="1" x14ac:dyDescent="0.25">
      <c r="F60" s="56"/>
      <c r="K60" s="56"/>
      <c r="L60" s="93"/>
      <c r="M60" s="56"/>
      <c r="N60" s="56"/>
    </row>
    <row r="61" spans="6:14" customFormat="1" x14ac:dyDescent="0.25">
      <c r="F61" s="56"/>
      <c r="K61" s="56"/>
      <c r="L61" s="93"/>
      <c r="M61" s="56"/>
      <c r="N61" s="56"/>
    </row>
    <row r="62" spans="6:14" customFormat="1" x14ac:dyDescent="0.25">
      <c r="F62" s="56"/>
      <c r="K62" s="56"/>
      <c r="L62" s="93"/>
      <c r="M62" s="56"/>
      <c r="N62" s="56"/>
    </row>
    <row r="63" spans="6:14" customFormat="1" x14ac:dyDescent="0.25">
      <c r="F63" s="56"/>
      <c r="K63" s="56"/>
      <c r="L63" s="93"/>
      <c r="M63" s="56"/>
      <c r="N63" s="56"/>
    </row>
    <row r="64" spans="6:14" customFormat="1" x14ac:dyDescent="0.25">
      <c r="F64" s="56"/>
      <c r="K64" s="56"/>
      <c r="L64" s="93"/>
      <c r="M64" s="56"/>
      <c r="N64" s="56"/>
    </row>
    <row r="65" spans="6:14" customFormat="1" x14ac:dyDescent="0.25">
      <c r="F65" s="56"/>
      <c r="K65" s="56"/>
      <c r="L65" s="93"/>
      <c r="M65" s="56"/>
      <c r="N65" s="56"/>
    </row>
    <row r="66" spans="6:14" customFormat="1" x14ac:dyDescent="0.25">
      <c r="F66" s="56"/>
      <c r="K66" s="56"/>
      <c r="L66" s="93"/>
      <c r="M66" s="56"/>
      <c r="N66" s="56"/>
    </row>
    <row r="67" spans="6:14" customFormat="1" x14ac:dyDescent="0.25">
      <c r="F67" s="56"/>
      <c r="K67" s="56"/>
      <c r="L67" s="93"/>
      <c r="M67" s="56"/>
      <c r="N67" s="56"/>
    </row>
    <row r="68" spans="6:14" customFormat="1" x14ac:dyDescent="0.25">
      <c r="F68" s="56"/>
      <c r="K68" s="56"/>
      <c r="L68" s="93"/>
      <c r="M68" s="56"/>
      <c r="N68" s="56"/>
    </row>
    <row r="69" spans="6:14" customFormat="1" x14ac:dyDescent="0.25">
      <c r="F69" s="56"/>
      <c r="K69" s="56"/>
      <c r="L69" s="93"/>
      <c r="M69" s="56"/>
      <c r="N69" s="56"/>
    </row>
    <row r="70" spans="6:14" customFormat="1" x14ac:dyDescent="0.25">
      <c r="F70" s="56"/>
      <c r="K70" s="56"/>
      <c r="L70" s="93"/>
      <c r="M70" s="56"/>
      <c r="N70" s="56"/>
    </row>
    <row r="71" spans="6:14" customFormat="1" x14ac:dyDescent="0.25">
      <c r="F71" s="56"/>
      <c r="K71" s="56"/>
      <c r="L71" s="93"/>
      <c r="M71" s="56"/>
      <c r="N71" s="56"/>
    </row>
    <row r="72" spans="6:14" customFormat="1" x14ac:dyDescent="0.25">
      <c r="F72" s="56"/>
      <c r="K72" s="56"/>
      <c r="L72" s="93"/>
      <c r="M72" s="56"/>
      <c r="N72" s="56"/>
    </row>
    <row r="73" spans="6:14" customFormat="1" x14ac:dyDescent="0.25">
      <c r="F73" s="56"/>
      <c r="K73" s="56"/>
      <c r="L73" s="93"/>
      <c r="M73" s="56"/>
      <c r="N73" s="56"/>
    </row>
    <row r="74" spans="6:14" customFormat="1" x14ac:dyDescent="0.25">
      <c r="F74" s="56"/>
      <c r="K74" s="56"/>
      <c r="L74" s="93"/>
      <c r="M74" s="56"/>
      <c r="N74" s="56"/>
    </row>
    <row r="75" spans="6:14" customFormat="1" x14ac:dyDescent="0.25">
      <c r="F75" s="56"/>
      <c r="K75" s="56"/>
      <c r="L75" s="93"/>
      <c r="M75" s="56"/>
      <c r="N75" s="56"/>
    </row>
    <row r="76" spans="6:14" customFormat="1" x14ac:dyDescent="0.25">
      <c r="F76" s="56"/>
      <c r="K76" s="56"/>
      <c r="L76" s="93"/>
      <c r="M76" s="56"/>
      <c r="N76" s="56"/>
    </row>
    <row r="77" spans="6:14" customFormat="1" x14ac:dyDescent="0.25">
      <c r="F77" s="56"/>
      <c r="K77" s="56"/>
      <c r="L77" s="93"/>
      <c r="M77" s="56"/>
      <c r="N77" s="56"/>
    </row>
    <row r="78" spans="6:14" customFormat="1" x14ac:dyDescent="0.25">
      <c r="F78" s="56"/>
      <c r="K78" s="56"/>
      <c r="L78" s="93"/>
      <c r="M78" s="56"/>
      <c r="N78" s="56"/>
    </row>
    <row r="79" spans="6:14" customFormat="1" x14ac:dyDescent="0.25">
      <c r="F79" s="56"/>
      <c r="K79" s="56"/>
      <c r="L79" s="93"/>
      <c r="M79" s="56"/>
      <c r="N79" s="56"/>
    </row>
    <row r="80" spans="6:14" customFormat="1" x14ac:dyDescent="0.25">
      <c r="F80" s="56"/>
      <c r="K80" s="56"/>
      <c r="L80" s="93"/>
      <c r="M80" s="56"/>
      <c r="N80" s="56"/>
    </row>
    <row r="81" spans="6:14" customFormat="1" x14ac:dyDescent="0.25">
      <c r="F81" s="56"/>
      <c r="K81" s="56"/>
      <c r="L81" s="93"/>
      <c r="M81" s="56"/>
      <c r="N81" s="56"/>
    </row>
    <row r="82" spans="6:14" customFormat="1" x14ac:dyDescent="0.25">
      <c r="F82" s="56"/>
      <c r="K82" s="56"/>
      <c r="L82" s="93"/>
      <c r="M82" s="56"/>
      <c r="N82" s="56"/>
    </row>
    <row r="83" spans="6:14" customFormat="1" x14ac:dyDescent="0.25">
      <c r="F83" s="56"/>
      <c r="K83" s="56"/>
      <c r="L83" s="93"/>
      <c r="M83" s="56"/>
      <c r="N83" s="56"/>
    </row>
    <row r="84" spans="6:14" customFormat="1" x14ac:dyDescent="0.25">
      <c r="F84" s="56"/>
      <c r="K84" s="56"/>
      <c r="L84" s="93"/>
      <c r="M84" s="56"/>
      <c r="N84" s="56"/>
    </row>
    <row r="85" spans="6:14" customFormat="1" x14ac:dyDescent="0.25">
      <c r="F85" s="56"/>
      <c r="K85" s="56"/>
      <c r="L85" s="93"/>
      <c r="M85" s="56"/>
      <c r="N85" s="56"/>
    </row>
    <row r="86" spans="6:14" customFormat="1" x14ac:dyDescent="0.25">
      <c r="F86" s="56"/>
      <c r="K86" s="56"/>
      <c r="L86" s="93"/>
      <c r="M86" s="56"/>
      <c r="N86" s="56"/>
    </row>
    <row r="87" spans="6:14" customFormat="1" x14ac:dyDescent="0.25">
      <c r="F87" s="56"/>
      <c r="K87" s="56"/>
      <c r="L87" s="93"/>
      <c r="M87" s="56"/>
      <c r="N87" s="56"/>
    </row>
    <row r="88" spans="6:14" customFormat="1" x14ac:dyDescent="0.25">
      <c r="F88" s="56"/>
      <c r="K88" s="56"/>
      <c r="L88" s="93"/>
      <c r="M88" s="56"/>
      <c r="N88" s="56"/>
    </row>
    <row r="89" spans="6:14" customFormat="1" x14ac:dyDescent="0.25">
      <c r="F89" s="56"/>
      <c r="K89" s="56"/>
      <c r="L89" s="93"/>
      <c r="M89" s="56"/>
      <c r="N89" s="56"/>
    </row>
    <row r="90" spans="6:14" customFormat="1" x14ac:dyDescent="0.25">
      <c r="F90" s="56"/>
      <c r="K90" s="56"/>
      <c r="L90" s="93"/>
      <c r="M90" s="56"/>
      <c r="N90" s="56"/>
    </row>
    <row r="91" spans="6:14" customFormat="1" x14ac:dyDescent="0.25">
      <c r="F91" s="56"/>
      <c r="K91" s="56"/>
      <c r="L91" s="93"/>
      <c r="M91" s="56"/>
      <c r="N91" s="56"/>
    </row>
    <row r="92" spans="6:14" customFormat="1" x14ac:dyDescent="0.25">
      <c r="F92" s="56"/>
      <c r="K92" s="56"/>
      <c r="L92" s="93"/>
      <c r="M92" s="56"/>
      <c r="N92" s="56"/>
    </row>
    <row r="93" spans="6:14" customFormat="1" x14ac:dyDescent="0.25">
      <c r="F93" s="56"/>
      <c r="K93" s="56"/>
      <c r="L93" s="93"/>
      <c r="M93" s="56"/>
      <c r="N93" s="56"/>
    </row>
    <row r="94" spans="6:14" customFormat="1" x14ac:dyDescent="0.25">
      <c r="F94" s="56"/>
      <c r="K94" s="56"/>
      <c r="L94" s="93"/>
      <c r="M94" s="56"/>
      <c r="N94" s="56"/>
    </row>
    <row r="95" spans="6:14" customFormat="1" x14ac:dyDescent="0.25">
      <c r="F95" s="56"/>
      <c r="K95" s="56"/>
      <c r="L95" s="93"/>
      <c r="M95" s="56"/>
      <c r="N95" s="56"/>
    </row>
    <row r="96" spans="6:14" customFormat="1" x14ac:dyDescent="0.25">
      <c r="F96" s="56"/>
      <c r="K96" s="56"/>
      <c r="L96" s="93"/>
      <c r="M96" s="56"/>
      <c r="N96" s="56"/>
    </row>
    <row r="97" spans="6:14" customFormat="1" x14ac:dyDescent="0.25">
      <c r="F97" s="56"/>
      <c r="K97" s="56"/>
      <c r="L97" s="93"/>
      <c r="M97" s="56"/>
      <c r="N97" s="56"/>
    </row>
    <row r="98" spans="6:14" customFormat="1" x14ac:dyDescent="0.25">
      <c r="F98" s="56"/>
      <c r="K98" s="56"/>
      <c r="L98" s="93"/>
      <c r="M98" s="56"/>
      <c r="N98" s="56"/>
    </row>
    <row r="99" spans="6:14" customFormat="1" x14ac:dyDescent="0.25">
      <c r="F99" s="56"/>
      <c r="K99" s="56"/>
      <c r="L99" s="93"/>
      <c r="M99" s="56"/>
      <c r="N99" s="56"/>
    </row>
    <row r="100" spans="6:14" customFormat="1" x14ac:dyDescent="0.25">
      <c r="F100" s="56"/>
      <c r="K100" s="56"/>
      <c r="L100" s="93"/>
      <c r="M100" s="56"/>
      <c r="N100" s="56"/>
    </row>
    <row r="101" spans="6:14" customFormat="1" x14ac:dyDescent="0.25">
      <c r="F101" s="56"/>
      <c r="K101" s="56"/>
      <c r="L101" s="93"/>
      <c r="M101" s="56"/>
      <c r="N101" s="56"/>
    </row>
    <row r="102" spans="6:14" customFormat="1" x14ac:dyDescent="0.25">
      <c r="F102" s="56"/>
      <c r="K102" s="56"/>
      <c r="L102" s="93"/>
      <c r="M102" s="56"/>
      <c r="N102" s="56"/>
    </row>
    <row r="103" spans="6:14" customFormat="1" x14ac:dyDescent="0.25">
      <c r="F103" s="56"/>
      <c r="K103" s="56"/>
      <c r="L103" s="93"/>
      <c r="M103" s="56"/>
      <c r="N103" s="56"/>
    </row>
    <row r="104" spans="6:14" customFormat="1" x14ac:dyDescent="0.25">
      <c r="F104" s="56"/>
      <c r="K104" s="56"/>
      <c r="L104" s="93"/>
      <c r="M104" s="56"/>
      <c r="N104" s="56"/>
    </row>
    <row r="105" spans="6:14" customFormat="1" x14ac:dyDescent="0.25">
      <c r="F105" s="56"/>
      <c r="K105" s="56"/>
      <c r="L105" s="93"/>
      <c r="M105" s="56"/>
      <c r="N105" s="56"/>
    </row>
    <row r="106" spans="6:14" customFormat="1" x14ac:dyDescent="0.25">
      <c r="F106" s="56"/>
      <c r="K106" s="56"/>
      <c r="L106" s="93"/>
      <c r="M106" s="56"/>
      <c r="N106" s="56"/>
    </row>
    <row r="107" spans="6:14" customFormat="1" x14ac:dyDescent="0.25">
      <c r="F107" s="56"/>
      <c r="K107" s="56"/>
      <c r="L107" s="93"/>
      <c r="M107" s="56"/>
      <c r="N107" s="56"/>
    </row>
    <row r="108" spans="6:14" customFormat="1" x14ac:dyDescent="0.25">
      <c r="F108" s="56"/>
      <c r="K108" s="56"/>
      <c r="L108" s="93"/>
      <c r="M108" s="56"/>
      <c r="N108" s="56"/>
    </row>
    <row r="109" spans="6:14" customFormat="1" x14ac:dyDescent="0.25">
      <c r="F109" s="56"/>
      <c r="K109" s="56"/>
      <c r="L109" s="93"/>
      <c r="M109" s="56"/>
      <c r="N109" s="56"/>
    </row>
    <row r="110" spans="6:14" customFormat="1" x14ac:dyDescent="0.25">
      <c r="F110" s="56"/>
      <c r="K110" s="56"/>
      <c r="L110" s="93"/>
      <c r="M110" s="56"/>
      <c r="N110" s="56"/>
    </row>
  </sheetData>
  <sheetProtection formatCells="0" formatColumns="0" formatRows="0" insertColumns="0" insertRows="0" deleteColumns="0" deleteRows="0"/>
  <mergeCells count="5">
    <mergeCell ref="E10:G10"/>
    <mergeCell ref="A9:D9"/>
    <mergeCell ref="A10:D10"/>
    <mergeCell ref="J10:L10"/>
    <mergeCell ref="A1:L1"/>
  </mergeCells>
  <printOptions horizontalCentered="1"/>
  <pageMargins left="0.23622047244094491" right="0.23622047244094491" top="0.39370078740157483" bottom="0" header="0.19685039370078741" footer="0.19685039370078741"/>
  <pageSetup paperSize="9" scale="75" orientation="landscape" verticalDpi="144" r:id="rId1"/>
  <headerFooter>
    <oddHeader>&amp;C&amp;"-,Bold"&amp;16SRI SARADHAMBIKA SPINTEX (P) LTD</oddHeader>
    <oddFooter>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WAGES</vt:lpstr>
      <vt:lpstr>PROD BONUS WRK</vt:lpstr>
      <vt:lpstr>'PROD BONUS WRK'!Print_Area</vt:lpstr>
      <vt:lpstr>WAGES!Print_Area</vt:lpstr>
      <vt:lpstr>'PROD BONUS WRK'!Print_Titles</vt:lpstr>
      <vt:lpstr>WAGES!Print_Titles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2013-08-07T10:42:24Z</cp:lastPrinted>
  <dcterms:created xsi:type="dcterms:W3CDTF">2006-09-16T00:00:00Z</dcterms:created>
  <dcterms:modified xsi:type="dcterms:W3CDTF">2020-10-02T10:38:21Z</dcterms:modified>
</cp:coreProperties>
</file>