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-105" yWindow="-105" windowWidth="15600" windowHeight="11760" tabRatio="501"/>
  </bookViews>
  <sheets>
    <sheet name="WAGES" sheetId="20" r:id="rId1"/>
    <sheet name="Sheet1" sheetId="21" r:id="rId2"/>
  </sheets>
  <definedNames>
    <definedName name="_xlnm._FilterDatabase" localSheetId="0" hidden="1">WAGES!$P$1:$P$17</definedName>
    <definedName name="_xlnm.Print_Area" localSheetId="0">WAGES!$A$1:$P$18</definedName>
    <definedName name="_xlnm.Print_Titles" localSheetId="0">WAGES!$1:$3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9" i="20" l="1"/>
  <c r="I5" i="20"/>
  <c r="I4" i="20"/>
  <c r="G14" i="20"/>
  <c r="J9" i="20" l="1"/>
  <c r="H5" i="20" l="1"/>
  <c r="H4" i="20"/>
  <c r="J12" i="20" l="1"/>
  <c r="F12" i="20"/>
  <c r="H12" i="20" s="1"/>
  <c r="A12" i="20"/>
  <c r="A11" i="20"/>
  <c r="A10" i="20"/>
  <c r="A9" i="20"/>
  <c r="A8" i="20"/>
  <c r="A7" i="20"/>
  <c r="A6" i="20"/>
  <c r="A5" i="20"/>
  <c r="M12" i="20" l="1"/>
  <c r="J6" i="20"/>
  <c r="H6" i="20"/>
  <c r="A4" i="20"/>
  <c r="J5" i="20"/>
  <c r="J4" i="20"/>
  <c r="N12" i="20" l="1"/>
  <c r="O12" i="20" s="1"/>
  <c r="M6" i="20"/>
  <c r="N6" i="20" s="1"/>
  <c r="O6" i="20" s="1"/>
  <c r="M5" i="20"/>
  <c r="N5" i="20" s="1"/>
  <c r="O5" i="20" s="1"/>
  <c r="M4" i="20"/>
  <c r="C20" i="21"/>
  <c r="F11" i="20"/>
  <c r="H11" i="20" s="1"/>
  <c r="F10" i="20"/>
  <c r="H10" i="20" s="1"/>
  <c r="F9" i="20"/>
  <c r="H9" i="20" s="1"/>
  <c r="F8" i="20"/>
  <c r="H8" i="20" s="1"/>
  <c r="F7" i="20"/>
  <c r="H7" i="20" s="1"/>
  <c r="H14" i="20" l="1"/>
  <c r="N4" i="20"/>
  <c r="O4" i="20" s="1"/>
  <c r="L14" i="20" l="1"/>
  <c r="I14" i="20" l="1"/>
  <c r="J8" i="20" l="1"/>
  <c r="M8" i="20" s="1"/>
  <c r="J7" i="20"/>
  <c r="M7" i="20" s="1"/>
  <c r="J10" i="20"/>
  <c r="M10" i="20" s="1"/>
  <c r="N10" i="20" s="1"/>
  <c r="M9" i="20"/>
  <c r="J11" i="20" l="1"/>
  <c r="M11" i="20" s="1"/>
  <c r="N8" i="20"/>
  <c r="O8" i="20" s="1"/>
  <c r="N9" i="20"/>
  <c r="O9" i="20" s="1"/>
  <c r="O10" i="20"/>
  <c r="N7" i="20"/>
  <c r="O7" i="20" s="1"/>
  <c r="N11" i="20" l="1"/>
  <c r="O11" i="20" s="1"/>
  <c r="M14" i="20"/>
  <c r="J14" i="20"/>
  <c r="N14" i="20" l="1"/>
  <c r="O14" i="20"/>
</calcChain>
</file>

<file path=xl/sharedStrings.xml><?xml version="1.0" encoding="utf-8"?>
<sst xmlns="http://schemas.openxmlformats.org/spreadsheetml/2006/main" count="43" uniqueCount="42">
  <si>
    <t>SIGNATURE</t>
  </si>
  <si>
    <t>GP</t>
  </si>
  <si>
    <t>NAME</t>
  </si>
  <si>
    <t>TOTALS</t>
  </si>
  <si>
    <t>NET PAY</t>
  </si>
  <si>
    <t>TOT DED</t>
  </si>
  <si>
    <t>ADV</t>
  </si>
  <si>
    <t>RND OFF</t>
  </si>
  <si>
    <t>S
NO</t>
  </si>
  <si>
    <t>T
NO</t>
  </si>
  <si>
    <t>TOT SAL</t>
  </si>
  <si>
    <t>PREPARED BY</t>
  </si>
  <si>
    <t>CHECKED BY</t>
  </si>
  <si>
    <t>MD SIGNATURE</t>
  </si>
  <si>
    <t>PUNCH-NO</t>
  </si>
  <si>
    <t>PRS DAYS</t>
  </si>
  <si>
    <t>FM SIGNATURE</t>
  </si>
  <si>
    <t>.</t>
  </si>
  <si>
    <t>CHEQUE</t>
  </si>
  <si>
    <t>ANBUSELVAN</t>
  </si>
  <si>
    <t>J.NITHYA SELVI</t>
  </si>
  <si>
    <t>S.SARAVANAN</t>
  </si>
  <si>
    <t>R.NAGARAJ</t>
  </si>
  <si>
    <t>GROSS</t>
  </si>
  <si>
    <t>DEDUCTIONS</t>
  </si>
  <si>
    <t>S.UMAKANTA NAYAK</t>
  </si>
  <si>
    <t>CHATURBHUJA NAYAK</t>
  </si>
  <si>
    <t>THROUGH SBI 20379770037</t>
  </si>
  <si>
    <t>THROUGH SBI 38548604805</t>
  </si>
  <si>
    <t>THROUGH SBI 11397363415</t>
  </si>
  <si>
    <t>THROUGH SBI 38557561948</t>
  </si>
  <si>
    <t>THROUGH SBI 38548429253</t>
  </si>
  <si>
    <t>SARAJ BEHERA</t>
  </si>
  <si>
    <t>MAHURA MAHANTA</t>
  </si>
  <si>
    <t>SIVAKUMAR CHINNAIYAN</t>
  </si>
  <si>
    <t>THROUGH SBI 67299367903</t>
  </si>
  <si>
    <t>SALARY EXCLUDED HRA</t>
  </si>
  <si>
    <t>THROUGH SBI 20466009265</t>
  </si>
  <si>
    <t>ATTD INC</t>
  </si>
  <si>
    <t>PRD INC</t>
  </si>
  <si>
    <t>3RD  INSTALLMENT ON PRODUCTION BONUS OF 1ST HALF YEAR</t>
  </si>
  <si>
    <t xml:space="preserve">EXEMPTED WORKERS SALARY FOR JUNE 2020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</si>
</sst>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_(* #,##0_);_(* \(#,##0\);_(* &quot;-&quot;??_);_(@_)"/>
    <numFmt numFmtId="166" formatCode="_-* #,##0.00_-;\-* #,##0.00_-;_-* &quot;-&quot;??_-;_-@_-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4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14"/>
      <name val="Calibri"/>
      <family val="2"/>
      <scheme val="minor"/>
    </font>
    <font>
      <b/>
      <sz val="16"/>
      <name val="Calibri"/>
      <family val="2"/>
      <scheme val="minor"/>
    </font>
    <font>
      <sz val="18"/>
      <name val="Calibri"/>
      <family val="2"/>
      <scheme val="minor"/>
    </font>
    <font>
      <b/>
      <sz val="14"/>
      <color indexed="8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16"/>
      <color indexed="8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</cellStyleXfs>
  <cellXfs count="66">
    <xf numFmtId="0" fontId="0" fillId="0" borderId="0" xfId="0"/>
    <xf numFmtId="0" fontId="4" fillId="0" borderId="0" xfId="0" applyFont="1" applyAlignment="1">
      <alignment vertical="center"/>
    </xf>
    <xf numFmtId="0" fontId="4" fillId="0" borderId="0" xfId="0" applyFont="1"/>
    <xf numFmtId="0" fontId="5" fillId="0" borderId="0" xfId="0" applyFont="1"/>
    <xf numFmtId="0" fontId="3" fillId="0" borderId="1" xfId="0" applyFont="1" applyFill="1" applyBorder="1" applyAlignment="1" applyProtection="1">
      <alignment horizontal="center" vertical="center" shrinkToFit="1"/>
      <protection locked="0"/>
    </xf>
    <xf numFmtId="0" fontId="0" fillId="0" borderId="0" xfId="0" applyFill="1"/>
    <xf numFmtId="0" fontId="6" fillId="0" borderId="1" xfId="0" applyNumberFormat="1" applyFont="1" applyFill="1" applyBorder="1" applyAlignment="1" applyProtection="1">
      <alignment horizontal="left" vertical="center" shrinkToFit="1"/>
      <protection locked="0"/>
    </xf>
    <xf numFmtId="1" fontId="6" fillId="2" borderId="1" xfId="0" applyNumberFormat="1" applyFont="1" applyFill="1" applyBorder="1" applyAlignment="1" applyProtection="1">
      <alignment horizontal="center" vertical="center" shrinkToFit="1"/>
      <protection locked="0"/>
    </xf>
    <xf numFmtId="1" fontId="9" fillId="0" borderId="1" xfId="0" applyNumberFormat="1" applyFont="1" applyFill="1" applyBorder="1" applyAlignment="1" applyProtection="1">
      <alignment horizontal="center" vertical="center" shrinkToFit="1"/>
      <protection locked="0"/>
    </xf>
    <xf numFmtId="165" fontId="8" fillId="0" borderId="1" xfId="1" applyNumberFormat="1" applyFont="1" applyFill="1" applyBorder="1" applyAlignment="1" applyProtection="1">
      <alignment horizontal="right" vertical="center" shrinkToFit="1"/>
      <protection locked="0"/>
    </xf>
    <xf numFmtId="165" fontId="6" fillId="0" borderId="1" xfId="1" applyNumberFormat="1" applyFont="1" applyFill="1" applyBorder="1" applyAlignment="1" applyProtection="1">
      <alignment horizontal="right" vertical="center" shrinkToFit="1"/>
      <protection locked="0"/>
    </xf>
    <xf numFmtId="165" fontId="8" fillId="0" borderId="1" xfId="1" applyNumberFormat="1" applyFont="1" applyFill="1" applyBorder="1" applyAlignment="1" applyProtection="1">
      <alignment horizontal="left" vertical="center"/>
      <protection locked="0"/>
    </xf>
    <xf numFmtId="0" fontId="7" fillId="0" borderId="0" xfId="0" applyFont="1"/>
    <xf numFmtId="0" fontId="7" fillId="0" borderId="0" xfId="0" applyFont="1" applyFill="1"/>
    <xf numFmtId="0" fontId="0" fillId="0" borderId="0" xfId="0"/>
    <xf numFmtId="0" fontId="0" fillId="0" borderId="0" xfId="0"/>
    <xf numFmtId="0" fontId="0" fillId="0" borderId="0" xfId="0"/>
    <xf numFmtId="0" fontId="6" fillId="0" borderId="1" xfId="0" applyFont="1" applyFill="1" applyBorder="1" applyAlignment="1" applyProtection="1">
      <alignment horizontal="center" vertical="center" wrapText="1" shrinkToFit="1"/>
      <protection locked="0"/>
    </xf>
    <xf numFmtId="165" fontId="3" fillId="0" borderId="1" xfId="1" applyNumberFormat="1" applyFont="1" applyFill="1" applyBorder="1" applyAlignment="1" applyProtection="1">
      <alignment horizontal="right" vertical="center" shrinkToFit="1"/>
      <protection locked="0"/>
    </xf>
    <xf numFmtId="0" fontId="7" fillId="0" borderId="0" xfId="0" applyFont="1" applyBorder="1" applyAlignment="1"/>
    <xf numFmtId="0" fontId="9" fillId="0" borderId="0" xfId="0" applyFont="1" applyFill="1" applyBorder="1" applyAlignment="1" applyProtection="1">
      <alignment vertical="center" wrapText="1" shrinkToFit="1"/>
      <protection locked="0"/>
    </xf>
    <xf numFmtId="0" fontId="0" fillId="0" borderId="0" xfId="0" applyBorder="1"/>
    <xf numFmtId="0" fontId="4" fillId="0" borderId="0" xfId="0" applyFont="1" applyBorder="1"/>
    <xf numFmtId="0" fontId="11" fillId="0" borderId="1" xfId="0" applyFont="1" applyFill="1" applyBorder="1" applyAlignment="1" applyProtection="1">
      <alignment horizontal="center" vertical="center" shrinkToFit="1"/>
      <protection locked="0"/>
    </xf>
    <xf numFmtId="0" fontId="11" fillId="0" borderId="1" xfId="0" applyFont="1" applyFill="1" applyBorder="1" applyAlignment="1" applyProtection="1">
      <alignment horizontal="center" vertical="center" wrapText="1"/>
      <protection locked="0"/>
    </xf>
    <xf numFmtId="0" fontId="0" fillId="0" borderId="0" xfId="0" applyFont="1"/>
    <xf numFmtId="0" fontId="6" fillId="0" borderId="2" xfId="0" applyFont="1" applyFill="1" applyBorder="1" applyAlignment="1" applyProtection="1">
      <alignment horizontal="center" vertical="center" shrinkToFit="1"/>
      <protection locked="0"/>
    </xf>
    <xf numFmtId="1" fontId="10" fillId="0" borderId="1" xfId="0" applyNumberFormat="1" applyFont="1" applyFill="1" applyBorder="1" applyAlignment="1" applyProtection="1">
      <alignment horizontal="center" vertical="center" shrinkToFit="1"/>
      <protection locked="0"/>
    </xf>
    <xf numFmtId="165" fontId="12" fillId="0" borderId="1" xfId="1" applyNumberFormat="1" applyFont="1" applyFill="1" applyBorder="1" applyAlignment="1" applyProtection="1">
      <alignment vertical="center"/>
    </xf>
    <xf numFmtId="0" fontId="6" fillId="0" borderId="1" xfId="0" applyFont="1" applyFill="1" applyBorder="1" applyAlignment="1" applyProtection="1">
      <alignment horizontal="center" vertical="center"/>
      <protection locked="0"/>
    </xf>
    <xf numFmtId="0" fontId="6" fillId="0" borderId="1" xfId="0" applyFont="1" applyFill="1" applyBorder="1" applyAlignment="1" applyProtection="1">
      <alignment horizontal="left" vertical="center"/>
      <protection locked="0"/>
    </xf>
    <xf numFmtId="165" fontId="13" fillId="0" borderId="1" xfId="1" applyNumberFormat="1" applyFont="1" applyFill="1" applyBorder="1" applyAlignment="1" applyProtection="1">
      <alignment horizontal="right" vertical="center" shrinkToFit="1"/>
      <protection locked="0"/>
    </xf>
    <xf numFmtId="0" fontId="6" fillId="0" borderId="1" xfId="0" applyFont="1" applyFill="1" applyBorder="1" applyAlignment="1" applyProtection="1">
      <alignment horizontal="center" vertical="center" wrapText="1" shrinkToFit="1"/>
      <protection locked="0"/>
    </xf>
    <xf numFmtId="165" fontId="12" fillId="0" borderId="2" xfId="1" applyNumberFormat="1" applyFont="1" applyFill="1" applyBorder="1" applyAlignment="1" applyProtection="1">
      <alignment vertical="center"/>
    </xf>
    <xf numFmtId="1" fontId="10" fillId="0" borderId="3" xfId="0" applyNumberFormat="1" applyFont="1" applyFill="1" applyBorder="1" applyAlignment="1" applyProtection="1">
      <alignment horizontal="center" vertical="center" shrinkToFit="1"/>
      <protection locked="0"/>
    </xf>
    <xf numFmtId="0" fontId="7" fillId="0" borderId="1" xfId="0" applyFont="1" applyBorder="1" applyAlignment="1">
      <alignment horizontal="center" vertical="center"/>
    </xf>
    <xf numFmtId="0" fontId="3" fillId="0" borderId="0" xfId="0" applyFont="1" applyFill="1" applyBorder="1" applyAlignment="1" applyProtection="1">
      <alignment horizontal="center" vertical="center" shrinkToFit="1"/>
      <protection locked="0"/>
    </xf>
    <xf numFmtId="0" fontId="11" fillId="0" borderId="0" xfId="0" applyNumberFormat="1" applyFont="1" applyFill="1" applyBorder="1" applyAlignment="1" applyProtection="1">
      <alignment horizontal="left" vertical="center" shrinkToFit="1"/>
      <protection locked="0"/>
    </xf>
    <xf numFmtId="0" fontId="6" fillId="0" borderId="2" xfId="0" applyFont="1" applyFill="1" applyBorder="1" applyAlignment="1" applyProtection="1">
      <alignment horizontal="center" vertical="center"/>
      <protection locked="0"/>
    </xf>
    <xf numFmtId="0" fontId="11" fillId="0" borderId="2" xfId="0" applyFont="1" applyFill="1" applyBorder="1" applyAlignment="1" applyProtection="1">
      <alignment horizontal="center" vertical="center" shrinkToFit="1"/>
      <protection locked="0"/>
    </xf>
    <xf numFmtId="165" fontId="6" fillId="0" borderId="2" xfId="1" applyNumberFormat="1" applyFont="1" applyFill="1" applyBorder="1" applyAlignment="1" applyProtection="1">
      <alignment horizontal="right" vertical="center" shrinkToFit="1"/>
      <protection locked="0"/>
    </xf>
    <xf numFmtId="165" fontId="14" fillId="0" borderId="1" xfId="1" applyNumberFormat="1" applyFont="1" applyFill="1" applyBorder="1" applyAlignment="1" applyProtection="1">
      <alignment vertical="center"/>
    </xf>
    <xf numFmtId="165" fontId="14" fillId="0" borderId="2" xfId="1" applyNumberFormat="1" applyFont="1" applyFill="1" applyBorder="1" applyAlignment="1" applyProtection="1">
      <alignment vertical="center"/>
    </xf>
    <xf numFmtId="0" fontId="11" fillId="0" borderId="2" xfId="0" applyFont="1" applyFill="1" applyBorder="1" applyAlignment="1" applyProtection="1">
      <alignment horizontal="center" vertical="center" wrapText="1"/>
      <protection locked="0"/>
    </xf>
    <xf numFmtId="0" fontId="6" fillId="0" borderId="0" xfId="0" applyFont="1" applyFill="1"/>
    <xf numFmtId="0" fontId="6" fillId="0" borderId="0" xfId="0" applyFont="1" applyFill="1" applyProtection="1"/>
    <xf numFmtId="0" fontId="15" fillId="0" borderId="0" xfId="0" applyFont="1" applyFill="1"/>
    <xf numFmtId="0" fontId="6" fillId="0" borderId="0" xfId="0" applyFont="1" applyFill="1" applyBorder="1" applyAlignment="1"/>
    <xf numFmtId="0" fontId="6" fillId="0" borderId="1" xfId="0" applyFont="1" applyFill="1" applyBorder="1" applyAlignment="1">
      <alignment vertical="center"/>
    </xf>
    <xf numFmtId="1" fontId="6" fillId="0" borderId="1" xfId="0" applyNumberFormat="1" applyFont="1" applyFill="1" applyBorder="1" applyAlignment="1" applyProtection="1">
      <alignment horizontal="center" vertical="center" shrinkToFit="1"/>
      <protection locked="0"/>
    </xf>
    <xf numFmtId="1" fontId="6" fillId="0" borderId="2" xfId="0" applyNumberFormat="1" applyFont="1" applyFill="1" applyBorder="1" applyAlignment="1" applyProtection="1">
      <alignment horizontal="center" vertical="center" shrinkToFit="1"/>
      <protection locked="0"/>
    </xf>
    <xf numFmtId="1" fontId="7" fillId="0" borderId="0" xfId="0" applyNumberFormat="1" applyFont="1" applyFill="1" applyBorder="1" applyAlignment="1"/>
    <xf numFmtId="1" fontId="7" fillId="0" borderId="0" xfId="0" applyNumberFormat="1" applyFont="1" applyFill="1"/>
    <xf numFmtId="1" fontId="7" fillId="0" borderId="0" xfId="0" applyNumberFormat="1" applyFont="1"/>
    <xf numFmtId="1" fontId="0" fillId="0" borderId="0" xfId="0" applyNumberFormat="1" applyFill="1"/>
    <xf numFmtId="1" fontId="8" fillId="0" borderId="1" xfId="1" applyNumberFormat="1" applyFont="1" applyFill="1" applyBorder="1" applyAlignment="1" applyProtection="1">
      <alignment horizontal="center" vertical="center" shrinkToFit="1"/>
      <protection locked="0"/>
    </xf>
    <xf numFmtId="0" fontId="6" fillId="0" borderId="1" xfId="0" applyFont="1" applyFill="1" applyBorder="1" applyAlignment="1" applyProtection="1">
      <alignment horizontal="center" vertical="center" wrapText="1" shrinkToFit="1"/>
      <protection locked="0"/>
    </xf>
    <xf numFmtId="0" fontId="7" fillId="0" borderId="0" xfId="0" applyFont="1" applyFill="1" applyBorder="1" applyAlignment="1"/>
    <xf numFmtId="0" fontId="6" fillId="0" borderId="1" xfId="0" applyFont="1" applyFill="1" applyBorder="1" applyAlignment="1" applyProtection="1">
      <alignment horizontal="center" vertical="center" wrapText="1" shrinkToFit="1"/>
      <protection locked="0"/>
    </xf>
    <xf numFmtId="0" fontId="7" fillId="0" borderId="1" xfId="0" applyFont="1" applyBorder="1" applyAlignment="1">
      <alignment vertical="center" wrapText="1"/>
    </xf>
    <xf numFmtId="0" fontId="6" fillId="0" borderId="1" xfId="0" applyFont="1" applyFill="1" applyBorder="1" applyAlignment="1" applyProtection="1">
      <alignment horizontal="center" vertical="center" wrapText="1" shrinkToFit="1"/>
      <protection locked="0"/>
    </xf>
    <xf numFmtId="0" fontId="7" fillId="0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" fontId="6" fillId="0" borderId="1" xfId="0" applyNumberFormat="1" applyFont="1" applyFill="1" applyBorder="1" applyAlignment="1" applyProtection="1">
      <alignment horizontal="center" vertical="center" wrapText="1" shrinkToFit="1"/>
      <protection locked="0"/>
    </xf>
    <xf numFmtId="0" fontId="16" fillId="0" borderId="4" xfId="0" applyFont="1" applyBorder="1" applyAlignment="1">
      <alignment horizontal="center" vertical="center" wrapText="1"/>
    </xf>
    <xf numFmtId="0" fontId="16" fillId="0" borderId="5" xfId="0" applyFont="1" applyBorder="1" applyAlignment="1">
      <alignment horizontal="center" vertical="center" wrapText="1"/>
    </xf>
  </cellXfs>
  <cellStyles count="5">
    <cellStyle name="Comma" xfId="1" builtinId="3"/>
    <cellStyle name="Comma 2" xfId="2"/>
    <cellStyle name="Comma 3" xfId="4"/>
    <cellStyle name="Normal" xfId="0" builtinId="0"/>
    <cellStyle name="Percent 2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B17"/>
  <sheetViews>
    <sheetView showGridLines="0" tabSelected="1" zoomScale="70" zoomScaleNormal="70" zoomScaleSheetLayoutView="50" zoomScalePageLayoutView="80" workbookViewId="0">
      <pane xSplit="1" ySplit="3" topLeftCell="B4" activePane="bottomRight" state="frozen"/>
      <selection pane="topRight" activeCell="F1" sqref="F1"/>
      <selection pane="bottomLeft" activeCell="A5" sqref="A5"/>
      <selection pane="bottomRight" activeCell="P9" sqref="P9"/>
    </sheetView>
  </sheetViews>
  <sheetFormatPr defaultRowHeight="15" x14ac:dyDescent="0.25"/>
  <cols>
    <col min="1" max="1" width="8.28515625" customWidth="1"/>
    <col min="2" max="2" width="14.85546875" style="14" customWidth="1"/>
    <col min="3" max="3" width="14.85546875" hidden="1" customWidth="1"/>
    <col min="4" max="4" width="39.85546875" style="46" customWidth="1"/>
    <col min="5" max="5" width="19.140625" hidden="1" customWidth="1"/>
    <col min="6" max="6" width="14.42578125" style="16" hidden="1" customWidth="1"/>
    <col min="7" max="7" width="15.7109375" style="54" hidden="1" customWidth="1"/>
    <col min="8" max="8" width="16.5703125" hidden="1" customWidth="1"/>
    <col min="9" max="9" width="13.28515625" style="5" hidden="1" customWidth="1"/>
    <col min="10" max="10" width="14.85546875" hidden="1" customWidth="1"/>
    <col min="11" max="11" width="14.85546875" style="16" hidden="1" customWidth="1"/>
    <col min="12" max="12" width="11.7109375" style="16" hidden="1" customWidth="1"/>
    <col min="13" max="13" width="14.42578125" hidden="1" customWidth="1"/>
    <col min="14" max="14" width="10" hidden="1" customWidth="1"/>
    <col min="15" max="15" width="14.42578125" style="5" customWidth="1"/>
    <col min="16" max="16" width="48.140625" customWidth="1"/>
    <col min="17" max="18" width="9.140625" customWidth="1"/>
    <col min="68" max="83" width="8.85546875" customWidth="1"/>
  </cols>
  <sheetData>
    <row r="1" spans="1:28" s="2" customFormat="1" ht="33.75" customHeight="1" x14ac:dyDescent="0.35">
      <c r="A1" s="19" t="s">
        <v>41</v>
      </c>
      <c r="B1" s="19"/>
      <c r="C1" s="19"/>
      <c r="D1" s="47"/>
      <c r="E1" s="19"/>
      <c r="F1" s="19"/>
      <c r="G1" s="51"/>
      <c r="H1" s="19"/>
      <c r="I1" s="57"/>
      <c r="J1" s="19"/>
      <c r="K1" s="19"/>
      <c r="L1" s="19"/>
      <c r="M1" s="19"/>
      <c r="N1" s="19"/>
      <c r="O1" s="19"/>
      <c r="P1" s="20"/>
      <c r="Q1" s="21"/>
      <c r="R1" s="21"/>
      <c r="S1" s="22"/>
      <c r="T1" s="22"/>
      <c r="U1" s="22"/>
      <c r="V1" s="22"/>
      <c r="W1" s="22"/>
      <c r="X1" s="22"/>
    </row>
    <row r="2" spans="1:28" s="2" customFormat="1" ht="81.75" customHeight="1" x14ac:dyDescent="0.3">
      <c r="A2" s="60" t="s">
        <v>8</v>
      </c>
      <c r="B2" s="60" t="s">
        <v>14</v>
      </c>
      <c r="C2" s="60" t="s">
        <v>9</v>
      </c>
      <c r="D2" s="60" t="s">
        <v>2</v>
      </c>
      <c r="E2" s="60" t="s">
        <v>36</v>
      </c>
      <c r="F2" s="32"/>
      <c r="G2" s="63" t="s">
        <v>15</v>
      </c>
      <c r="H2" s="35" t="s">
        <v>23</v>
      </c>
      <c r="I2" s="61" t="s">
        <v>24</v>
      </c>
      <c r="J2" s="62"/>
      <c r="K2" s="64" t="s">
        <v>40</v>
      </c>
      <c r="L2" s="65"/>
      <c r="M2" s="60" t="s">
        <v>10</v>
      </c>
      <c r="N2" s="60" t="s">
        <v>7</v>
      </c>
      <c r="O2" s="60" t="s">
        <v>4</v>
      </c>
      <c r="P2" s="60" t="s">
        <v>0</v>
      </c>
      <c r="Q2" s="16"/>
      <c r="R2" s="16"/>
    </row>
    <row r="3" spans="1:28" s="2" customFormat="1" ht="41.25" customHeight="1" x14ac:dyDescent="0.3">
      <c r="A3" s="60"/>
      <c r="B3" s="60"/>
      <c r="C3" s="60"/>
      <c r="D3" s="60"/>
      <c r="E3" s="60"/>
      <c r="F3" s="32"/>
      <c r="G3" s="63"/>
      <c r="H3" s="17" t="s">
        <v>1</v>
      </c>
      <c r="I3" s="56" t="s">
        <v>6</v>
      </c>
      <c r="J3" s="17" t="s">
        <v>5</v>
      </c>
      <c r="K3" s="58" t="s">
        <v>38</v>
      </c>
      <c r="L3" s="59" t="s">
        <v>39</v>
      </c>
      <c r="M3" s="60"/>
      <c r="N3" s="60"/>
      <c r="O3" s="60"/>
      <c r="P3" s="60"/>
      <c r="Q3"/>
      <c r="R3"/>
    </row>
    <row r="4" spans="1:28" s="1" customFormat="1" ht="55.5" customHeight="1" x14ac:dyDescent="0.25">
      <c r="A4" s="26">
        <f>SUBTOTAL(3,$B$3:B4)</f>
        <v>1</v>
      </c>
      <c r="B4" s="29">
        <v>1003</v>
      </c>
      <c r="C4" s="24"/>
      <c r="D4" s="30" t="s">
        <v>25</v>
      </c>
      <c r="E4" s="41">
        <v>25000</v>
      </c>
      <c r="F4" s="28">
        <v>962</v>
      </c>
      <c r="G4" s="49">
        <v>25.99</v>
      </c>
      <c r="H4" s="10">
        <f>+F4*G4</f>
        <v>25002.379999999997</v>
      </c>
      <c r="I4" s="10">
        <f>19000+1800</f>
        <v>20800</v>
      </c>
      <c r="J4" s="10">
        <f t="shared" ref="J4" si="0">SUM(I4:I4)</f>
        <v>20800</v>
      </c>
      <c r="K4" s="10"/>
      <c r="L4" s="10">
        <v>0</v>
      </c>
      <c r="M4" s="10">
        <f t="shared" ref="M4:M12" si="1">H4-J4</f>
        <v>4202.3799999999974</v>
      </c>
      <c r="N4" s="10">
        <f t="shared" ref="N4:N5" si="2">MROUND(M4,10)-M4</f>
        <v>-2.3799999999973807</v>
      </c>
      <c r="O4" s="10">
        <f t="shared" ref="O4" si="3">SUM(M4:N4)</f>
        <v>4200</v>
      </c>
      <c r="P4" s="27" t="s">
        <v>29</v>
      </c>
      <c r="Q4" s="25"/>
      <c r="R4" s="25"/>
      <c r="AA4" s="36"/>
      <c r="AB4" s="37"/>
    </row>
    <row r="5" spans="1:28" s="1" customFormat="1" ht="55.5" customHeight="1" x14ac:dyDescent="0.25">
      <c r="A5" s="26">
        <f>SUBTOTAL(3,$B$3:B5)</f>
        <v>2</v>
      </c>
      <c r="B5" s="38">
        <v>1004</v>
      </c>
      <c r="C5" s="43"/>
      <c r="D5" s="30" t="s">
        <v>26</v>
      </c>
      <c r="E5" s="42">
        <v>25000</v>
      </c>
      <c r="F5" s="33">
        <v>962</v>
      </c>
      <c r="G5" s="49">
        <v>25.99</v>
      </c>
      <c r="H5" s="10">
        <f>+F5*G5</f>
        <v>25002.379999999997</v>
      </c>
      <c r="I5" s="10">
        <f>19000+1800</f>
        <v>20800</v>
      </c>
      <c r="J5" s="10">
        <f t="shared" ref="J5" si="4">SUM(I5:I5)</f>
        <v>20800</v>
      </c>
      <c r="K5" s="10"/>
      <c r="L5" s="10">
        <v>0</v>
      </c>
      <c r="M5" s="10">
        <f t="shared" si="1"/>
        <v>4202.3799999999974</v>
      </c>
      <c r="N5" s="10">
        <f t="shared" si="2"/>
        <v>-2.3799999999973807</v>
      </c>
      <c r="O5" s="10">
        <f t="shared" ref="O5" si="5">SUM(M5:N5)</f>
        <v>4200</v>
      </c>
      <c r="P5" s="27" t="s">
        <v>37</v>
      </c>
      <c r="Q5" s="25"/>
      <c r="R5" s="25"/>
      <c r="AA5" s="36"/>
      <c r="AB5" s="37"/>
    </row>
    <row r="6" spans="1:28" s="1" customFormat="1" ht="55.5" customHeight="1" x14ac:dyDescent="0.25">
      <c r="A6" s="26">
        <f>SUBTOTAL(3,$B$3:B6)</f>
        <v>3</v>
      </c>
      <c r="B6" s="38">
        <v>1011</v>
      </c>
      <c r="C6" s="43"/>
      <c r="D6" s="30" t="s">
        <v>33</v>
      </c>
      <c r="E6" s="42">
        <v>25000</v>
      </c>
      <c r="F6" s="33">
        <v>962</v>
      </c>
      <c r="G6" s="49">
        <v>0</v>
      </c>
      <c r="H6" s="10">
        <f>+F6*G6</f>
        <v>0</v>
      </c>
      <c r="I6" s="10">
        <v>0</v>
      </c>
      <c r="J6" s="10">
        <f t="shared" ref="J6" si="6">SUM(I6:I6)</f>
        <v>0</v>
      </c>
      <c r="K6" s="10"/>
      <c r="L6" s="10">
        <v>0</v>
      </c>
      <c r="M6" s="10">
        <f t="shared" si="1"/>
        <v>0</v>
      </c>
      <c r="N6" s="10">
        <f t="shared" ref="N6" si="7">MROUND(M6,10)-M6</f>
        <v>0</v>
      </c>
      <c r="O6" s="10">
        <f t="shared" ref="O6" si="8">SUM(M6:N6)</f>
        <v>0</v>
      </c>
      <c r="P6" s="27" t="s">
        <v>18</v>
      </c>
      <c r="Q6" s="25"/>
      <c r="R6" s="25"/>
      <c r="AA6" s="36"/>
      <c r="AB6" s="37"/>
    </row>
    <row r="7" spans="1:28" s="1" customFormat="1" ht="70.5" customHeight="1" x14ac:dyDescent="0.25">
      <c r="A7" s="26">
        <f>SUBTOTAL(3,$B$3:B7)</f>
        <v>4</v>
      </c>
      <c r="B7" s="38">
        <v>1005</v>
      </c>
      <c r="C7" s="39"/>
      <c r="D7" s="48" t="s">
        <v>20</v>
      </c>
      <c r="E7" s="42">
        <v>25000</v>
      </c>
      <c r="F7" s="33">
        <f t="shared" ref="F7:F12" si="9">+E7/26</f>
        <v>961.53846153846155</v>
      </c>
      <c r="G7" s="50">
        <v>25</v>
      </c>
      <c r="H7" s="40">
        <f t="shared" ref="H7:H12" si="10">+F7*G7</f>
        <v>24038.461538461539</v>
      </c>
      <c r="I7" s="40">
        <v>11500</v>
      </c>
      <c r="J7" s="40">
        <f t="shared" ref="J7:J11" si="11">SUM(I7:I7)</f>
        <v>11500</v>
      </c>
      <c r="K7" s="40"/>
      <c r="L7" s="40">
        <v>0</v>
      </c>
      <c r="M7" s="40">
        <f t="shared" si="1"/>
        <v>12538.461538461539</v>
      </c>
      <c r="N7" s="40">
        <f t="shared" ref="N7:N12" si="12">MROUND(M7,10)-M7</f>
        <v>1.5384615384609788</v>
      </c>
      <c r="O7" s="40">
        <f t="shared" ref="O7:O11" si="13">SUM(M7:N7)</f>
        <v>12540</v>
      </c>
      <c r="P7" s="27" t="s">
        <v>31</v>
      </c>
      <c r="Q7" s="25"/>
      <c r="R7" s="25"/>
    </row>
    <row r="8" spans="1:28" s="1" customFormat="1" ht="80.099999999999994" customHeight="1" x14ac:dyDescent="0.25">
      <c r="A8" s="26">
        <f>SUBTOTAL(3,$B$3:B8)</f>
        <v>5</v>
      </c>
      <c r="B8" s="29">
        <v>1006</v>
      </c>
      <c r="C8" s="23"/>
      <c r="D8" s="30" t="s">
        <v>19</v>
      </c>
      <c r="E8" s="41">
        <v>25000</v>
      </c>
      <c r="F8" s="33">
        <f t="shared" si="9"/>
        <v>961.53846153846155</v>
      </c>
      <c r="G8" s="49">
        <v>25</v>
      </c>
      <c r="H8" s="10">
        <f t="shared" si="10"/>
        <v>24038.461538461539</v>
      </c>
      <c r="I8" s="10">
        <v>12000</v>
      </c>
      <c r="J8" s="10">
        <f t="shared" si="11"/>
        <v>12000</v>
      </c>
      <c r="K8" s="10"/>
      <c r="L8" s="10">
        <v>0</v>
      </c>
      <c r="M8" s="10">
        <f t="shared" si="1"/>
        <v>12038.461538461539</v>
      </c>
      <c r="N8" s="10">
        <f t="shared" si="12"/>
        <v>1.5384615384609788</v>
      </c>
      <c r="O8" s="10">
        <f t="shared" si="13"/>
        <v>12040</v>
      </c>
      <c r="P8" s="27" t="s">
        <v>27</v>
      </c>
      <c r="Q8" s="25"/>
      <c r="R8" s="25"/>
    </row>
    <row r="9" spans="1:28" s="1" customFormat="1" ht="69.95" customHeight="1" x14ac:dyDescent="0.25">
      <c r="A9" s="26">
        <f>SUBTOTAL(3,$B$3:B9)</f>
        <v>6</v>
      </c>
      <c r="B9" s="29">
        <v>1007</v>
      </c>
      <c r="C9" s="23"/>
      <c r="D9" s="30" t="s">
        <v>32</v>
      </c>
      <c r="E9" s="41">
        <v>25000</v>
      </c>
      <c r="F9" s="33">
        <f t="shared" si="9"/>
        <v>961.53846153846155</v>
      </c>
      <c r="G9" s="49">
        <v>18.8</v>
      </c>
      <c r="H9" s="10">
        <f t="shared" si="10"/>
        <v>18076.923076923078</v>
      </c>
      <c r="I9" s="10">
        <f>10500+1800</f>
        <v>12300</v>
      </c>
      <c r="J9" s="10">
        <f>SUM(I9:I9)</f>
        <v>12300</v>
      </c>
      <c r="K9" s="10"/>
      <c r="L9" s="10">
        <v>0</v>
      </c>
      <c r="M9" s="10">
        <f t="shared" si="1"/>
        <v>5776.923076923078</v>
      </c>
      <c r="N9" s="10">
        <f t="shared" si="12"/>
        <v>3.0769230769219575</v>
      </c>
      <c r="O9" s="10">
        <f t="shared" si="13"/>
        <v>5780</v>
      </c>
      <c r="P9" s="27" t="s">
        <v>18</v>
      </c>
      <c r="Q9" s="25"/>
      <c r="R9" s="25"/>
    </row>
    <row r="10" spans="1:28" s="1" customFormat="1" ht="80.099999999999994" customHeight="1" x14ac:dyDescent="0.25">
      <c r="A10" s="26">
        <f>SUBTOTAL(3,$B$3:B10)</f>
        <v>7</v>
      </c>
      <c r="B10" s="29">
        <v>1009</v>
      </c>
      <c r="C10" s="23"/>
      <c r="D10" s="30" t="s">
        <v>21</v>
      </c>
      <c r="E10" s="41">
        <v>21500</v>
      </c>
      <c r="F10" s="33">
        <f t="shared" si="9"/>
        <v>826.92307692307691</v>
      </c>
      <c r="G10" s="50">
        <v>23.12</v>
      </c>
      <c r="H10" s="10">
        <f t="shared" si="10"/>
        <v>19118.461538461539</v>
      </c>
      <c r="I10" s="10">
        <v>0</v>
      </c>
      <c r="J10" s="10">
        <f t="shared" si="11"/>
        <v>0</v>
      </c>
      <c r="K10" s="10"/>
      <c r="L10" s="10">
        <v>0</v>
      </c>
      <c r="M10" s="10">
        <f t="shared" si="1"/>
        <v>19118.461538461539</v>
      </c>
      <c r="N10" s="10">
        <f t="shared" si="12"/>
        <v>1.5384615384609788</v>
      </c>
      <c r="O10" s="10">
        <f t="shared" si="13"/>
        <v>19120</v>
      </c>
      <c r="P10" s="34" t="s">
        <v>28</v>
      </c>
      <c r="Q10" s="25"/>
      <c r="R10" s="25"/>
    </row>
    <row r="11" spans="1:28" s="1" customFormat="1" ht="80.099999999999994" customHeight="1" x14ac:dyDescent="0.25">
      <c r="A11" s="26">
        <f>SUBTOTAL(3,$B$3:B11)</f>
        <v>8</v>
      </c>
      <c r="B11" s="29">
        <v>1010</v>
      </c>
      <c r="C11" s="23"/>
      <c r="D11" s="30" t="s">
        <v>22</v>
      </c>
      <c r="E11" s="41">
        <v>21500</v>
      </c>
      <c r="F11" s="33">
        <f t="shared" si="9"/>
        <v>826.92307692307691</v>
      </c>
      <c r="G11" s="50">
        <v>23.58</v>
      </c>
      <c r="H11" s="10">
        <f t="shared" si="10"/>
        <v>19498.846153846152</v>
      </c>
      <c r="I11" s="10">
        <v>0</v>
      </c>
      <c r="J11" s="10">
        <f t="shared" si="11"/>
        <v>0</v>
      </c>
      <c r="K11" s="10"/>
      <c r="L11" s="10">
        <v>0</v>
      </c>
      <c r="M11" s="10">
        <f t="shared" si="1"/>
        <v>19498.846153846152</v>
      </c>
      <c r="N11" s="10">
        <f t="shared" si="12"/>
        <v>1.1538461538475531</v>
      </c>
      <c r="O11" s="10">
        <f t="shared" si="13"/>
        <v>19500</v>
      </c>
      <c r="P11" s="34" t="s">
        <v>30</v>
      </c>
      <c r="Q11" s="25"/>
      <c r="R11" s="25"/>
    </row>
    <row r="12" spans="1:28" s="1" customFormat="1" ht="80.099999999999994" customHeight="1" x14ac:dyDescent="0.25">
      <c r="A12" s="26">
        <f>SUBTOTAL(3,$B$3:B12)</f>
        <v>9</v>
      </c>
      <c r="B12" s="29">
        <v>1012</v>
      </c>
      <c r="C12" s="23"/>
      <c r="D12" s="30" t="s">
        <v>34</v>
      </c>
      <c r="E12" s="41">
        <v>21500</v>
      </c>
      <c r="F12" s="33">
        <f t="shared" si="9"/>
        <v>826.92307692307691</v>
      </c>
      <c r="G12" s="50">
        <v>20.65</v>
      </c>
      <c r="H12" s="10">
        <f t="shared" si="10"/>
        <v>17075.961538461535</v>
      </c>
      <c r="I12" s="10">
        <v>0</v>
      </c>
      <c r="J12" s="10">
        <f t="shared" ref="J12" si="14">SUM(I12:I12)</f>
        <v>0</v>
      </c>
      <c r="K12" s="10"/>
      <c r="L12" s="10">
        <v>0</v>
      </c>
      <c r="M12" s="10">
        <f t="shared" si="1"/>
        <v>17075.961538461535</v>
      </c>
      <c r="N12" s="10">
        <f t="shared" si="12"/>
        <v>4.0384615384646168</v>
      </c>
      <c r="O12" s="10">
        <f t="shared" ref="O12" si="15">SUM(M12:N12)</f>
        <v>17080</v>
      </c>
      <c r="P12" s="34" t="s">
        <v>35</v>
      </c>
      <c r="Q12" s="25"/>
      <c r="R12" s="25"/>
    </row>
    <row r="13" spans="1:28" s="1" customFormat="1" ht="34.5" customHeight="1" x14ac:dyDescent="0.25">
      <c r="A13" s="4"/>
      <c r="B13" s="4"/>
      <c r="C13" s="4"/>
      <c r="D13" s="6"/>
      <c r="E13" s="7"/>
      <c r="F13" s="7"/>
      <c r="G13" s="49"/>
      <c r="H13" s="10"/>
      <c r="I13" s="18"/>
      <c r="J13" s="10"/>
      <c r="K13" s="10"/>
      <c r="L13" s="10"/>
      <c r="M13" s="10"/>
      <c r="N13" s="10"/>
      <c r="O13" s="10"/>
      <c r="P13" s="8"/>
      <c r="Q13" s="15"/>
      <c r="R13" s="15"/>
    </row>
    <row r="14" spans="1:28" s="3" customFormat="1" ht="48.75" customHeight="1" x14ac:dyDescent="0.35">
      <c r="A14" s="11" t="s">
        <v>3</v>
      </c>
      <c r="B14" s="11"/>
      <c r="C14" s="4"/>
      <c r="D14" s="10"/>
      <c r="E14" s="9"/>
      <c r="F14" s="9"/>
      <c r="G14" s="55">
        <f>SUBTOTAL(9,G4:G13)</f>
        <v>188.12999999999997</v>
      </c>
      <c r="H14" s="9">
        <f>SUBTOTAL(9,H4:H13)</f>
        <v>171851.87538461538</v>
      </c>
      <c r="I14" s="9">
        <f t="shared" ref="I14:O14" si="16">SUBTOTAL(9,I4:I13)</f>
        <v>77400</v>
      </c>
      <c r="J14" s="9">
        <f t="shared" si="16"/>
        <v>77400</v>
      </c>
      <c r="K14" s="9"/>
      <c r="L14" s="9">
        <f t="shared" si="16"/>
        <v>0</v>
      </c>
      <c r="M14" s="9">
        <f t="shared" si="16"/>
        <v>94451.87538461537</v>
      </c>
      <c r="N14" s="9">
        <f t="shared" si="16"/>
        <v>8.1246153846223024</v>
      </c>
      <c r="O14" s="31">
        <f t="shared" si="16"/>
        <v>94460</v>
      </c>
      <c r="P14" s="9" t="s">
        <v>17</v>
      </c>
      <c r="Q14"/>
      <c r="R14"/>
    </row>
    <row r="15" spans="1:28" ht="23.25" x14ac:dyDescent="0.35">
      <c r="A15" s="12"/>
      <c r="B15" s="12"/>
      <c r="C15" s="12"/>
      <c r="D15" s="44"/>
      <c r="E15" s="12"/>
      <c r="F15" s="12"/>
      <c r="G15" s="52"/>
      <c r="H15" s="12"/>
      <c r="I15" s="13"/>
      <c r="J15" s="12"/>
      <c r="K15" s="12"/>
      <c r="L15" s="12"/>
      <c r="M15" s="12"/>
      <c r="N15" s="12"/>
      <c r="O15" s="13"/>
      <c r="P15" s="12"/>
    </row>
    <row r="16" spans="1:28" ht="23.25" x14ac:dyDescent="0.35">
      <c r="A16" s="12"/>
      <c r="B16" s="12"/>
      <c r="C16" s="12"/>
      <c r="D16" s="44"/>
      <c r="E16" s="12"/>
      <c r="F16" s="12"/>
      <c r="G16" s="52"/>
      <c r="H16" s="12"/>
      <c r="I16" s="13"/>
      <c r="J16" s="12"/>
      <c r="K16" s="12"/>
      <c r="L16" s="12"/>
      <c r="M16" s="12"/>
      <c r="N16" s="12"/>
      <c r="O16" s="13"/>
      <c r="P16" s="12"/>
    </row>
    <row r="17" spans="1:16" ht="23.25" x14ac:dyDescent="0.35">
      <c r="A17" s="12"/>
      <c r="B17" s="12"/>
      <c r="C17" s="12"/>
      <c r="D17" s="45" t="s">
        <v>11</v>
      </c>
      <c r="E17" s="12"/>
      <c r="G17" s="53" t="s">
        <v>12</v>
      </c>
      <c r="H17" s="12"/>
      <c r="I17" s="13" t="s">
        <v>16</v>
      </c>
      <c r="J17" s="12"/>
      <c r="K17" s="12"/>
      <c r="L17" s="12"/>
      <c r="M17" s="12" t="s">
        <v>13</v>
      </c>
      <c r="N17" s="12"/>
      <c r="O17" s="13"/>
      <c r="P17" s="12"/>
    </row>
  </sheetData>
  <sheetProtection insertRows="0" deleteRows="0"/>
  <autoFilter ref="P1:P17"/>
  <mergeCells count="12">
    <mergeCell ref="A2:A3"/>
    <mergeCell ref="B2:B3"/>
    <mergeCell ref="C2:C3"/>
    <mergeCell ref="D2:D3"/>
    <mergeCell ref="K2:L2"/>
    <mergeCell ref="N2:N3"/>
    <mergeCell ref="O2:O3"/>
    <mergeCell ref="P2:P3"/>
    <mergeCell ref="I2:J2"/>
    <mergeCell ref="E2:E3"/>
    <mergeCell ref="G2:G3"/>
    <mergeCell ref="M2:M3"/>
  </mergeCells>
  <dataValidations count="1">
    <dataValidation operator="greaterThanOrEqual" allowBlank="1" showErrorMessage="1" errorTitle="Incorrect Entry" error="Must be a valid number greater than 1" sqref="D13 AB4:AB6"/>
  </dataValidations>
  <pageMargins left="0.23622047244094491" right="0.23622047244094491" top="0.59055118110236227" bottom="0.19685039370078741" header="0.35433070866141736" footer="0.19685039370078741"/>
  <pageSetup paperSize="8" scale="70" orientation="landscape" verticalDpi="300" r:id="rId1"/>
  <headerFooter scaleWithDoc="0" alignWithMargins="0">
    <oddHeader>&amp;C&amp;"-,Bold"&amp;18SRI SARADHAMBIKA SPINTEX (P) LTD&amp;R&amp;D  &amp;T</oddHeader>
    <oddFooter>&amp;R&amp;16&amp;P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0"/>
  <sheetViews>
    <sheetView workbookViewId="0">
      <selection activeCell="C21" sqref="C21"/>
    </sheetView>
  </sheetViews>
  <sheetFormatPr defaultRowHeight="15" x14ac:dyDescent="0.25"/>
  <sheetData>
    <row r="20" spans="3:3" x14ac:dyDescent="0.25">
      <c r="C20">
        <f>18000/70*13</f>
        <v>3342.8571428571431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WAGES</vt:lpstr>
      <vt:lpstr>Sheet1</vt:lpstr>
      <vt:lpstr>WAGES!Print_Area</vt:lpstr>
      <vt:lpstr>WAGES!Print_Titles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2013-08-07T10:42:24Z</cp:lastPrinted>
  <dcterms:created xsi:type="dcterms:W3CDTF">2006-09-16T00:00:00Z</dcterms:created>
  <dcterms:modified xsi:type="dcterms:W3CDTF">2020-07-08T07:44:03Z</dcterms:modified>
</cp:coreProperties>
</file>