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" sheetId="1" r:id="rId1"/>
    <sheet name="V" sheetId="2" r:id="rId2"/>
    <sheet name="E" sheetId="4" r:id="rId3"/>
    <sheet name="CH2003" sheetId="5" r:id="rId4"/>
  </sheets>
  <calcPr calcId="152511"/>
</workbook>
</file>

<file path=xl/calcChain.xml><?xml version="1.0" encoding="utf-8"?>
<calcChain xmlns="http://schemas.openxmlformats.org/spreadsheetml/2006/main">
  <c r="B16" i="5" l="1"/>
  <c r="B15" i="5"/>
  <c r="B32" i="5"/>
  <c r="B31" i="5"/>
  <c r="E32" i="5" l="1"/>
  <c r="E31" i="5"/>
  <c r="K32" i="5"/>
  <c r="H32" i="5"/>
  <c r="K31" i="5"/>
  <c r="H31" i="5"/>
  <c r="K16" i="5"/>
  <c r="H16" i="5"/>
  <c r="E16" i="5"/>
  <c r="K15" i="5"/>
  <c r="H15" i="5"/>
  <c r="E15" i="5"/>
  <c r="V7" i="4" l="1"/>
  <c r="W7" i="4"/>
  <c r="V3" i="4"/>
  <c r="W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3" i="4"/>
  <c r="U3" i="4"/>
  <c r="T3" i="4"/>
  <c r="S3" i="4"/>
  <c r="S7" i="4" l="1"/>
  <c r="T7" i="4"/>
  <c r="U7" i="4"/>
  <c r="E25" i="1" l="1"/>
  <c r="E24" i="1"/>
  <c r="E23" i="1"/>
  <c r="E22" i="1"/>
  <c r="E21" i="1"/>
</calcChain>
</file>

<file path=xl/sharedStrings.xml><?xml version="1.0" encoding="utf-8"?>
<sst xmlns="http://schemas.openxmlformats.org/spreadsheetml/2006/main" count="290" uniqueCount="43">
  <si>
    <t>T</t>
  </si>
  <si>
    <t>=</t>
  </si>
  <si>
    <t>NaN</t>
  </si>
  <si>
    <t>avg</t>
  </si>
  <si>
    <t>std</t>
  </si>
  <si>
    <t>min</t>
  </si>
  <si>
    <t>max</t>
  </si>
  <si>
    <t>median</t>
  </si>
  <si>
    <t>V</t>
  </si>
  <si>
    <t>b0 true</t>
  </si>
  <si>
    <t>b1 true</t>
  </si>
  <si>
    <t>b2 true</t>
  </si>
  <si>
    <t>b0</t>
  </si>
  <si>
    <t>b1</t>
  </si>
  <si>
    <t>b2</t>
  </si>
  <si>
    <t>bias0</t>
  </si>
  <si>
    <t>bias1</t>
  </si>
  <si>
    <t>bias2</t>
  </si>
  <si>
    <t>sd0</t>
  </si>
  <si>
    <t>sd1</t>
  </si>
  <si>
    <t>sd2</t>
  </si>
  <si>
    <t>rmse0</t>
  </si>
  <si>
    <t>rmse1</t>
  </si>
  <si>
    <t>rmse2</t>
  </si>
  <si>
    <t>b3</t>
  </si>
  <si>
    <t>b4</t>
  </si>
  <si>
    <t>b3 true</t>
  </si>
  <si>
    <t>b4 true</t>
  </si>
  <si>
    <t>sd3</t>
  </si>
  <si>
    <t>sd4</t>
  </si>
  <si>
    <t>bias3</t>
  </si>
  <si>
    <t>bias4</t>
  </si>
  <si>
    <t>rmse3</t>
  </si>
  <si>
    <t>rmse4</t>
  </si>
  <si>
    <t>n=200</t>
  </si>
  <si>
    <t>nodes</t>
  </si>
  <si>
    <t>n=300</t>
  </si>
  <si>
    <t>n=400</t>
  </si>
  <si>
    <t>med</t>
  </si>
  <si>
    <t>time</t>
  </si>
  <si>
    <t>time (sec)</t>
  </si>
  <si>
    <t>N</t>
  </si>
  <si>
    <t>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</si>
</sst>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00\ _€_-;\-* #,##0.0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0" borderId="0" xfId="1"/>
    <xf numFmtId="164" fontId="0" fillId="0" borderId="0" xfId="2" applyNumberFormat="1" applyFont="1"/>
    <xf numFmtId="11" fontId="1" fillId="0" borderId="0" xfId="1" applyNumberFormat="1"/>
    <xf numFmtId="0" fontId="1" fillId="0" borderId="0" xfId="1" applyAlignment="1">
      <alignment horizontal="center"/>
    </xf>
    <xf numFmtId="11" fontId="0" fillId="0" borderId="0" xfId="0" applyNumberFormat="1"/>
    <xf numFmtId="1" fontId="0" fillId="0" borderId="0" xfId="0" applyNumberFormat="1"/>
    <xf numFmtId="0" fontId="1" fillId="0" borderId="0" xfId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in BB tree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'CH2003'!$O$3:$O$6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'CH2003'!$P$3:$P$6</c:f>
              <c:numCache>
                <c:formatCode>General</c:formatCode>
                <c:ptCount val="4"/>
                <c:pt idx="0">
                  <c:v>104</c:v>
                </c:pt>
                <c:pt idx="1">
                  <c:v>675</c:v>
                </c:pt>
                <c:pt idx="2">
                  <c:v>1443</c:v>
                </c:pt>
                <c:pt idx="3">
                  <c:v>2956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445344"/>
        <c:axId val="-535449152"/>
      </c:scatterChart>
      <c:valAx>
        <c:axId val="-53544534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535449152"/>
        <c:crosses val="autoZero"/>
        <c:crossBetween val="midCat"/>
      </c:valAx>
      <c:valAx>
        <c:axId val="-5354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BB tree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53544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of BB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CPU sec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'CH2003'!$O$3:$O$6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'CH2003'!$Q$3:$Q$6</c:f>
              <c:numCache>
                <c:formatCode>0</c:formatCode>
                <c:ptCount val="4"/>
                <c:pt idx="0">
                  <c:v>0.86401489499999995</c:v>
                </c:pt>
                <c:pt idx="1">
                  <c:v>8.1012352500000002</c:v>
                </c:pt>
                <c:pt idx="2">
                  <c:v>29.094512000000002</c:v>
                </c:pt>
                <c:pt idx="3">
                  <c:v>88.664307000000008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5360752"/>
        <c:axId val="-475359664"/>
      </c:scatterChart>
      <c:valAx>
        <c:axId val="-4753607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475359664"/>
        <c:crosses val="autoZero"/>
        <c:crossBetween val="midCat"/>
      </c:valAx>
      <c:valAx>
        <c:axId val="-475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47536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553640</xdr:colOff>
      <xdr:row>12</xdr:row>
      <xdr:rowOff>39290</xdr:rowOff>
    </xdr:from>
    <xdr:to>
      <xdr:col>19</xdr:col>
      <xdr:colOff>148827</xdr:colOff>
      <xdr:row>26</xdr:row>
      <xdr:rowOff>115490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27</xdr:col>
      <xdr:colOff>321468</xdr:colOff>
      <xdr:row>26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25"/>
  <sheetViews>
    <sheetView workbookViewId="0">
      <selection activeCell="H7" sqref="H7"/>
    </sheetView>
  </sheetViews>
  <sheetFormatPr defaultRowHeight="15" x14ac:dyDescent="0.25"/>
  <sheetData>
    <row r="3" spans="4:6" x14ac:dyDescent="0.25">
      <c r="D3" t="s">
        <v>0</v>
      </c>
      <c r="E3" t="s">
        <v>1</v>
      </c>
    </row>
    <row r="5" spans="4:6" x14ac:dyDescent="0.25">
      <c r="E5">
        <v>23.204499999999999</v>
      </c>
      <c r="F5" t="s">
        <v>2</v>
      </c>
    </row>
    <row r="6" spans="4:6" x14ac:dyDescent="0.25">
      <c r="E6">
        <v>32.084800000000001</v>
      </c>
      <c r="F6" t="s">
        <v>2</v>
      </c>
    </row>
    <row r="7" spans="4:6" x14ac:dyDescent="0.25">
      <c r="E7">
        <v>36.9146</v>
      </c>
      <c r="F7" t="s">
        <v>2</v>
      </c>
    </row>
    <row r="8" spans="4:6" x14ac:dyDescent="0.25">
      <c r="E8">
        <v>22.334399999999999</v>
      </c>
      <c r="F8" t="s">
        <v>2</v>
      </c>
    </row>
    <row r="9" spans="4:6" x14ac:dyDescent="0.25">
      <c r="E9">
        <v>18.321200000000001</v>
      </c>
      <c r="F9" t="s">
        <v>2</v>
      </c>
    </row>
    <row r="10" spans="4:6" x14ac:dyDescent="0.25">
      <c r="E10">
        <v>18.4253</v>
      </c>
      <c r="F10" t="s">
        <v>2</v>
      </c>
    </row>
    <row r="11" spans="4:6" x14ac:dyDescent="0.25">
      <c r="E11">
        <v>18.7806</v>
      </c>
      <c r="F11" t="s">
        <v>2</v>
      </c>
    </row>
    <row r="12" spans="4:6" x14ac:dyDescent="0.25">
      <c r="E12">
        <v>23.464400000000001</v>
      </c>
      <c r="F12" t="s">
        <v>2</v>
      </c>
    </row>
    <row r="13" spans="4:6" x14ac:dyDescent="0.25">
      <c r="E13">
        <v>23.553000000000001</v>
      </c>
      <c r="F13" t="s">
        <v>2</v>
      </c>
    </row>
    <row r="14" spans="4:6" x14ac:dyDescent="0.25">
      <c r="E14">
        <v>8.6555</v>
      </c>
      <c r="F14" t="s">
        <v>2</v>
      </c>
    </row>
    <row r="15" spans="4:6" x14ac:dyDescent="0.25">
      <c r="E15">
        <v>33.9529</v>
      </c>
      <c r="F15" t="s">
        <v>2</v>
      </c>
    </row>
    <row r="16" spans="4:6" x14ac:dyDescent="0.25">
      <c r="E16">
        <v>50.703400000000002</v>
      </c>
      <c r="F16" t="s">
        <v>2</v>
      </c>
    </row>
    <row r="17" spans="4:6" x14ac:dyDescent="0.25">
      <c r="E17">
        <v>59.313800000000001</v>
      </c>
      <c r="F17" t="s">
        <v>2</v>
      </c>
    </row>
    <row r="18" spans="4:6" x14ac:dyDescent="0.25">
      <c r="E18">
        <v>50.763599999999997</v>
      </c>
      <c r="F18" t="s">
        <v>2</v>
      </c>
    </row>
    <row r="19" spans="4:6" x14ac:dyDescent="0.25">
      <c r="E19">
        <v>28.2254</v>
      </c>
      <c r="F19" t="s">
        <v>2</v>
      </c>
    </row>
    <row r="21" spans="4:6" x14ac:dyDescent="0.25">
      <c r="D21" t="s">
        <v>3</v>
      </c>
      <c r="E21" s="1">
        <f>AVERAGE(E5:E19)</f>
        <v>29.913159999999998</v>
      </c>
    </row>
    <row r="22" spans="4:6" x14ac:dyDescent="0.25">
      <c r="D22" t="s">
        <v>4</v>
      </c>
      <c r="E22" s="1">
        <f>STDEV(E5:E19)</f>
        <v>14.220018844311397</v>
      </c>
    </row>
    <row r="23" spans="4:6" x14ac:dyDescent="0.25">
      <c r="D23" t="s">
        <v>5</v>
      </c>
      <c r="E23" s="1">
        <f>MIN(E5:E19)</f>
        <v>8.6555</v>
      </c>
    </row>
    <row r="24" spans="4:6" x14ac:dyDescent="0.25">
      <c r="D24" t="s">
        <v>6</v>
      </c>
      <c r="E24" s="1">
        <f>MAX(E5:E19)</f>
        <v>59.313800000000001</v>
      </c>
    </row>
    <row r="25" spans="4:6" x14ac:dyDescent="0.25">
      <c r="D25" t="s">
        <v>7</v>
      </c>
      <c r="E25" s="1">
        <f>MEDIAN(E5:E19)</f>
        <v>23.553000000000001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9"/>
  <sheetViews>
    <sheetView workbookViewId="0">
      <selection activeCell="D3" sqref="D3:F19"/>
    </sheetView>
  </sheetViews>
  <sheetFormatPr defaultRowHeight="15" x14ac:dyDescent="0.25"/>
  <sheetData>
    <row r="3" spans="4:6" x14ac:dyDescent="0.25">
      <c r="D3" t="s">
        <v>8</v>
      </c>
      <c r="E3" t="s">
        <v>1</v>
      </c>
    </row>
    <row r="5" spans="4:6" x14ac:dyDescent="0.25">
      <c r="E5">
        <v>33.171399999999998</v>
      </c>
      <c r="F5" t="s">
        <v>2</v>
      </c>
    </row>
    <row r="6" spans="4:6" x14ac:dyDescent="0.25">
      <c r="E6">
        <v>38.287700000000001</v>
      </c>
      <c r="F6" t="s">
        <v>2</v>
      </c>
    </row>
    <row r="7" spans="4:6" x14ac:dyDescent="0.25">
      <c r="E7">
        <v>53.107799999999997</v>
      </c>
      <c r="F7" t="s">
        <v>2</v>
      </c>
    </row>
    <row r="8" spans="4:6" x14ac:dyDescent="0.25">
      <c r="E8">
        <v>47.234499999999997</v>
      </c>
      <c r="F8" t="s">
        <v>2</v>
      </c>
    </row>
    <row r="9" spans="4:6" x14ac:dyDescent="0.25">
      <c r="E9">
        <v>41.602200000000003</v>
      </c>
      <c r="F9" t="s">
        <v>2</v>
      </c>
    </row>
    <row r="10" spans="4:6" x14ac:dyDescent="0.25">
      <c r="E10">
        <v>45.552500000000002</v>
      </c>
      <c r="F10" t="s">
        <v>2</v>
      </c>
    </row>
    <row r="11" spans="4:6" x14ac:dyDescent="0.25">
      <c r="E11">
        <v>42.631599999999999</v>
      </c>
      <c r="F11" t="s">
        <v>2</v>
      </c>
    </row>
    <row r="12" spans="4:6" x14ac:dyDescent="0.25">
      <c r="E12">
        <v>44.352600000000002</v>
      </c>
      <c r="F12" t="s">
        <v>2</v>
      </c>
    </row>
    <row r="13" spans="4:6" x14ac:dyDescent="0.25">
      <c r="E13">
        <v>44.648000000000003</v>
      </c>
      <c r="F13" t="s">
        <v>2</v>
      </c>
    </row>
    <row r="14" spans="4:6" x14ac:dyDescent="0.25">
      <c r="E14">
        <v>33.963500000000003</v>
      </c>
      <c r="F14" t="s">
        <v>2</v>
      </c>
    </row>
    <row r="15" spans="4:6" x14ac:dyDescent="0.25">
      <c r="E15">
        <v>40.756799999999998</v>
      </c>
      <c r="F15" t="s">
        <v>2</v>
      </c>
    </row>
    <row r="16" spans="4:6" x14ac:dyDescent="0.25">
      <c r="E16">
        <v>38.6873</v>
      </c>
      <c r="F16" t="s">
        <v>2</v>
      </c>
    </row>
    <row r="17" spans="5:6" x14ac:dyDescent="0.25">
      <c r="E17">
        <v>36.933300000000003</v>
      </c>
      <c r="F17" t="s">
        <v>2</v>
      </c>
    </row>
    <row r="18" spans="5:6" x14ac:dyDescent="0.25">
      <c r="E18">
        <v>45.433500000000002</v>
      </c>
      <c r="F18" t="s">
        <v>2</v>
      </c>
    </row>
    <row r="19" spans="5:6" x14ac:dyDescent="0.25">
      <c r="E19">
        <v>41.521599999999999</v>
      </c>
      <c r="F1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zoomScale="70" zoomScaleNormal="70" workbookViewId="0">
      <selection activeCell="T12" sqref="T12"/>
    </sheetView>
  </sheetViews>
  <sheetFormatPr defaultRowHeight="15" x14ac:dyDescent="0.25"/>
  <cols>
    <col min="1" max="16384" width="9.140625" style="2"/>
  </cols>
  <sheetData>
    <row r="1" spans="1:40" x14ac:dyDescent="0.25">
      <c r="G1" s="8">
        <v>10</v>
      </c>
      <c r="H1" s="8"/>
      <c r="I1" s="8"/>
      <c r="J1" s="5"/>
      <c r="K1" s="5"/>
      <c r="L1" s="8">
        <v>1</v>
      </c>
      <c r="M1" s="8"/>
      <c r="N1" s="8"/>
      <c r="O1" s="5"/>
      <c r="P1" s="5"/>
      <c r="Q1" s="5"/>
    </row>
    <row r="2" spans="1:40" x14ac:dyDescent="0.25">
      <c r="A2" s="2" t="s">
        <v>9</v>
      </c>
      <c r="B2" s="2" t="s">
        <v>10</v>
      </c>
      <c r="C2" s="2" t="s">
        <v>11</v>
      </c>
      <c r="D2" s="2" t="s">
        <v>26</v>
      </c>
      <c r="E2" s="2" t="s">
        <v>27</v>
      </c>
      <c r="G2" s="2" t="s">
        <v>12</v>
      </c>
      <c r="H2" s="2" t="s">
        <v>13</v>
      </c>
      <c r="I2" s="2" t="s">
        <v>14</v>
      </c>
      <c r="J2" s="2" t="s">
        <v>24</v>
      </c>
      <c r="K2" s="2" t="s">
        <v>25</v>
      </c>
      <c r="L2" s="2" t="s">
        <v>12</v>
      </c>
      <c r="M2" s="2" t="s">
        <v>13</v>
      </c>
      <c r="N2" s="2" t="s">
        <v>14</v>
      </c>
      <c r="O2" s="2" t="s">
        <v>24</v>
      </c>
      <c r="P2" s="2" t="s">
        <v>25</v>
      </c>
      <c r="S2" s="2" t="s">
        <v>15</v>
      </c>
      <c r="T2" s="2" t="s">
        <v>16</v>
      </c>
      <c r="U2" s="2" t="s">
        <v>17</v>
      </c>
      <c r="V2" s="2" t="s">
        <v>30</v>
      </c>
      <c r="W2" s="2" t="s">
        <v>31</v>
      </c>
      <c r="Y2" s="2" t="s">
        <v>18</v>
      </c>
      <c r="Z2" s="2" t="s">
        <v>19</v>
      </c>
      <c r="AA2" s="2" t="s">
        <v>20</v>
      </c>
      <c r="AB2" s="2" t="s">
        <v>28</v>
      </c>
      <c r="AC2" s="2" t="s">
        <v>29</v>
      </c>
    </row>
    <row r="3" spans="1:40" x14ac:dyDescent="0.25">
      <c r="A3" s="2">
        <v>1</v>
      </c>
      <c r="B3" s="2">
        <v>1</v>
      </c>
      <c r="C3" s="2">
        <v>2</v>
      </c>
      <c r="D3" s="2">
        <v>3</v>
      </c>
      <c r="E3" s="2">
        <v>4</v>
      </c>
      <c r="G3" s="2">
        <v>0.68830000000000002</v>
      </c>
      <c r="H3" s="2">
        <v>1.2052</v>
      </c>
      <c r="I3" s="2">
        <v>2.0945999999999998</v>
      </c>
      <c r="J3" s="2">
        <v>3.0739999999999998</v>
      </c>
      <c r="K3" s="2">
        <v>3.9226000000000001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S3" s="4">
        <f>AVERAGE(G3:G17)-A3</f>
        <v>-2.079333333333333E-2</v>
      </c>
      <c r="T3" s="4">
        <f>AVERAGE(H3:H17)-B3</f>
        <v>7.472000000000012E-2</v>
      </c>
      <c r="U3" s="4">
        <f>AVERAGE(I3:I17)-C3</f>
        <v>-4.0466666666666651E-2</v>
      </c>
      <c r="V3" s="4">
        <f t="shared" ref="V3:W3" si="0">AVERAGE(J3:J17)-D3</f>
        <v>-3.791333333333391E-2</v>
      </c>
      <c r="W3" s="4">
        <f t="shared" si="0"/>
        <v>1.4873333333333072E-2</v>
      </c>
      <c r="Y3" s="2">
        <f>(G3-A$3)^2</f>
        <v>9.7156889999999982E-2</v>
      </c>
      <c r="Z3" s="2">
        <f>(H3-B$3)^2</f>
        <v>4.2107040000000019E-2</v>
      </c>
      <c r="AA3" s="2">
        <f>(I3-C$3)^2</f>
        <v>8.9491599999999612E-3</v>
      </c>
      <c r="AB3" s="2">
        <f>(J3-D$3)^2</f>
        <v>5.4759999999999765E-3</v>
      </c>
      <c r="AC3" s="2">
        <f>(K3-E$3)^2</f>
        <v>5.9907599999999865E-3</v>
      </c>
      <c r="AF3" s="3"/>
      <c r="AG3" s="3"/>
      <c r="AH3" s="3"/>
      <c r="AI3" s="3">
        <v>0.68669999999999998</v>
      </c>
      <c r="AJ3" s="2">
        <v>1.0279</v>
      </c>
      <c r="AK3" s="2">
        <v>2.1717</v>
      </c>
      <c r="AL3" s="2" t="s">
        <v>2</v>
      </c>
      <c r="AM3" s="2" t="s">
        <v>2</v>
      </c>
      <c r="AN3" s="2" t="s">
        <v>2</v>
      </c>
    </row>
    <row r="4" spans="1:40" x14ac:dyDescent="0.25">
      <c r="G4" s="2">
        <v>1.0486</v>
      </c>
      <c r="H4" s="2">
        <v>1.1879999999999999</v>
      </c>
      <c r="I4" s="2">
        <v>1.921</v>
      </c>
      <c r="J4" s="2">
        <v>2.9438</v>
      </c>
      <c r="K4" s="2">
        <v>3.6082000000000001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Y4" s="2">
        <f t="shared" ref="Y4:Y17" si="1">(G4-A$3)^2</f>
        <v>2.3619599999999976E-3</v>
      </c>
      <c r="Z4" s="2">
        <f t="shared" ref="Z4:Z17" si="2">(H4-B$3)^2</f>
        <v>3.534399999999998E-2</v>
      </c>
      <c r="AA4" s="2">
        <f t="shared" ref="AA4:AA17" si="3">(I4-C$3)^2</f>
        <v>6.2409999999999939E-3</v>
      </c>
      <c r="AB4" s="2">
        <f t="shared" ref="AB4:AB17" si="4">(J4-D$3)^2</f>
        <v>3.1584400000000032E-3</v>
      </c>
      <c r="AC4" s="2">
        <f t="shared" ref="AC4:AC17" si="5">(K4-E$3)^2</f>
        <v>0.15350723999999993</v>
      </c>
      <c r="AF4" s="3"/>
      <c r="AG4" s="3"/>
      <c r="AH4" s="3"/>
      <c r="AI4" s="3">
        <v>1.0966</v>
      </c>
      <c r="AJ4" s="2">
        <v>0.77859999999999996</v>
      </c>
      <c r="AK4" s="2">
        <v>1.7032</v>
      </c>
      <c r="AL4" s="2" t="s">
        <v>2</v>
      </c>
      <c r="AM4" s="2" t="s">
        <v>2</v>
      </c>
      <c r="AN4" s="2" t="s">
        <v>2</v>
      </c>
    </row>
    <row r="5" spans="1:40" x14ac:dyDescent="0.25">
      <c r="G5" s="2">
        <v>0.63160000000000005</v>
      </c>
      <c r="H5" s="2">
        <v>1.1198999999999999</v>
      </c>
      <c r="I5" s="2">
        <v>2.0129000000000001</v>
      </c>
      <c r="J5" s="2">
        <v>2.9460000000000002</v>
      </c>
      <c r="K5" s="2">
        <v>3.9184000000000001</v>
      </c>
      <c r="L5" s="2" t="s">
        <v>2</v>
      </c>
      <c r="M5" s="2" t="s">
        <v>2</v>
      </c>
      <c r="N5" s="2" t="s">
        <v>2</v>
      </c>
      <c r="O5" s="2" t="s">
        <v>2</v>
      </c>
      <c r="P5" s="2" t="s">
        <v>2</v>
      </c>
      <c r="Y5" s="2">
        <f t="shared" si="1"/>
        <v>0.13571855999999996</v>
      </c>
      <c r="Z5" s="2">
        <f t="shared" si="2"/>
        <v>1.4376009999999976E-2</v>
      </c>
      <c r="AA5" s="2">
        <f t="shared" si="3"/>
        <v>1.6641000000000344E-4</v>
      </c>
      <c r="AB5" s="2">
        <f t="shared" si="4"/>
        <v>2.9159999999999811E-3</v>
      </c>
      <c r="AC5" s="2">
        <f t="shared" si="5"/>
        <v>6.6585599999999827E-3</v>
      </c>
      <c r="AF5" s="3"/>
      <c r="AG5" s="3"/>
      <c r="AH5" s="3"/>
      <c r="AI5" s="3">
        <v>0.88780000000000003</v>
      </c>
      <c r="AJ5" s="2">
        <v>0.97840000000000005</v>
      </c>
      <c r="AK5" s="2">
        <v>2.1486000000000001</v>
      </c>
      <c r="AL5" s="2" t="s">
        <v>2</v>
      </c>
      <c r="AM5" s="2" t="s">
        <v>2</v>
      </c>
      <c r="AN5" s="2" t="s">
        <v>2</v>
      </c>
    </row>
    <row r="6" spans="1:40" x14ac:dyDescent="0.25">
      <c r="G6" s="2">
        <v>1.0397000000000001</v>
      </c>
      <c r="H6" s="2">
        <v>1.2299</v>
      </c>
      <c r="I6" s="2">
        <v>2.1259000000000001</v>
      </c>
      <c r="J6" s="2">
        <v>2.9811000000000001</v>
      </c>
      <c r="K6" s="2">
        <v>4.2272999999999996</v>
      </c>
      <c r="L6" s="2" t="s">
        <v>2</v>
      </c>
      <c r="M6" s="2" t="s">
        <v>2</v>
      </c>
      <c r="N6" s="2" t="s">
        <v>2</v>
      </c>
      <c r="O6" s="2" t="s">
        <v>2</v>
      </c>
      <c r="P6" s="2" t="s">
        <v>2</v>
      </c>
      <c r="S6" s="2" t="s">
        <v>21</v>
      </c>
      <c r="T6" s="2" t="s">
        <v>22</v>
      </c>
      <c r="U6" s="2" t="s">
        <v>23</v>
      </c>
      <c r="V6" s="2" t="s">
        <v>32</v>
      </c>
      <c r="W6" s="2" t="s">
        <v>33</v>
      </c>
      <c r="Y6" s="2">
        <f t="shared" si="1"/>
        <v>1.5760900000000055E-3</v>
      </c>
      <c r="Z6" s="2">
        <f t="shared" si="2"/>
        <v>5.285401E-2</v>
      </c>
      <c r="AA6" s="2">
        <f t="shared" si="3"/>
        <v>1.5850810000000031E-2</v>
      </c>
      <c r="AB6" s="2">
        <f t="shared" si="4"/>
        <v>3.5720999999999686E-4</v>
      </c>
      <c r="AC6" s="2">
        <f t="shared" si="5"/>
        <v>5.1665289999999822E-2</v>
      </c>
      <c r="AF6" s="3"/>
      <c r="AG6" s="3"/>
      <c r="AH6" s="3"/>
      <c r="AI6" s="3">
        <v>0.52990000000000004</v>
      </c>
      <c r="AJ6" s="2">
        <v>1.1660999999999999</v>
      </c>
      <c r="AK6" s="2">
        <v>2.4182999999999999</v>
      </c>
      <c r="AL6" s="2" t="s">
        <v>2</v>
      </c>
      <c r="AM6" s="2" t="s">
        <v>2</v>
      </c>
      <c r="AN6" s="2" t="s">
        <v>2</v>
      </c>
    </row>
    <row r="7" spans="1:40" x14ac:dyDescent="0.25">
      <c r="G7" s="2">
        <v>1.3824000000000001</v>
      </c>
      <c r="H7" s="2">
        <v>0.7591</v>
      </c>
      <c r="I7" s="2">
        <v>1.7423</v>
      </c>
      <c r="J7" s="2">
        <v>2.9319000000000002</v>
      </c>
      <c r="K7" s="2">
        <v>3.9365999999999999</v>
      </c>
      <c r="L7" s="2" t="s">
        <v>2</v>
      </c>
      <c r="M7" s="2" t="s">
        <v>2</v>
      </c>
      <c r="N7" s="2" t="s">
        <v>2</v>
      </c>
      <c r="O7" s="2" t="s">
        <v>2</v>
      </c>
      <c r="P7" s="2" t="s">
        <v>2</v>
      </c>
      <c r="S7" s="2">
        <f>SQRT(AVERAGE(Y3:Y17))</f>
        <v>0.29057225722127472</v>
      </c>
      <c r="T7" s="2">
        <f>SQRT(AVERAGE(Z3:Z17))</f>
        <v>0.20685212109137285</v>
      </c>
      <c r="U7" s="2">
        <f>SQRT(AVERAGE(AA3:AA17))</f>
        <v>0.22738502735815008</v>
      </c>
      <c r="V7" s="2">
        <f t="shared" ref="V7:W7" si="6">SQRT(AVERAGE(AB3:AB17))</f>
        <v>0.20516661034388603</v>
      </c>
      <c r="W7" s="2">
        <f t="shared" si="6"/>
        <v>0.20255368835611626</v>
      </c>
      <c r="Y7" s="2">
        <f t="shared" si="1"/>
        <v>0.14622976000000007</v>
      </c>
      <c r="Z7" s="2">
        <f t="shared" si="2"/>
        <v>5.8032810000000004E-2</v>
      </c>
      <c r="AA7" s="2">
        <f t="shared" si="3"/>
        <v>6.6409290000000024E-2</v>
      </c>
      <c r="AB7" s="2">
        <f t="shared" si="4"/>
        <v>4.6376099999999761E-3</v>
      </c>
      <c r="AC7" s="2">
        <f t="shared" si="5"/>
        <v>4.0195600000000158E-3</v>
      </c>
      <c r="AF7" s="3"/>
      <c r="AG7" s="3"/>
      <c r="AH7" s="3"/>
      <c r="AI7" s="3">
        <v>1.2486999999999999</v>
      </c>
      <c r="AJ7" s="2">
        <v>0.92479999999999996</v>
      </c>
      <c r="AK7" s="2">
        <v>1.5249999999999999</v>
      </c>
      <c r="AL7" s="2" t="s">
        <v>2</v>
      </c>
      <c r="AM7" s="2" t="s">
        <v>2</v>
      </c>
      <c r="AN7" s="2" t="s">
        <v>2</v>
      </c>
    </row>
    <row r="8" spans="1:40" x14ac:dyDescent="0.25">
      <c r="G8" s="2">
        <v>0.94489999999999996</v>
      </c>
      <c r="H8" s="2">
        <v>0.85960000000000003</v>
      </c>
      <c r="I8" s="2">
        <v>2.1989000000000001</v>
      </c>
      <c r="J8" s="2">
        <v>3.0975999999999999</v>
      </c>
      <c r="K8" s="2">
        <v>3.9134000000000002</v>
      </c>
      <c r="L8" s="2" t="s">
        <v>2</v>
      </c>
      <c r="M8" s="2" t="s">
        <v>2</v>
      </c>
      <c r="N8" s="2" t="s">
        <v>2</v>
      </c>
      <c r="O8" s="2" t="s">
        <v>2</v>
      </c>
      <c r="P8" s="2" t="s">
        <v>2</v>
      </c>
      <c r="Y8" s="2">
        <f t="shared" si="1"/>
        <v>3.0360100000000043E-3</v>
      </c>
      <c r="Z8" s="2">
        <f t="shared" si="2"/>
        <v>1.9712159999999992E-2</v>
      </c>
      <c r="AA8" s="2">
        <f t="shared" si="3"/>
        <v>3.9561210000000027E-2</v>
      </c>
      <c r="AB8" s="2">
        <f t="shared" si="4"/>
        <v>9.5257599999999821E-3</v>
      </c>
      <c r="AC8" s="2">
        <f t="shared" si="5"/>
        <v>7.4995599999999633E-3</v>
      </c>
      <c r="AF8" s="3"/>
      <c r="AG8" s="3"/>
      <c r="AH8" s="3"/>
      <c r="AI8" s="3">
        <v>1.1083000000000001</v>
      </c>
      <c r="AJ8" s="2">
        <v>0.97140000000000004</v>
      </c>
      <c r="AK8" s="2">
        <v>2.1831</v>
      </c>
      <c r="AL8" s="2" t="s">
        <v>2</v>
      </c>
      <c r="AM8" s="2" t="s">
        <v>2</v>
      </c>
      <c r="AN8" s="2" t="s">
        <v>2</v>
      </c>
    </row>
    <row r="9" spans="1:40" x14ac:dyDescent="0.25">
      <c r="G9" s="2">
        <v>1.1656</v>
      </c>
      <c r="H9" s="2">
        <v>1.3153999999999999</v>
      </c>
      <c r="I9" s="2">
        <v>1.9862</v>
      </c>
      <c r="J9" s="2">
        <v>2.8546</v>
      </c>
      <c r="K9" s="2">
        <v>4.0883000000000003</v>
      </c>
      <c r="L9" s="2" t="s">
        <v>2</v>
      </c>
      <c r="M9" s="2" t="s">
        <v>2</v>
      </c>
      <c r="N9" s="2" t="s">
        <v>2</v>
      </c>
      <c r="O9" s="2" t="s">
        <v>2</v>
      </c>
      <c r="P9" s="2" t="s">
        <v>2</v>
      </c>
      <c r="Y9" s="2">
        <f t="shared" si="1"/>
        <v>2.742335999999999E-2</v>
      </c>
      <c r="Z9" s="2">
        <f t="shared" si="2"/>
        <v>9.947715999999994E-2</v>
      </c>
      <c r="AA9" s="2">
        <f t="shared" si="3"/>
        <v>1.9044000000000095E-4</v>
      </c>
      <c r="AB9" s="2">
        <f t="shared" si="4"/>
        <v>2.1141159999999992E-2</v>
      </c>
      <c r="AC9" s="2">
        <f t="shared" si="5"/>
        <v>7.7968900000000476E-3</v>
      </c>
      <c r="AF9" s="3"/>
      <c r="AG9" s="3"/>
      <c r="AH9" s="3"/>
      <c r="AI9" s="3">
        <v>1.2342</v>
      </c>
      <c r="AJ9" s="2">
        <v>0.74409999999999998</v>
      </c>
      <c r="AK9" s="2">
        <v>1.8440000000000001</v>
      </c>
      <c r="AL9" s="2" t="s">
        <v>2</v>
      </c>
      <c r="AM9" s="2" t="s">
        <v>2</v>
      </c>
      <c r="AN9" s="2" t="s">
        <v>2</v>
      </c>
    </row>
    <row r="10" spans="1:40" x14ac:dyDescent="0.25">
      <c r="G10" s="2">
        <v>1.4608000000000001</v>
      </c>
      <c r="H10" s="2">
        <v>1.3649</v>
      </c>
      <c r="I10" s="2">
        <v>1.4675</v>
      </c>
      <c r="J10" s="2">
        <v>2.4881000000000002</v>
      </c>
      <c r="K10" s="2">
        <v>3.8847999999999998</v>
      </c>
      <c r="L10" s="2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Y10" s="2">
        <f t="shared" si="1"/>
        <v>0.2123366400000001</v>
      </c>
      <c r="Z10" s="2">
        <f t="shared" si="2"/>
        <v>0.13315201000000002</v>
      </c>
      <c r="AA10" s="2">
        <f t="shared" si="3"/>
        <v>0.28355624999999995</v>
      </c>
      <c r="AB10" s="2">
        <f t="shared" si="4"/>
        <v>0.26204160999999981</v>
      </c>
      <c r="AC10" s="2">
        <f t="shared" si="5"/>
        <v>1.3271040000000045E-2</v>
      </c>
      <c r="AF10" s="3"/>
      <c r="AG10" s="3"/>
      <c r="AH10" s="3"/>
      <c r="AI10" s="3">
        <v>1.1617999999999999</v>
      </c>
      <c r="AJ10" s="2">
        <v>0.62280000000000002</v>
      </c>
      <c r="AK10" s="2">
        <v>2.2191000000000001</v>
      </c>
      <c r="AL10" s="2" t="s">
        <v>2</v>
      </c>
      <c r="AM10" s="2" t="s">
        <v>2</v>
      </c>
      <c r="AN10" s="2" t="s">
        <v>2</v>
      </c>
    </row>
    <row r="11" spans="1:40" x14ac:dyDescent="0.25">
      <c r="G11" s="2">
        <v>0.99850000000000005</v>
      </c>
      <c r="H11" s="2">
        <v>1.2423999999999999</v>
      </c>
      <c r="I11" s="2">
        <v>2.0299999999999998</v>
      </c>
      <c r="J11" s="2">
        <v>3.0859000000000001</v>
      </c>
      <c r="K11" s="2">
        <v>3.9506999999999999</v>
      </c>
      <c r="L11" s="2" t="s">
        <v>2</v>
      </c>
      <c r="M11" s="2" t="s">
        <v>2</v>
      </c>
      <c r="N11" s="2" t="s">
        <v>2</v>
      </c>
      <c r="O11" s="2" t="s">
        <v>2</v>
      </c>
      <c r="P11" s="2" t="s">
        <v>2</v>
      </c>
      <c r="Y11" s="2">
        <f t="shared" si="1"/>
        <v>2.2499999999998374E-6</v>
      </c>
      <c r="Z11" s="2">
        <f t="shared" si="2"/>
        <v>5.8757759999999978E-2</v>
      </c>
      <c r="AA11" s="2">
        <f t="shared" si="3"/>
        <v>8.9999999999998827E-4</v>
      </c>
      <c r="AB11" s="2">
        <f t="shared" si="4"/>
        <v>7.3788100000000151E-3</v>
      </c>
      <c r="AC11" s="2">
        <f t="shared" si="5"/>
        <v>2.4304900000000121E-3</v>
      </c>
      <c r="AF11" s="3"/>
      <c r="AG11" s="3"/>
      <c r="AH11" s="3"/>
      <c r="AI11" s="3">
        <v>1.1317999999999999</v>
      </c>
      <c r="AJ11" s="2">
        <v>0.99160000000000004</v>
      </c>
      <c r="AK11" s="2">
        <v>1.7561</v>
      </c>
      <c r="AL11" s="2" t="s">
        <v>2</v>
      </c>
      <c r="AM11" s="2" t="s">
        <v>2</v>
      </c>
      <c r="AN11" s="2" t="s">
        <v>2</v>
      </c>
    </row>
    <row r="12" spans="1:40" x14ac:dyDescent="0.25">
      <c r="G12" s="2">
        <v>0.91390000000000005</v>
      </c>
      <c r="H12" s="2">
        <v>0.77410000000000001</v>
      </c>
      <c r="I12" s="2">
        <v>1.7635000000000001</v>
      </c>
      <c r="J12" s="2">
        <v>3.2357999999999998</v>
      </c>
      <c r="K12" s="2">
        <v>4.0324999999999998</v>
      </c>
      <c r="L12" s="2" t="s">
        <v>2</v>
      </c>
      <c r="M12" s="2" t="s">
        <v>2</v>
      </c>
      <c r="N12" s="2" t="s">
        <v>2</v>
      </c>
      <c r="O12" s="2" t="s">
        <v>2</v>
      </c>
      <c r="P12" s="2" t="s">
        <v>2</v>
      </c>
      <c r="Y12" s="2">
        <f t="shared" si="1"/>
        <v>7.4132099999999921E-3</v>
      </c>
      <c r="Z12" s="2">
        <f t="shared" si="2"/>
        <v>5.1030809999999996E-2</v>
      </c>
      <c r="AA12" s="2">
        <f t="shared" si="3"/>
        <v>5.5932249999999968E-2</v>
      </c>
      <c r="AB12" s="2">
        <f t="shared" si="4"/>
        <v>5.5601639999999897E-2</v>
      </c>
      <c r="AC12" s="2">
        <f t="shared" si="5"/>
        <v>1.0562499999999839E-3</v>
      </c>
      <c r="AF12" s="3"/>
      <c r="AG12" s="3"/>
      <c r="AH12" s="3"/>
      <c r="AI12" s="3">
        <v>0.6704</v>
      </c>
      <c r="AJ12" s="2">
        <v>1.3173999999999999</v>
      </c>
      <c r="AK12" s="2">
        <v>2.3932000000000002</v>
      </c>
      <c r="AL12" s="2" t="s">
        <v>2</v>
      </c>
      <c r="AM12" s="2" t="s">
        <v>2</v>
      </c>
      <c r="AN12" s="2" t="s">
        <v>2</v>
      </c>
    </row>
    <row r="13" spans="1:40" x14ac:dyDescent="0.25">
      <c r="G13" s="2">
        <v>0.65620000000000001</v>
      </c>
      <c r="H13" s="2">
        <v>1.0287999999999999</v>
      </c>
      <c r="I13" s="2">
        <v>1.7693000000000001</v>
      </c>
      <c r="J13" s="2">
        <v>3.1936</v>
      </c>
      <c r="K13" s="2">
        <v>4.3029000000000002</v>
      </c>
      <c r="L13" s="2" t="s">
        <v>2</v>
      </c>
      <c r="M13" s="2" t="s">
        <v>2</v>
      </c>
      <c r="N13" s="2" t="s">
        <v>2</v>
      </c>
      <c r="O13" s="2" t="s">
        <v>2</v>
      </c>
      <c r="P13" s="2" t="s">
        <v>2</v>
      </c>
      <c r="Y13" s="2">
        <f t="shared" si="1"/>
        <v>0.11819844</v>
      </c>
      <c r="Z13" s="2">
        <f t="shared" si="2"/>
        <v>8.294399999999964E-4</v>
      </c>
      <c r="AA13" s="2">
        <f t="shared" si="3"/>
        <v>5.3222489999999956E-2</v>
      </c>
      <c r="AB13" s="2">
        <f t="shared" si="4"/>
        <v>3.7480960000000001E-2</v>
      </c>
      <c r="AC13" s="2">
        <f t="shared" si="5"/>
        <v>9.17484100000001E-2</v>
      </c>
      <c r="AF13" s="3"/>
      <c r="AG13" s="3"/>
      <c r="AH13" s="3"/>
      <c r="AI13" s="3">
        <v>0.94379999999999997</v>
      </c>
      <c r="AJ13" s="2">
        <v>1.3193999999999999</v>
      </c>
      <c r="AK13" s="2">
        <v>2.1987000000000001</v>
      </c>
      <c r="AL13" s="2" t="s">
        <v>2</v>
      </c>
      <c r="AM13" s="2" t="s">
        <v>2</v>
      </c>
      <c r="AN13" s="2" t="s">
        <v>2</v>
      </c>
    </row>
    <row r="14" spans="1:40" x14ac:dyDescent="0.25">
      <c r="G14" s="2">
        <v>0.79820000000000002</v>
      </c>
      <c r="H14" s="2">
        <v>1.0860000000000001</v>
      </c>
      <c r="I14" s="2">
        <v>2.2410999999999999</v>
      </c>
      <c r="J14" s="2">
        <v>3.0228999999999999</v>
      </c>
      <c r="K14" s="2">
        <v>4.1390000000000002</v>
      </c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Y14" s="2">
        <f t="shared" si="1"/>
        <v>4.0723239999999994E-2</v>
      </c>
      <c r="Z14" s="2">
        <f t="shared" si="2"/>
        <v>7.3960000000000128E-3</v>
      </c>
      <c r="AA14" s="2">
        <f t="shared" si="3"/>
        <v>5.8129209999999938E-2</v>
      </c>
      <c r="AB14" s="2">
        <f t="shared" si="4"/>
        <v>5.2440999999999632E-4</v>
      </c>
      <c r="AC14" s="2">
        <f t="shared" si="5"/>
        <v>1.9321000000000064E-2</v>
      </c>
      <c r="AF14" s="3"/>
      <c r="AG14" s="3"/>
      <c r="AH14" s="3"/>
      <c r="AI14" s="3">
        <v>1.3137000000000001</v>
      </c>
      <c r="AJ14" s="2">
        <v>1.0851</v>
      </c>
      <c r="AK14" s="2">
        <v>1.6734</v>
      </c>
      <c r="AL14" s="2" t="s">
        <v>2</v>
      </c>
      <c r="AM14" s="2" t="s">
        <v>2</v>
      </c>
      <c r="AN14" s="2" t="s">
        <v>2</v>
      </c>
    </row>
    <row r="15" spans="1:40" x14ac:dyDescent="0.25">
      <c r="G15" s="2">
        <v>0.74370000000000003</v>
      </c>
      <c r="H15" s="2">
        <v>1.1133</v>
      </c>
      <c r="I15" s="2">
        <v>1.8839999999999999</v>
      </c>
      <c r="J15" s="2">
        <v>2.8386</v>
      </c>
      <c r="K15" s="2">
        <v>4.4782999999999999</v>
      </c>
      <c r="L15" s="2" t="s">
        <v>2</v>
      </c>
      <c r="M15" s="2" t="s">
        <v>2</v>
      </c>
      <c r="N15" s="2" t="s">
        <v>2</v>
      </c>
      <c r="O15" s="2" t="s">
        <v>2</v>
      </c>
      <c r="P15" s="2" t="s">
        <v>2</v>
      </c>
      <c r="Y15" s="2">
        <f t="shared" si="1"/>
        <v>6.5689689999999981E-2</v>
      </c>
      <c r="Z15" s="2">
        <f t="shared" si="2"/>
        <v>1.283688999999999E-2</v>
      </c>
      <c r="AA15" s="2">
        <f t="shared" si="3"/>
        <v>1.3456000000000023E-2</v>
      </c>
      <c r="AB15" s="2">
        <f t="shared" si="4"/>
        <v>2.6049959999999997E-2</v>
      </c>
      <c r="AC15" s="2">
        <f t="shared" si="5"/>
        <v>0.22877088999999995</v>
      </c>
      <c r="AF15" s="3"/>
      <c r="AG15" s="3"/>
      <c r="AH15" s="3"/>
      <c r="AI15" s="3">
        <v>1.1910000000000001</v>
      </c>
      <c r="AJ15" s="2">
        <v>0.80069999999999997</v>
      </c>
      <c r="AK15" s="2">
        <v>1.8333999999999999</v>
      </c>
      <c r="AL15" s="2" t="s">
        <v>2</v>
      </c>
      <c r="AM15" s="2" t="s">
        <v>2</v>
      </c>
      <c r="AN15" s="2" t="s">
        <v>2</v>
      </c>
    </row>
    <row r="16" spans="1:40" x14ac:dyDescent="0.25">
      <c r="G16" s="2">
        <v>0.66890000000000005</v>
      </c>
      <c r="H16" s="2">
        <v>1.0623</v>
      </c>
      <c r="I16" s="2">
        <v>2.3614999999999999</v>
      </c>
      <c r="J16" s="2">
        <v>3.1520999999999999</v>
      </c>
      <c r="K16" s="2">
        <v>3.8576000000000001</v>
      </c>
      <c r="L16" s="2" t="s">
        <v>2</v>
      </c>
      <c r="M16" s="2" t="s">
        <v>2</v>
      </c>
      <c r="N16" s="2" t="s">
        <v>2</v>
      </c>
      <c r="O16" s="2" t="s">
        <v>2</v>
      </c>
      <c r="P16" s="2" t="s">
        <v>2</v>
      </c>
      <c r="Y16" s="2">
        <f t="shared" si="1"/>
        <v>0.10962720999999996</v>
      </c>
      <c r="Z16" s="2">
        <f t="shared" si="2"/>
        <v>3.8812900000000029E-3</v>
      </c>
      <c r="AA16" s="2">
        <f t="shared" si="3"/>
        <v>0.13068224999999994</v>
      </c>
      <c r="AB16" s="2">
        <f t="shared" si="4"/>
        <v>2.313440999999997E-2</v>
      </c>
      <c r="AC16" s="2">
        <f t="shared" si="5"/>
        <v>2.0277759999999961E-2</v>
      </c>
      <c r="AF16" s="3"/>
      <c r="AG16" s="3"/>
      <c r="AH16" s="3"/>
      <c r="AI16" s="3">
        <v>0.9587</v>
      </c>
      <c r="AJ16" s="2">
        <v>0.91159999999999997</v>
      </c>
      <c r="AK16" s="2">
        <v>2.1360999999999999</v>
      </c>
      <c r="AL16" s="2" t="s">
        <v>2</v>
      </c>
      <c r="AM16" s="2" t="s">
        <v>2</v>
      </c>
      <c r="AN16" s="2" t="s">
        <v>2</v>
      </c>
    </row>
    <row r="17" spans="7:40" x14ac:dyDescent="0.25">
      <c r="G17" s="2">
        <v>1.5468</v>
      </c>
      <c r="H17" s="2">
        <v>0.77190000000000003</v>
      </c>
      <c r="I17" s="2">
        <v>1.7943</v>
      </c>
      <c r="J17" s="2">
        <v>2.5853000000000002</v>
      </c>
      <c r="K17" s="2">
        <v>3.9624999999999999</v>
      </c>
      <c r="L17" s="2" t="s">
        <v>2</v>
      </c>
      <c r="M17" s="2" t="s">
        <v>2</v>
      </c>
      <c r="N17" s="2" t="s">
        <v>2</v>
      </c>
      <c r="O17" s="2" t="s">
        <v>2</v>
      </c>
      <c r="P17" s="2" t="s">
        <v>2</v>
      </c>
      <c r="Y17" s="2">
        <f t="shared" si="1"/>
        <v>0.29899023999999996</v>
      </c>
      <c r="Z17" s="2">
        <f t="shared" si="2"/>
        <v>5.2029609999999983E-2</v>
      </c>
      <c r="AA17" s="2">
        <f t="shared" si="3"/>
        <v>4.2312489999999994E-2</v>
      </c>
      <c r="AB17" s="2">
        <f t="shared" si="4"/>
        <v>0.17197608999999986</v>
      </c>
      <c r="AC17" s="2">
        <f t="shared" si="5"/>
        <v>1.4062500000000067E-3</v>
      </c>
      <c r="AF17" s="3"/>
      <c r="AG17" s="3"/>
      <c r="AH17" s="3"/>
      <c r="AI17" s="3">
        <v>0.69359999999999999</v>
      </c>
      <c r="AJ17" s="2">
        <v>1.0333000000000001</v>
      </c>
      <c r="AK17" s="2">
        <v>2.2155999999999998</v>
      </c>
      <c r="AL17" s="2" t="s">
        <v>2</v>
      </c>
      <c r="AM17" s="2" t="s">
        <v>2</v>
      </c>
      <c r="AN17" s="2" t="s">
        <v>2</v>
      </c>
    </row>
  </sheetData>
  <mergeCells count="2">
    <mergeCell ref="G1:I1"/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tabSelected="1" zoomScale="80" zoomScaleNormal="80" workbookViewId="0">
      <selection activeCell="F36" sqref="F36"/>
    </sheetView>
  </sheetViews>
  <sheetFormatPr defaultRowHeight="15" x14ac:dyDescent="0.25"/>
  <cols>
    <col min="17" max="17" width="10.85546875" bestFit="1" customWidth="1"/>
  </cols>
  <sheetData>
    <row r="2" spans="1:17" x14ac:dyDescent="0.25">
      <c r="B2" t="s">
        <v>42</v>
      </c>
      <c r="E2" t="s">
        <v>34</v>
      </c>
      <c r="H2" t="s">
        <v>36</v>
      </c>
      <c r="K2" t="s">
        <v>37</v>
      </c>
      <c r="O2" t="s">
        <v>41</v>
      </c>
      <c r="P2" t="s">
        <v>35</v>
      </c>
      <c r="Q2" t="s">
        <v>40</v>
      </c>
    </row>
    <row r="3" spans="1:17" x14ac:dyDescent="0.25">
      <c r="B3" t="s">
        <v>35</v>
      </c>
      <c r="E3" t="s">
        <v>35</v>
      </c>
      <c r="H3" t="s">
        <v>35</v>
      </c>
      <c r="K3" t="s">
        <v>35</v>
      </c>
      <c r="O3">
        <v>100</v>
      </c>
      <c r="P3">
        <v>104</v>
      </c>
      <c r="Q3" s="7">
        <v>0.86401489499999995</v>
      </c>
    </row>
    <row r="4" spans="1:17" x14ac:dyDescent="0.25">
      <c r="B4" s="6">
        <v>49</v>
      </c>
      <c r="C4" t="s">
        <v>2</v>
      </c>
      <c r="E4" s="6">
        <v>3101</v>
      </c>
      <c r="F4" t="s">
        <v>2</v>
      </c>
      <c r="H4" s="6">
        <v>1071</v>
      </c>
      <c r="I4" t="s">
        <v>2</v>
      </c>
      <c r="K4" s="6">
        <v>2675</v>
      </c>
      <c r="L4" t="s">
        <v>2</v>
      </c>
      <c r="O4">
        <v>200</v>
      </c>
      <c r="P4">
        <v>675</v>
      </c>
      <c r="Q4" s="7">
        <v>8.1012352500000002</v>
      </c>
    </row>
    <row r="5" spans="1:17" x14ac:dyDescent="0.25">
      <c r="B5" s="6">
        <v>77</v>
      </c>
      <c r="C5" t="s">
        <v>2</v>
      </c>
      <c r="E5" s="6">
        <v>725</v>
      </c>
      <c r="F5" t="s">
        <v>2</v>
      </c>
      <c r="H5" s="6">
        <v>1023</v>
      </c>
      <c r="I5" t="s">
        <v>2</v>
      </c>
      <c r="K5" s="6">
        <v>4677</v>
      </c>
      <c r="L5" t="s">
        <v>2</v>
      </c>
      <c r="O5">
        <v>300</v>
      </c>
      <c r="P5">
        <v>1443</v>
      </c>
      <c r="Q5" s="7">
        <v>29.094512000000002</v>
      </c>
    </row>
    <row r="6" spans="1:17" x14ac:dyDescent="0.25">
      <c r="B6" s="6">
        <v>103</v>
      </c>
      <c r="C6" t="s">
        <v>2</v>
      </c>
      <c r="E6" s="6">
        <v>1487</v>
      </c>
      <c r="F6" t="s">
        <v>2</v>
      </c>
      <c r="H6" s="6">
        <v>1473</v>
      </c>
      <c r="I6" t="s">
        <v>2</v>
      </c>
      <c r="K6" s="6">
        <v>4617</v>
      </c>
      <c r="L6" t="s">
        <v>2</v>
      </c>
      <c r="O6">
        <v>400</v>
      </c>
      <c r="P6">
        <v>2956</v>
      </c>
      <c r="Q6" s="7">
        <v>88.664307000000008</v>
      </c>
    </row>
    <row r="7" spans="1:17" x14ac:dyDescent="0.25">
      <c r="B7" s="6">
        <v>211</v>
      </c>
      <c r="C7" t="s">
        <v>2</v>
      </c>
      <c r="E7" s="6">
        <v>721</v>
      </c>
      <c r="F7" t="s">
        <v>2</v>
      </c>
      <c r="H7" s="6">
        <v>9835</v>
      </c>
      <c r="I7" t="s">
        <v>2</v>
      </c>
      <c r="K7" s="6">
        <v>2633</v>
      </c>
      <c r="L7" t="s">
        <v>2</v>
      </c>
    </row>
    <row r="8" spans="1:17" x14ac:dyDescent="0.25">
      <c r="B8" s="6">
        <v>101</v>
      </c>
      <c r="C8" t="s">
        <v>2</v>
      </c>
      <c r="E8" s="6">
        <v>629</v>
      </c>
      <c r="F8" t="s">
        <v>2</v>
      </c>
      <c r="H8" s="6">
        <v>2303</v>
      </c>
      <c r="I8" t="s">
        <v>2</v>
      </c>
      <c r="K8" s="6">
        <v>3737</v>
      </c>
      <c r="L8" t="s">
        <v>2</v>
      </c>
    </row>
    <row r="9" spans="1:17" x14ac:dyDescent="0.25">
      <c r="B9" s="6">
        <v>147</v>
      </c>
      <c r="C9" t="s">
        <v>2</v>
      </c>
      <c r="E9" s="6">
        <v>227</v>
      </c>
      <c r="F9" t="s">
        <v>2</v>
      </c>
      <c r="H9" s="6">
        <v>2225</v>
      </c>
      <c r="I9" t="s">
        <v>2</v>
      </c>
      <c r="K9" s="6">
        <v>1057</v>
      </c>
      <c r="L9" t="s">
        <v>2</v>
      </c>
    </row>
    <row r="10" spans="1:17" x14ac:dyDescent="0.25">
      <c r="B10" s="6">
        <v>231</v>
      </c>
      <c r="C10" t="s">
        <v>2</v>
      </c>
      <c r="E10" s="6">
        <v>177</v>
      </c>
      <c r="F10" t="s">
        <v>2</v>
      </c>
      <c r="H10" s="6">
        <v>517</v>
      </c>
      <c r="I10" t="s">
        <v>2</v>
      </c>
      <c r="K10" s="6">
        <v>3237</v>
      </c>
      <c r="L10" t="s">
        <v>2</v>
      </c>
    </row>
    <row r="11" spans="1:17" x14ac:dyDescent="0.25">
      <c r="B11" s="6">
        <v>105</v>
      </c>
      <c r="C11" t="s">
        <v>2</v>
      </c>
      <c r="E11" s="6">
        <v>337</v>
      </c>
      <c r="F11" t="s">
        <v>2</v>
      </c>
      <c r="H11" s="6">
        <v>903</v>
      </c>
      <c r="I11" t="s">
        <v>2</v>
      </c>
      <c r="K11" s="6">
        <v>3757</v>
      </c>
      <c r="L11" t="s">
        <v>2</v>
      </c>
    </row>
    <row r="12" spans="1:17" x14ac:dyDescent="0.25">
      <c r="B12" s="6">
        <v>107</v>
      </c>
      <c r="C12" t="s">
        <v>2</v>
      </c>
      <c r="E12" s="6">
        <v>2823</v>
      </c>
      <c r="F12" t="s">
        <v>2</v>
      </c>
      <c r="H12" s="6">
        <v>1413</v>
      </c>
      <c r="I12" t="s">
        <v>2</v>
      </c>
      <c r="K12" s="6">
        <v>1535</v>
      </c>
      <c r="L12" t="s">
        <v>2</v>
      </c>
    </row>
    <row r="13" spans="1:17" x14ac:dyDescent="0.25">
      <c r="B13" s="6">
        <v>61</v>
      </c>
      <c r="C13" t="s">
        <v>2</v>
      </c>
      <c r="E13" s="6">
        <v>595</v>
      </c>
      <c r="F13" t="s">
        <v>2</v>
      </c>
      <c r="H13" s="6">
        <v>10037</v>
      </c>
      <c r="I13" t="s">
        <v>2</v>
      </c>
      <c r="K13" s="6">
        <v>1439</v>
      </c>
      <c r="L13" t="s">
        <v>2</v>
      </c>
    </row>
    <row r="15" spans="1:17" x14ac:dyDescent="0.25">
      <c r="A15" t="s">
        <v>3</v>
      </c>
      <c r="B15" s="6">
        <f>AVERAGE(B4:B13)</f>
        <v>119.2</v>
      </c>
      <c r="E15" s="6">
        <f>AVERAGE(E4:E13)</f>
        <v>1082.2</v>
      </c>
      <c r="H15" s="6">
        <f>AVERAGE(H4:H13)</f>
        <v>3080</v>
      </c>
      <c r="K15" s="6">
        <f>AVERAGE(K4:K13)</f>
        <v>2936.4</v>
      </c>
    </row>
    <row r="16" spans="1:17" x14ac:dyDescent="0.25">
      <c r="A16" t="s">
        <v>38</v>
      </c>
      <c r="B16" s="6">
        <f>MEDIAN(B4:B13)</f>
        <v>104</v>
      </c>
      <c r="E16" s="6">
        <f>MEDIAN(E4:E13)</f>
        <v>675</v>
      </c>
      <c r="H16" s="6">
        <f>MEDIAN(H4:H13)</f>
        <v>1443</v>
      </c>
      <c r="K16" s="6">
        <f>MEDIAN(K4:K13)</f>
        <v>2956</v>
      </c>
    </row>
    <row r="18" spans="1:12" x14ac:dyDescent="0.25">
      <c r="B18" t="s">
        <v>42</v>
      </c>
      <c r="E18" t="s">
        <v>34</v>
      </c>
      <c r="H18" t="s">
        <v>36</v>
      </c>
      <c r="K18" t="s">
        <v>37</v>
      </c>
    </row>
    <row r="19" spans="1:12" x14ac:dyDescent="0.25">
      <c r="B19" t="s">
        <v>39</v>
      </c>
      <c r="E19" t="s">
        <v>39</v>
      </c>
    </row>
    <row r="20" spans="1:12" x14ac:dyDescent="0.25">
      <c r="B20" s="6">
        <v>1.9764919999999999</v>
      </c>
      <c r="C20" t="s">
        <v>2</v>
      </c>
      <c r="E20" s="6">
        <v>35.170439999999999</v>
      </c>
      <c r="F20" t="s">
        <v>2</v>
      </c>
      <c r="H20" s="6">
        <v>20.996625000000002</v>
      </c>
      <c r="I20" t="s">
        <v>2</v>
      </c>
      <c r="K20" s="6">
        <v>77.208211000000006</v>
      </c>
      <c r="L20" t="s">
        <v>2</v>
      </c>
    </row>
    <row r="21" spans="1:12" x14ac:dyDescent="0.25">
      <c r="B21" s="6">
        <v>0.54143163000000005</v>
      </c>
      <c r="C21" t="s">
        <v>2</v>
      </c>
      <c r="E21" s="6">
        <v>8.6579634999999993</v>
      </c>
      <c r="F21" t="s">
        <v>2</v>
      </c>
      <c r="H21" s="6">
        <v>20.703605</v>
      </c>
      <c r="I21" t="s">
        <v>2</v>
      </c>
      <c r="K21" s="6">
        <v>139.10611</v>
      </c>
      <c r="L21" t="s">
        <v>2</v>
      </c>
    </row>
    <row r="22" spans="1:12" x14ac:dyDescent="0.25">
      <c r="B22" s="6">
        <v>1.1349208</v>
      </c>
      <c r="C22" t="s">
        <v>2</v>
      </c>
      <c r="E22" s="6">
        <v>18.041827000000001</v>
      </c>
      <c r="F22" t="s">
        <v>2</v>
      </c>
      <c r="H22" s="6">
        <v>29.485029999999998</v>
      </c>
      <c r="I22" t="s">
        <v>2</v>
      </c>
      <c r="K22" s="6">
        <v>148.93219999999999</v>
      </c>
      <c r="L22" t="s">
        <v>2</v>
      </c>
    </row>
    <row r="23" spans="1:12" x14ac:dyDescent="0.25">
      <c r="B23" s="6">
        <v>1.5070957</v>
      </c>
      <c r="C23" t="s">
        <v>2</v>
      </c>
      <c r="E23" s="6">
        <v>8.7584181999999995</v>
      </c>
      <c r="F23" t="s">
        <v>2</v>
      </c>
      <c r="H23" s="6">
        <v>181.84608</v>
      </c>
      <c r="I23" t="s">
        <v>2</v>
      </c>
      <c r="K23" s="6">
        <v>85.712506000000005</v>
      </c>
      <c r="L23" t="s">
        <v>2</v>
      </c>
    </row>
    <row r="24" spans="1:12" x14ac:dyDescent="0.25">
      <c r="B24" s="6">
        <v>0.65899563999999999</v>
      </c>
      <c r="C24" t="s">
        <v>2</v>
      </c>
      <c r="E24" s="6">
        <v>7.5445070000000003</v>
      </c>
      <c r="F24" t="s">
        <v>2</v>
      </c>
      <c r="H24" s="6">
        <v>42.805563999999997</v>
      </c>
      <c r="I24" t="s">
        <v>2</v>
      </c>
      <c r="K24" s="6">
        <v>116.93049999999999</v>
      </c>
      <c r="L24" t="s">
        <v>2</v>
      </c>
    </row>
    <row r="25" spans="1:12" x14ac:dyDescent="0.25">
      <c r="B25" s="6">
        <v>0.98334337999999999</v>
      </c>
      <c r="C25" t="s">
        <v>2</v>
      </c>
      <c r="E25" s="6">
        <v>2.5972374</v>
      </c>
      <c r="F25" t="s">
        <v>2</v>
      </c>
      <c r="H25" s="6">
        <v>41.849789999999999</v>
      </c>
      <c r="I25" t="s">
        <v>2</v>
      </c>
      <c r="K25" s="6">
        <v>31.530232000000002</v>
      </c>
      <c r="L25" t="s">
        <v>2</v>
      </c>
    </row>
    <row r="26" spans="1:12" x14ac:dyDescent="0.25">
      <c r="B26" s="6">
        <v>1.4993217999999999</v>
      </c>
      <c r="C26" t="s">
        <v>2</v>
      </c>
      <c r="E26" s="6">
        <v>2.0447077999999999</v>
      </c>
      <c r="F26" t="s">
        <v>2</v>
      </c>
      <c r="H26" s="6">
        <v>9.5408910000000002</v>
      </c>
      <c r="I26" t="s">
        <v>2</v>
      </c>
      <c r="K26" s="6">
        <v>91.616107999999997</v>
      </c>
      <c r="L26" t="s">
        <v>2</v>
      </c>
    </row>
    <row r="27" spans="1:12" x14ac:dyDescent="0.25">
      <c r="B27" s="6">
        <v>0.70581925999999995</v>
      </c>
      <c r="C27" t="s">
        <v>2</v>
      </c>
      <c r="E27" s="6">
        <v>3.9635755000000001</v>
      </c>
      <c r="F27" t="s">
        <v>2</v>
      </c>
      <c r="H27" s="6">
        <v>17.15832</v>
      </c>
      <c r="I27" t="s">
        <v>2</v>
      </c>
      <c r="K27" s="6">
        <v>119.1152</v>
      </c>
      <c r="L27" t="s">
        <v>2</v>
      </c>
    </row>
    <row r="28" spans="1:12" x14ac:dyDescent="0.25">
      <c r="B28" s="6">
        <v>0.74468641000000002</v>
      </c>
      <c r="C28" t="s">
        <v>2</v>
      </c>
      <c r="E28" s="6">
        <v>31.947852000000001</v>
      </c>
      <c r="F28" t="s">
        <v>2</v>
      </c>
      <c r="H28" s="6">
        <v>28.703994000000002</v>
      </c>
      <c r="I28" t="s">
        <v>2</v>
      </c>
      <c r="K28" s="6">
        <v>48.786803999999997</v>
      </c>
      <c r="L28" t="s">
        <v>2</v>
      </c>
    </row>
    <row r="29" spans="1:12" x14ac:dyDescent="0.25">
      <c r="B29" s="6">
        <v>0.40445473999999998</v>
      </c>
      <c r="C29" t="s">
        <v>2</v>
      </c>
      <c r="E29" s="6">
        <v>6.8985481999999996</v>
      </c>
      <c r="F29" t="s">
        <v>2</v>
      </c>
      <c r="H29" s="6">
        <v>194.88463999999999</v>
      </c>
      <c r="I29" t="s">
        <v>2</v>
      </c>
      <c r="K29" s="6">
        <v>43.473734</v>
      </c>
      <c r="L29" t="s">
        <v>2</v>
      </c>
    </row>
    <row r="31" spans="1:12" x14ac:dyDescent="0.25">
      <c r="A31" t="s">
        <v>3</v>
      </c>
      <c r="B31" s="6">
        <f>AVERAGE(B20:B29)</f>
        <v>1.015656136</v>
      </c>
      <c r="E31" s="6">
        <f>AVERAGE(E20:E29)</f>
        <v>12.562507659999998</v>
      </c>
      <c r="H31" s="6">
        <f>AVERAGE(H20:H29)</f>
        <v>58.797453900000008</v>
      </c>
      <c r="K31" s="6">
        <f>AVERAGE(K20:K29)</f>
        <v>90.241160500000007</v>
      </c>
    </row>
    <row r="32" spans="1:12" x14ac:dyDescent="0.25">
      <c r="A32" t="s">
        <v>38</v>
      </c>
      <c r="B32" s="6">
        <f>MEDIAN(B20:B29)</f>
        <v>0.86401489499999995</v>
      </c>
      <c r="E32" s="6">
        <f>MEDIAN(E20:E29)</f>
        <v>8.1012352500000002</v>
      </c>
      <c r="H32" s="6">
        <f>MEDIAN(H20:H29)</f>
        <v>29.094512000000002</v>
      </c>
      <c r="K32" s="6">
        <f>MEDIAN(K20:K29)</f>
        <v>88.664307000000008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</vt:lpstr>
      <vt:lpstr>V</vt:lpstr>
      <vt:lpstr>E</vt:lpstr>
      <vt:lpstr>CH2003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2016-08-21T17:44:50Z</dcterms:modified>
</cp:coreProperties>
</file>