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hacuk-my.sharepoint.com/personal/klegaw_ceh_ac_uk/Documents/Projects/experiment/recovery_foodweb_experiment/Data/"/>
    </mc:Choice>
  </mc:AlternateContent>
  <xr:revisionPtr revIDLastSave="14" documentId="13_ncr:1_{A18DFD5B-AC5F-4A37-B88D-914E83FE9F3D}" xr6:coauthVersionLast="47" xr6:coauthVersionMax="47" xr10:uidLastSave="{ACB613DA-A44B-4C99-8DCE-A4F824475049}"/>
  <bookViews>
    <workbookView xWindow="-120" yWindow="-120" windowWidth="29040" windowHeight="15720" activeTab="1" xr2:uid="{D6B584A8-49B9-4B2C-8937-C93421A02789}"/>
  </bookViews>
  <sheets>
    <sheet name="ONE APHID - BRBR" sheetId="1" r:id="rId1"/>
    <sheet name="ONE APHID - LIER" sheetId="2" r:id="rId2"/>
    <sheet name="TWO APHIDS" sheetId="3" r:id="rId3"/>
    <sheet name="PTOID - DISPERSAL" sheetId="6" r:id="rId4"/>
    <sheet name="PTOID - FEMALES" sheetId="7" r:id="rId5"/>
    <sheet name="PTOID - MORTALITY" sheetId="8" r:id="rId6"/>
    <sheet name="PTOID - FUNCTION" sheetId="9" r:id="rId7"/>
    <sheet name="PTOID - MAX PARASIT" sheetId="11" r:id="rId8"/>
    <sheet name="PTOID - EMERGENC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17" i="6"/>
  <c r="G56" i="3" l="1"/>
  <c r="F59" i="3" l="1"/>
  <c r="E56" i="3"/>
  <c r="E55" i="3"/>
  <c r="F54" i="3"/>
  <c r="F51" i="3"/>
  <c r="E50" i="3"/>
  <c r="F49" i="3"/>
  <c r="F47" i="3"/>
  <c r="F46" i="3"/>
  <c r="E46" i="3"/>
  <c r="F45" i="3"/>
  <c r="F44" i="3"/>
  <c r="F43" i="3"/>
  <c r="F42" i="3"/>
  <c r="E42" i="3"/>
  <c r="F41" i="3"/>
  <c r="E41" i="3"/>
  <c r="F40" i="3"/>
  <c r="F39" i="3"/>
  <c r="F38" i="3"/>
  <c r="F37" i="3"/>
  <c r="E37" i="3"/>
  <c r="F36" i="3"/>
  <c r="E36" i="3"/>
  <c r="F35" i="3"/>
  <c r="E35" i="3"/>
  <c r="F34" i="3"/>
  <c r="F33" i="3"/>
  <c r="F32" i="3"/>
  <c r="E32" i="3"/>
  <c r="G66" i="2"/>
  <c r="G65" i="2"/>
  <c r="G64" i="2"/>
  <c r="G63" i="2"/>
  <c r="G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</calcChain>
</file>

<file path=xl/sharedStrings.xml><?xml version="1.0" encoding="utf-8"?>
<sst xmlns="http://schemas.openxmlformats.org/spreadsheetml/2006/main" count="523" uniqueCount="30">
  <si>
    <t>date</t>
  </si>
  <si>
    <t>time</t>
  </si>
  <si>
    <t>replica</t>
  </si>
  <si>
    <t>patch1_winged</t>
  </si>
  <si>
    <t>patch2_winged</t>
  </si>
  <si>
    <t>t_day</t>
  </si>
  <si>
    <t>initials</t>
  </si>
  <si>
    <t>KG</t>
  </si>
  <si>
    <t>patch1_wingless</t>
  </si>
  <si>
    <t>patch2_wingless</t>
  </si>
  <si>
    <t>BRBR_wingless</t>
  </si>
  <si>
    <t>LIER_wingless</t>
  </si>
  <si>
    <t>DTV</t>
  </si>
  <si>
    <t>winged_total</t>
  </si>
  <si>
    <t>initial_no_ptoids</t>
  </si>
  <si>
    <t>patch1_ptoids</t>
  </si>
  <si>
    <t>patch2_ptoids</t>
  </si>
  <si>
    <t>no_females</t>
  </si>
  <si>
    <t>no_males</t>
  </si>
  <si>
    <t>batch</t>
  </si>
  <si>
    <t>no_ptoids</t>
  </si>
  <si>
    <t>BRBR</t>
  </si>
  <si>
    <t>aphid_species</t>
  </si>
  <si>
    <t>initial_no_aphids</t>
  </si>
  <si>
    <t>no_mummies</t>
  </si>
  <si>
    <t>date_setup</t>
  </si>
  <si>
    <t>date_mummies_count</t>
  </si>
  <si>
    <t>LIER</t>
  </si>
  <si>
    <t>no_emerged</t>
  </si>
  <si>
    <t>date_emerged_count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</si>
</sst>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[$-F400]h:mm:ss\ AM/PM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vertical="center" wrapText="1"/>
    </xf>
    <xf numFmtId="1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2FFF-FE10-4AB6-846C-C03E134CBCAC}">
  <dimension ref="A1:L71"/>
  <sheetViews>
    <sheetView workbookViewId="0">
      <selection activeCell="E3" sqref="E3"/>
    </sheetView>
  </sheetViews>
  <sheetFormatPr defaultRowHeight="15" x14ac:dyDescent="0.25"/>
  <cols>
    <col min="1" max="1" width="10.5703125" style="1" bestFit="1" customWidth="1"/>
    <col min="2" max="2" width="8.85546875" style="2"/>
    <col min="3" max="3" width="7" style="2" bestFit="1" customWidth="1"/>
    <col min="5" max="5" width="15.28515625" customWidth="1"/>
    <col min="6" max="6" width="14.28515625" customWidth="1"/>
    <col min="7" max="7" width="16.28515625" customWidth="1"/>
    <col min="8" max="8" width="14.5703125" customWidth="1"/>
    <col min="11" max="11" width="10.7109375" bestFit="1" customWidth="1"/>
  </cols>
  <sheetData>
    <row r="1" spans="1:12" ht="30" x14ac:dyDescent="0.25">
      <c r="A1" s="5" t="s">
        <v>0</v>
      </c>
      <c r="B1" s="5" t="s">
        <v>1</v>
      </c>
      <c r="C1" s="5" t="s">
        <v>6</v>
      </c>
      <c r="D1" s="5" t="s">
        <v>2</v>
      </c>
      <c r="E1" s="5" t="s">
        <v>8</v>
      </c>
      <c r="F1" s="5" t="s">
        <v>3</v>
      </c>
      <c r="G1" s="5" t="s">
        <v>9</v>
      </c>
      <c r="H1" s="5" t="s">
        <v>4</v>
      </c>
    </row>
    <row r="2" spans="1:12" x14ac:dyDescent="0.25">
      <c r="A2" s="1">
        <v>45159</v>
      </c>
      <c r="B2" s="3">
        <v>45159.583333333336</v>
      </c>
      <c r="C2" s="2" t="s">
        <v>7</v>
      </c>
      <c r="D2">
        <v>1</v>
      </c>
      <c r="E2">
        <v>5</v>
      </c>
      <c r="F2">
        <v>0</v>
      </c>
      <c r="G2">
        <v>0</v>
      </c>
      <c r="H2">
        <v>0</v>
      </c>
      <c r="L2" s="3"/>
    </row>
    <row r="3" spans="1:12" x14ac:dyDescent="0.25">
      <c r="A3" s="1">
        <v>45159</v>
      </c>
      <c r="B3" s="3">
        <v>45159.583333333336</v>
      </c>
      <c r="C3" s="2" t="s">
        <v>7</v>
      </c>
      <c r="D3">
        <v>2</v>
      </c>
      <c r="E3">
        <v>5</v>
      </c>
      <c r="F3">
        <v>0</v>
      </c>
      <c r="G3">
        <v>0</v>
      </c>
      <c r="H3">
        <v>0</v>
      </c>
      <c r="L3" s="3"/>
    </row>
    <row r="4" spans="1:12" x14ac:dyDescent="0.25">
      <c r="A4" s="1">
        <v>45159</v>
      </c>
      <c r="B4" s="3">
        <v>45159.583333333336</v>
      </c>
      <c r="C4" s="2" t="s">
        <v>7</v>
      </c>
      <c r="D4">
        <v>3</v>
      </c>
      <c r="E4">
        <v>5</v>
      </c>
      <c r="F4">
        <v>0</v>
      </c>
      <c r="G4">
        <v>0</v>
      </c>
      <c r="H4">
        <v>0</v>
      </c>
      <c r="L4" s="3"/>
    </row>
    <row r="5" spans="1:12" x14ac:dyDescent="0.25">
      <c r="A5" s="1">
        <v>45159</v>
      </c>
      <c r="B5" s="3">
        <v>45159.583333333336</v>
      </c>
      <c r="C5" s="2" t="s">
        <v>7</v>
      </c>
      <c r="D5">
        <v>4</v>
      </c>
      <c r="E5">
        <v>5</v>
      </c>
      <c r="F5">
        <v>0</v>
      </c>
      <c r="G5">
        <v>0</v>
      </c>
      <c r="H5">
        <v>0</v>
      </c>
      <c r="L5" s="3"/>
    </row>
    <row r="6" spans="1:12" x14ac:dyDescent="0.25">
      <c r="A6" s="1">
        <v>45159</v>
      </c>
      <c r="B6" s="3">
        <v>45159.583333333336</v>
      </c>
      <c r="C6" s="2" t="s">
        <v>7</v>
      </c>
      <c r="D6">
        <v>5</v>
      </c>
      <c r="E6">
        <v>5</v>
      </c>
      <c r="F6">
        <v>0</v>
      </c>
      <c r="G6">
        <v>0</v>
      </c>
      <c r="H6">
        <v>0</v>
      </c>
      <c r="L6" s="3"/>
    </row>
    <row r="7" spans="1:12" x14ac:dyDescent="0.25">
      <c r="A7" s="1">
        <v>45161</v>
      </c>
      <c r="B7" s="3">
        <v>45161.583333333336</v>
      </c>
      <c r="C7" s="2" t="s">
        <v>7</v>
      </c>
      <c r="D7">
        <v>1</v>
      </c>
      <c r="E7">
        <v>47</v>
      </c>
      <c r="F7">
        <v>0</v>
      </c>
      <c r="G7">
        <v>0</v>
      </c>
      <c r="H7">
        <v>0</v>
      </c>
      <c r="L7" s="3"/>
    </row>
    <row r="8" spans="1:12" x14ac:dyDescent="0.25">
      <c r="A8" s="1">
        <v>45161</v>
      </c>
      <c r="B8" s="3">
        <v>45161.583333333336</v>
      </c>
      <c r="C8" s="2" t="s">
        <v>7</v>
      </c>
      <c r="D8">
        <v>2</v>
      </c>
      <c r="E8">
        <v>46</v>
      </c>
      <c r="F8">
        <v>0</v>
      </c>
      <c r="G8">
        <v>0</v>
      </c>
      <c r="H8">
        <v>0</v>
      </c>
      <c r="K8" s="1"/>
      <c r="L8" s="3"/>
    </row>
    <row r="9" spans="1:12" x14ac:dyDescent="0.25">
      <c r="A9" s="1">
        <v>45161</v>
      </c>
      <c r="B9" s="3">
        <v>45161.583333333336</v>
      </c>
      <c r="C9" s="2" t="s">
        <v>7</v>
      </c>
      <c r="D9">
        <v>3</v>
      </c>
      <c r="E9">
        <v>37</v>
      </c>
      <c r="F9">
        <v>0</v>
      </c>
      <c r="G9">
        <v>0</v>
      </c>
      <c r="H9">
        <v>0</v>
      </c>
      <c r="L9" s="3"/>
    </row>
    <row r="10" spans="1:12" x14ac:dyDescent="0.25">
      <c r="A10" s="1">
        <v>45161</v>
      </c>
      <c r="B10" s="3">
        <v>45161.583333333336</v>
      </c>
      <c r="C10" s="2" t="s">
        <v>7</v>
      </c>
      <c r="D10">
        <v>4</v>
      </c>
      <c r="E10">
        <v>50</v>
      </c>
      <c r="F10">
        <v>0</v>
      </c>
      <c r="G10">
        <v>0</v>
      </c>
      <c r="H10">
        <v>0</v>
      </c>
      <c r="L10" s="3"/>
    </row>
    <row r="11" spans="1:12" x14ac:dyDescent="0.25">
      <c r="A11" s="1">
        <v>45161</v>
      </c>
      <c r="B11" s="3">
        <v>45161.583333333336</v>
      </c>
      <c r="C11" s="2" t="s">
        <v>7</v>
      </c>
      <c r="D11">
        <v>5</v>
      </c>
      <c r="E11">
        <v>48</v>
      </c>
      <c r="F11">
        <v>0</v>
      </c>
      <c r="G11">
        <v>0</v>
      </c>
      <c r="H11">
        <v>0</v>
      </c>
      <c r="L11" s="3"/>
    </row>
    <row r="12" spans="1:12" x14ac:dyDescent="0.25">
      <c r="A12" s="1">
        <v>45163</v>
      </c>
      <c r="B12" s="3">
        <v>45163.5</v>
      </c>
      <c r="C12" s="2" t="s">
        <v>7</v>
      </c>
      <c r="D12">
        <v>1</v>
      </c>
      <c r="E12">
        <v>84</v>
      </c>
      <c r="F12">
        <v>0</v>
      </c>
      <c r="G12">
        <v>0</v>
      </c>
      <c r="H12">
        <v>0</v>
      </c>
      <c r="L12" s="3"/>
    </row>
    <row r="13" spans="1:12" x14ac:dyDescent="0.25">
      <c r="A13" s="1">
        <v>45163</v>
      </c>
      <c r="B13" s="3">
        <v>45163.5</v>
      </c>
      <c r="C13" s="2" t="s">
        <v>7</v>
      </c>
      <c r="D13">
        <v>2</v>
      </c>
      <c r="E13">
        <v>73</v>
      </c>
      <c r="F13">
        <v>0</v>
      </c>
      <c r="G13">
        <v>0</v>
      </c>
      <c r="H13">
        <v>0</v>
      </c>
      <c r="L13" s="3"/>
    </row>
    <row r="14" spans="1:12" x14ac:dyDescent="0.25">
      <c r="A14" s="1">
        <v>45163</v>
      </c>
      <c r="B14" s="3">
        <v>45163.5</v>
      </c>
      <c r="C14" s="2" t="s">
        <v>7</v>
      </c>
      <c r="D14">
        <v>3</v>
      </c>
      <c r="E14">
        <v>68</v>
      </c>
      <c r="F14">
        <v>0</v>
      </c>
      <c r="G14">
        <v>0</v>
      </c>
      <c r="H14">
        <v>0</v>
      </c>
      <c r="L14" s="3"/>
    </row>
    <row r="15" spans="1:12" x14ac:dyDescent="0.25">
      <c r="A15" s="1">
        <v>45163</v>
      </c>
      <c r="B15" s="3">
        <v>45163.5</v>
      </c>
      <c r="C15" s="2" t="s">
        <v>7</v>
      </c>
      <c r="D15">
        <v>4</v>
      </c>
      <c r="E15">
        <v>74</v>
      </c>
      <c r="F15">
        <v>0</v>
      </c>
      <c r="G15">
        <v>0</v>
      </c>
      <c r="H15">
        <v>0</v>
      </c>
      <c r="L15" s="3"/>
    </row>
    <row r="16" spans="1:12" x14ac:dyDescent="0.25">
      <c r="A16" s="1">
        <v>45163</v>
      </c>
      <c r="B16" s="3">
        <v>45163.5</v>
      </c>
      <c r="C16" s="2" t="s">
        <v>7</v>
      </c>
      <c r="D16">
        <v>5</v>
      </c>
      <c r="E16">
        <v>98</v>
      </c>
      <c r="F16">
        <v>0</v>
      </c>
      <c r="G16">
        <v>0</v>
      </c>
      <c r="H16">
        <v>0</v>
      </c>
      <c r="L16" s="3"/>
    </row>
    <row r="17" spans="1:8" x14ac:dyDescent="0.25">
      <c r="A17" s="1">
        <v>45166</v>
      </c>
      <c r="B17" s="3">
        <v>45166.395833333336</v>
      </c>
      <c r="C17" s="2" t="s">
        <v>7</v>
      </c>
      <c r="D17">
        <v>1</v>
      </c>
      <c r="E17">
        <v>137</v>
      </c>
      <c r="F17">
        <v>0</v>
      </c>
      <c r="G17">
        <v>0</v>
      </c>
      <c r="H17">
        <v>0</v>
      </c>
    </row>
    <row r="18" spans="1:8" x14ac:dyDescent="0.25">
      <c r="A18" s="1">
        <v>45166</v>
      </c>
      <c r="B18" s="3">
        <v>45166.395833333336</v>
      </c>
      <c r="C18" s="2" t="s">
        <v>7</v>
      </c>
      <c r="D18">
        <v>2</v>
      </c>
      <c r="E18">
        <v>131</v>
      </c>
      <c r="F18">
        <v>0</v>
      </c>
      <c r="G18">
        <v>0</v>
      </c>
      <c r="H18">
        <v>0</v>
      </c>
    </row>
    <row r="19" spans="1:8" x14ac:dyDescent="0.25">
      <c r="A19" s="1">
        <v>45166</v>
      </c>
      <c r="B19" s="3">
        <v>45166.395833333336</v>
      </c>
      <c r="C19" s="2" t="s">
        <v>7</v>
      </c>
      <c r="D19">
        <v>3</v>
      </c>
      <c r="E19">
        <v>103</v>
      </c>
      <c r="F19">
        <v>0</v>
      </c>
      <c r="G19">
        <v>0</v>
      </c>
      <c r="H19">
        <v>0</v>
      </c>
    </row>
    <row r="20" spans="1:8" x14ac:dyDescent="0.25">
      <c r="A20" s="1">
        <v>45166</v>
      </c>
      <c r="B20" s="3">
        <v>45166.395833333336</v>
      </c>
      <c r="C20" s="2" t="s">
        <v>7</v>
      </c>
      <c r="D20">
        <v>4</v>
      </c>
      <c r="E20">
        <v>143</v>
      </c>
      <c r="F20">
        <v>0</v>
      </c>
      <c r="G20">
        <v>0</v>
      </c>
      <c r="H20">
        <v>0</v>
      </c>
    </row>
    <row r="21" spans="1:8" x14ac:dyDescent="0.25">
      <c r="A21" s="1">
        <v>45166</v>
      </c>
      <c r="B21" s="3">
        <v>45166.395833333336</v>
      </c>
      <c r="C21" s="2" t="s">
        <v>7</v>
      </c>
      <c r="D21">
        <v>5</v>
      </c>
      <c r="E21">
        <v>144</v>
      </c>
      <c r="F21">
        <v>0</v>
      </c>
      <c r="G21">
        <v>0</v>
      </c>
      <c r="H21">
        <v>0</v>
      </c>
    </row>
    <row r="22" spans="1:8" x14ac:dyDescent="0.25">
      <c r="A22" s="1">
        <v>45168</v>
      </c>
      <c r="B22" s="3">
        <v>45168.604166666664</v>
      </c>
      <c r="C22" s="2" t="s">
        <v>7</v>
      </c>
      <c r="D22">
        <v>1</v>
      </c>
      <c r="E22">
        <v>147</v>
      </c>
      <c r="F22">
        <v>0</v>
      </c>
      <c r="G22">
        <v>0</v>
      </c>
      <c r="H22">
        <v>0</v>
      </c>
    </row>
    <row r="23" spans="1:8" x14ac:dyDescent="0.25">
      <c r="A23" s="1">
        <v>45168</v>
      </c>
      <c r="B23" s="3">
        <v>45168.604166666664</v>
      </c>
      <c r="C23" s="2" t="s">
        <v>7</v>
      </c>
      <c r="D23">
        <v>2</v>
      </c>
      <c r="E23">
        <v>145</v>
      </c>
      <c r="F23">
        <v>0</v>
      </c>
      <c r="G23">
        <v>0</v>
      </c>
      <c r="H23">
        <v>0</v>
      </c>
    </row>
    <row r="24" spans="1:8" x14ac:dyDescent="0.25">
      <c r="A24" s="1">
        <v>45168</v>
      </c>
      <c r="B24" s="3">
        <v>45168.604166666664</v>
      </c>
      <c r="C24" s="2" t="s">
        <v>7</v>
      </c>
      <c r="D24">
        <v>3</v>
      </c>
      <c r="E24">
        <v>103</v>
      </c>
      <c r="F24">
        <v>0</v>
      </c>
      <c r="G24">
        <v>0</v>
      </c>
      <c r="H24">
        <v>0</v>
      </c>
    </row>
    <row r="25" spans="1:8" x14ac:dyDescent="0.25">
      <c r="A25" s="1">
        <v>45168</v>
      </c>
      <c r="B25" s="3">
        <v>45168.604166666664</v>
      </c>
      <c r="C25" s="2" t="s">
        <v>7</v>
      </c>
      <c r="D25">
        <v>4</v>
      </c>
      <c r="E25">
        <v>164</v>
      </c>
      <c r="F25">
        <v>0</v>
      </c>
      <c r="G25">
        <v>0</v>
      </c>
      <c r="H25">
        <v>0</v>
      </c>
    </row>
    <row r="26" spans="1:8" x14ac:dyDescent="0.25">
      <c r="A26" s="1">
        <v>45168</v>
      </c>
      <c r="B26" s="3">
        <v>45168.604166666664</v>
      </c>
      <c r="C26" s="2" t="s">
        <v>7</v>
      </c>
      <c r="D26">
        <v>5</v>
      </c>
      <c r="E26">
        <v>145</v>
      </c>
      <c r="F26">
        <v>0</v>
      </c>
      <c r="G26">
        <v>0</v>
      </c>
      <c r="H26">
        <v>0</v>
      </c>
    </row>
    <row r="27" spans="1:8" x14ac:dyDescent="0.25">
      <c r="A27" s="1">
        <v>45170</v>
      </c>
      <c r="B27" s="3">
        <v>45170.4375</v>
      </c>
      <c r="C27" s="2" t="s">
        <v>12</v>
      </c>
      <c r="D27">
        <v>1</v>
      </c>
      <c r="E27">
        <v>150</v>
      </c>
      <c r="F27">
        <v>0</v>
      </c>
      <c r="G27">
        <v>0</v>
      </c>
      <c r="H27">
        <v>0</v>
      </c>
    </row>
    <row r="28" spans="1:8" x14ac:dyDescent="0.25">
      <c r="A28" s="1">
        <v>45170</v>
      </c>
      <c r="B28" s="3">
        <v>45170.4375</v>
      </c>
      <c r="C28" s="2" t="s">
        <v>12</v>
      </c>
      <c r="D28">
        <v>2</v>
      </c>
      <c r="E28">
        <v>149</v>
      </c>
      <c r="F28">
        <v>0</v>
      </c>
      <c r="G28">
        <v>0</v>
      </c>
      <c r="H28">
        <v>0</v>
      </c>
    </row>
    <row r="29" spans="1:8" x14ac:dyDescent="0.25">
      <c r="A29" s="1">
        <v>45170</v>
      </c>
      <c r="B29" s="3">
        <v>45170.4375</v>
      </c>
      <c r="C29" s="2" t="s">
        <v>12</v>
      </c>
      <c r="D29">
        <v>3</v>
      </c>
      <c r="E29">
        <v>110</v>
      </c>
      <c r="F29">
        <v>0</v>
      </c>
      <c r="G29">
        <v>0</v>
      </c>
      <c r="H29">
        <v>0</v>
      </c>
    </row>
    <row r="30" spans="1:8" x14ac:dyDescent="0.25">
      <c r="A30" s="1">
        <v>45170</v>
      </c>
      <c r="B30" s="3">
        <v>45170.4375</v>
      </c>
      <c r="C30" s="2" t="s">
        <v>12</v>
      </c>
      <c r="D30">
        <v>4</v>
      </c>
      <c r="E30">
        <v>178</v>
      </c>
      <c r="F30">
        <v>0</v>
      </c>
      <c r="G30">
        <v>0</v>
      </c>
      <c r="H30">
        <v>0</v>
      </c>
    </row>
    <row r="31" spans="1:8" x14ac:dyDescent="0.25">
      <c r="A31" s="1">
        <v>45170</v>
      </c>
      <c r="B31" s="3">
        <v>45170.4375</v>
      </c>
      <c r="C31" s="2" t="s">
        <v>12</v>
      </c>
      <c r="D31">
        <v>5</v>
      </c>
      <c r="E31">
        <v>151</v>
      </c>
      <c r="F31">
        <v>0</v>
      </c>
      <c r="G31">
        <v>0</v>
      </c>
      <c r="H31">
        <v>0</v>
      </c>
    </row>
    <row r="32" spans="1:8" x14ac:dyDescent="0.25">
      <c r="A32" s="1">
        <v>45173</v>
      </c>
      <c r="B32" s="3">
        <v>45173.416666666664</v>
      </c>
      <c r="C32" s="2" t="s">
        <v>7</v>
      </c>
      <c r="D32">
        <v>1</v>
      </c>
      <c r="E32">
        <v>261</v>
      </c>
      <c r="F32">
        <v>26</v>
      </c>
      <c r="G32">
        <v>1</v>
      </c>
      <c r="H32">
        <v>0</v>
      </c>
    </row>
    <row r="33" spans="1:8" x14ac:dyDescent="0.25">
      <c r="A33" s="1">
        <v>45173</v>
      </c>
      <c r="B33" s="3">
        <v>45173.416666666664</v>
      </c>
      <c r="C33" s="2" t="s">
        <v>7</v>
      </c>
      <c r="D33">
        <v>2</v>
      </c>
      <c r="E33">
        <v>167</v>
      </c>
      <c r="F33">
        <v>20</v>
      </c>
      <c r="G33">
        <v>0</v>
      </c>
      <c r="H33">
        <v>0</v>
      </c>
    </row>
    <row r="34" spans="1:8" x14ac:dyDescent="0.25">
      <c r="A34" s="1">
        <v>45173</v>
      </c>
      <c r="B34" s="3">
        <v>45173.416666666664</v>
      </c>
      <c r="C34" s="2" t="s">
        <v>7</v>
      </c>
      <c r="D34">
        <v>3</v>
      </c>
      <c r="E34">
        <v>132</v>
      </c>
      <c r="F34">
        <v>16</v>
      </c>
      <c r="G34">
        <v>2</v>
      </c>
      <c r="H34">
        <v>3</v>
      </c>
    </row>
    <row r="35" spans="1:8" x14ac:dyDescent="0.25">
      <c r="A35" s="1">
        <v>45173</v>
      </c>
      <c r="B35" s="3">
        <v>45173.416666666664</v>
      </c>
      <c r="C35" s="2" t="s">
        <v>7</v>
      </c>
      <c r="D35">
        <v>4</v>
      </c>
      <c r="E35">
        <v>357</v>
      </c>
      <c r="F35">
        <v>19</v>
      </c>
      <c r="G35">
        <v>0</v>
      </c>
      <c r="H35">
        <v>0</v>
      </c>
    </row>
    <row r="36" spans="1:8" x14ac:dyDescent="0.25">
      <c r="A36" s="1">
        <v>45173</v>
      </c>
      <c r="B36" s="3">
        <v>45173.416666666664</v>
      </c>
      <c r="C36" s="2" t="s">
        <v>7</v>
      </c>
      <c r="D36">
        <v>5</v>
      </c>
      <c r="E36">
        <v>246</v>
      </c>
      <c r="F36">
        <v>9</v>
      </c>
      <c r="G36">
        <v>11</v>
      </c>
      <c r="H36">
        <v>0</v>
      </c>
    </row>
    <row r="37" spans="1:8" x14ac:dyDescent="0.25">
      <c r="A37" s="1">
        <v>45175</v>
      </c>
      <c r="B37" s="3">
        <v>45175.604166666664</v>
      </c>
      <c r="C37" s="2" t="s">
        <v>7</v>
      </c>
      <c r="D37">
        <v>1</v>
      </c>
      <c r="E37">
        <f>54*5</f>
        <v>270</v>
      </c>
      <c r="F37">
        <v>24</v>
      </c>
      <c r="G37">
        <v>9</v>
      </c>
      <c r="H37">
        <v>5</v>
      </c>
    </row>
    <row r="38" spans="1:8" x14ac:dyDescent="0.25">
      <c r="A38" s="1">
        <v>45175</v>
      </c>
      <c r="B38" s="3">
        <v>45175.604166666664</v>
      </c>
      <c r="C38" s="2" t="s">
        <v>7</v>
      </c>
      <c r="D38">
        <v>2</v>
      </c>
      <c r="E38">
        <f>39*5</f>
        <v>195</v>
      </c>
      <c r="F38">
        <v>18</v>
      </c>
      <c r="G38">
        <v>2</v>
      </c>
      <c r="H38">
        <v>5</v>
      </c>
    </row>
    <row r="39" spans="1:8" x14ac:dyDescent="0.25">
      <c r="A39" s="1">
        <v>45175</v>
      </c>
      <c r="B39" s="3">
        <v>45175.604166666664</v>
      </c>
      <c r="C39" s="2" t="s">
        <v>7</v>
      </c>
      <c r="D39">
        <v>3</v>
      </c>
      <c r="E39">
        <f>24*5</f>
        <v>120</v>
      </c>
      <c r="F39">
        <v>14</v>
      </c>
      <c r="G39">
        <v>3</v>
      </c>
      <c r="H39">
        <v>2</v>
      </c>
    </row>
    <row r="40" spans="1:8" x14ac:dyDescent="0.25">
      <c r="A40" s="1">
        <v>45175</v>
      </c>
      <c r="B40" s="3">
        <v>45175.604166666664</v>
      </c>
      <c r="C40" s="2" t="s">
        <v>7</v>
      </c>
      <c r="D40">
        <v>4</v>
      </c>
      <c r="E40">
        <f>81*5</f>
        <v>405</v>
      </c>
      <c r="F40">
        <v>24</v>
      </c>
      <c r="G40">
        <v>18</v>
      </c>
      <c r="H40">
        <v>13</v>
      </c>
    </row>
    <row r="41" spans="1:8" x14ac:dyDescent="0.25">
      <c r="A41" s="1">
        <v>45175</v>
      </c>
      <c r="B41" s="3">
        <v>45175.604166666664</v>
      </c>
      <c r="C41" s="2" t="s">
        <v>7</v>
      </c>
      <c r="D41">
        <v>5</v>
      </c>
      <c r="E41">
        <f>58*5</f>
        <v>290</v>
      </c>
      <c r="F41">
        <v>12</v>
      </c>
      <c r="G41">
        <v>6</v>
      </c>
      <c r="H41">
        <v>1</v>
      </c>
    </row>
    <row r="42" spans="1:8" x14ac:dyDescent="0.25">
      <c r="A42" s="1">
        <v>45178</v>
      </c>
      <c r="B42" s="3">
        <v>45178.458333333336</v>
      </c>
      <c r="C42" s="2" t="s">
        <v>7</v>
      </c>
      <c r="D42">
        <v>1</v>
      </c>
      <c r="E42">
        <f>109*5</f>
        <v>545</v>
      </c>
      <c r="F42">
        <v>38</v>
      </c>
      <c r="G42">
        <v>1</v>
      </c>
      <c r="H42">
        <v>1</v>
      </c>
    </row>
    <row r="43" spans="1:8" x14ac:dyDescent="0.25">
      <c r="A43" s="1">
        <v>45178</v>
      </c>
      <c r="B43" s="3">
        <v>45178.458333333336</v>
      </c>
      <c r="C43" s="2" t="s">
        <v>7</v>
      </c>
      <c r="D43">
        <v>2</v>
      </c>
      <c r="E43">
        <f>79*5</f>
        <v>395</v>
      </c>
      <c r="F43">
        <v>29</v>
      </c>
      <c r="G43">
        <v>5</v>
      </c>
      <c r="H43">
        <v>6</v>
      </c>
    </row>
    <row r="44" spans="1:8" x14ac:dyDescent="0.25">
      <c r="A44" s="1">
        <v>45178</v>
      </c>
      <c r="B44" s="3">
        <v>45178.458333333336</v>
      </c>
      <c r="C44" s="2" t="s">
        <v>7</v>
      </c>
      <c r="D44">
        <v>3</v>
      </c>
      <c r="E44">
        <f>62*5</f>
        <v>310</v>
      </c>
      <c r="F44">
        <v>15</v>
      </c>
      <c r="G44">
        <v>0</v>
      </c>
      <c r="H44">
        <v>0</v>
      </c>
    </row>
    <row r="45" spans="1:8" x14ac:dyDescent="0.25">
      <c r="A45" s="1">
        <v>45178</v>
      </c>
      <c r="B45" s="3">
        <v>45178.458333333336</v>
      </c>
      <c r="C45" s="2" t="s">
        <v>7</v>
      </c>
      <c r="D45">
        <v>4</v>
      </c>
      <c r="E45">
        <f>100*5</f>
        <v>500</v>
      </c>
      <c r="F45">
        <v>28</v>
      </c>
      <c r="G45">
        <v>1</v>
      </c>
      <c r="H45">
        <v>0</v>
      </c>
    </row>
    <row r="46" spans="1:8" x14ac:dyDescent="0.25">
      <c r="A46" s="1">
        <v>45178</v>
      </c>
      <c r="B46" s="3">
        <v>45178.458333333336</v>
      </c>
      <c r="C46" s="2" t="s">
        <v>7</v>
      </c>
      <c r="D46">
        <v>5</v>
      </c>
      <c r="E46">
        <f>103*5</f>
        <v>515</v>
      </c>
      <c r="F46">
        <v>12</v>
      </c>
      <c r="G46">
        <v>6</v>
      </c>
      <c r="H46">
        <v>3</v>
      </c>
    </row>
    <row r="47" spans="1:8" x14ac:dyDescent="0.25">
      <c r="A47" s="1">
        <v>45180</v>
      </c>
      <c r="B47" s="3">
        <v>45180.583333333336</v>
      </c>
      <c r="C47" s="2" t="s">
        <v>7</v>
      </c>
      <c r="D47">
        <v>1</v>
      </c>
      <c r="E47">
        <f>108*5</f>
        <v>540</v>
      </c>
      <c r="F47">
        <v>36</v>
      </c>
      <c r="G47">
        <v>1</v>
      </c>
      <c r="H47">
        <v>0</v>
      </c>
    </row>
    <row r="48" spans="1:8" x14ac:dyDescent="0.25">
      <c r="A48" s="1">
        <v>45180</v>
      </c>
      <c r="B48" s="3">
        <v>45180.583333333336</v>
      </c>
      <c r="C48" s="2" t="s">
        <v>7</v>
      </c>
      <c r="D48">
        <v>2</v>
      </c>
      <c r="E48">
        <f>92*5</f>
        <v>460</v>
      </c>
      <c r="F48">
        <v>38</v>
      </c>
      <c r="G48">
        <v>1</v>
      </c>
      <c r="H48">
        <v>1</v>
      </c>
    </row>
    <row r="49" spans="1:8" x14ac:dyDescent="0.25">
      <c r="A49" s="1">
        <v>45180</v>
      </c>
      <c r="B49" s="3">
        <v>45180.583333333336</v>
      </c>
      <c r="C49" s="2" t="s">
        <v>7</v>
      </c>
      <c r="D49">
        <v>3</v>
      </c>
      <c r="E49">
        <f>74*5</f>
        <v>370</v>
      </c>
      <c r="F49">
        <v>17</v>
      </c>
      <c r="G49">
        <v>3</v>
      </c>
      <c r="H49">
        <v>4</v>
      </c>
    </row>
    <row r="50" spans="1:8" x14ac:dyDescent="0.25">
      <c r="A50" s="1">
        <v>45180</v>
      </c>
      <c r="B50" s="3">
        <v>45180.583333333336</v>
      </c>
      <c r="C50" s="2" t="s">
        <v>7</v>
      </c>
      <c r="D50">
        <v>4</v>
      </c>
      <c r="E50">
        <f>88*5</f>
        <v>440</v>
      </c>
      <c r="F50">
        <v>22</v>
      </c>
      <c r="G50">
        <v>9</v>
      </c>
      <c r="H50">
        <v>2</v>
      </c>
    </row>
    <row r="51" spans="1:8" x14ac:dyDescent="0.25">
      <c r="A51" s="1">
        <v>45180</v>
      </c>
      <c r="B51" s="3">
        <v>45180.583333333336</v>
      </c>
      <c r="C51" s="2" t="s">
        <v>7</v>
      </c>
      <c r="D51">
        <v>5</v>
      </c>
      <c r="E51">
        <f>111*5</f>
        <v>555</v>
      </c>
      <c r="F51">
        <v>17</v>
      </c>
      <c r="G51">
        <v>3</v>
      </c>
      <c r="H51">
        <v>0</v>
      </c>
    </row>
    <row r="52" spans="1:8" x14ac:dyDescent="0.25">
      <c r="A52" s="1">
        <v>45182</v>
      </c>
      <c r="B52" s="3">
        <v>45182.395833333336</v>
      </c>
      <c r="C52" s="2" t="s">
        <v>7</v>
      </c>
      <c r="D52">
        <v>1</v>
      </c>
      <c r="E52">
        <f>123*5</f>
        <v>615</v>
      </c>
      <c r="F52">
        <v>33</v>
      </c>
      <c r="G52">
        <v>4</v>
      </c>
      <c r="H52">
        <v>1</v>
      </c>
    </row>
    <row r="53" spans="1:8" x14ac:dyDescent="0.25">
      <c r="A53" s="1">
        <v>45182</v>
      </c>
      <c r="B53" s="3">
        <v>45182.395833333336</v>
      </c>
      <c r="C53" s="2" t="s">
        <v>7</v>
      </c>
      <c r="D53">
        <v>2</v>
      </c>
      <c r="E53">
        <f>102*5</f>
        <v>510</v>
      </c>
      <c r="F53">
        <v>22</v>
      </c>
      <c r="G53">
        <v>0</v>
      </c>
      <c r="H53">
        <v>1</v>
      </c>
    </row>
    <row r="54" spans="1:8" x14ac:dyDescent="0.25">
      <c r="A54" s="1">
        <v>45182</v>
      </c>
      <c r="B54" s="3">
        <v>45182.395833333336</v>
      </c>
      <c r="C54" s="2" t="s">
        <v>7</v>
      </c>
      <c r="D54">
        <v>3</v>
      </c>
      <c r="E54">
        <f>72*5</f>
        <v>360</v>
      </c>
      <c r="F54">
        <v>10</v>
      </c>
      <c r="G54">
        <v>4</v>
      </c>
      <c r="H54">
        <v>2</v>
      </c>
    </row>
    <row r="55" spans="1:8" x14ac:dyDescent="0.25">
      <c r="A55" s="1">
        <v>45182</v>
      </c>
      <c r="B55" s="3">
        <v>45182.395833333336</v>
      </c>
      <c r="C55" s="2" t="s">
        <v>7</v>
      </c>
      <c r="D55">
        <v>4</v>
      </c>
      <c r="E55">
        <f>70*5</f>
        <v>350</v>
      </c>
      <c r="F55">
        <v>28</v>
      </c>
      <c r="G55">
        <v>2</v>
      </c>
      <c r="H55">
        <v>1</v>
      </c>
    </row>
    <row r="56" spans="1:8" x14ac:dyDescent="0.25">
      <c r="A56" s="1">
        <v>45182</v>
      </c>
      <c r="B56" s="3">
        <v>45182.395833333336</v>
      </c>
      <c r="C56" s="2" t="s">
        <v>7</v>
      </c>
      <c r="D56">
        <v>5</v>
      </c>
      <c r="E56">
        <f>131*5</f>
        <v>655</v>
      </c>
      <c r="F56">
        <v>19</v>
      </c>
      <c r="G56">
        <v>7</v>
      </c>
      <c r="H56">
        <v>1</v>
      </c>
    </row>
    <row r="57" spans="1:8" x14ac:dyDescent="0.25">
      <c r="A57" s="1">
        <v>45184</v>
      </c>
      <c r="B57" s="3">
        <v>45184.354166666664</v>
      </c>
      <c r="C57" s="2" t="s">
        <v>7</v>
      </c>
      <c r="D57">
        <v>1</v>
      </c>
      <c r="E57">
        <f>132*5</f>
        <v>660</v>
      </c>
      <c r="F57">
        <v>35</v>
      </c>
      <c r="G57">
        <v>8</v>
      </c>
      <c r="H57">
        <v>1</v>
      </c>
    </row>
    <row r="58" spans="1:8" x14ac:dyDescent="0.25">
      <c r="A58" s="1">
        <v>45184</v>
      </c>
      <c r="B58" s="3">
        <v>45184.354166666664</v>
      </c>
      <c r="C58" s="2" t="s">
        <v>7</v>
      </c>
      <c r="D58">
        <v>2</v>
      </c>
      <c r="E58">
        <f>100*5</f>
        <v>500</v>
      </c>
      <c r="F58">
        <v>20</v>
      </c>
      <c r="G58">
        <v>2</v>
      </c>
      <c r="H58">
        <v>1</v>
      </c>
    </row>
    <row r="59" spans="1:8" x14ac:dyDescent="0.25">
      <c r="A59" s="1">
        <v>45184</v>
      </c>
      <c r="B59" s="3">
        <v>45184.354166666664</v>
      </c>
      <c r="C59" s="2" t="s">
        <v>7</v>
      </c>
      <c r="D59">
        <v>3</v>
      </c>
      <c r="E59">
        <f>60*5</f>
        <v>300</v>
      </c>
      <c r="F59">
        <v>11</v>
      </c>
      <c r="G59">
        <v>26</v>
      </c>
      <c r="H59">
        <v>2</v>
      </c>
    </row>
    <row r="60" spans="1:8" x14ac:dyDescent="0.25">
      <c r="A60" s="1">
        <v>45184</v>
      </c>
      <c r="B60" s="3">
        <v>45184.354166666664</v>
      </c>
      <c r="C60" s="2" t="s">
        <v>7</v>
      </c>
      <c r="D60">
        <v>4</v>
      </c>
      <c r="E60">
        <f>42*5</f>
        <v>210</v>
      </c>
      <c r="F60">
        <v>38</v>
      </c>
      <c r="G60">
        <v>22</v>
      </c>
      <c r="H60">
        <v>5</v>
      </c>
    </row>
    <row r="61" spans="1:8" x14ac:dyDescent="0.25">
      <c r="A61" s="1">
        <v>45184</v>
      </c>
      <c r="B61" s="3">
        <v>45184.354166666664</v>
      </c>
      <c r="C61" s="2" t="s">
        <v>7</v>
      </c>
      <c r="D61">
        <v>5</v>
      </c>
      <c r="E61">
        <f>122*5</f>
        <v>610</v>
      </c>
      <c r="F61">
        <v>28</v>
      </c>
      <c r="G61">
        <v>27</v>
      </c>
      <c r="H61">
        <v>6</v>
      </c>
    </row>
    <row r="62" spans="1:8" x14ac:dyDescent="0.25">
      <c r="A62" s="1">
        <v>45187</v>
      </c>
      <c r="B62" s="3">
        <v>45187.666666666664</v>
      </c>
      <c r="C62" s="2" t="s">
        <v>12</v>
      </c>
      <c r="D62">
        <v>1</v>
      </c>
      <c r="G62">
        <v>41</v>
      </c>
      <c r="H62">
        <v>4</v>
      </c>
    </row>
    <row r="63" spans="1:8" x14ac:dyDescent="0.25">
      <c r="A63" s="1">
        <v>45187</v>
      </c>
      <c r="B63" s="3">
        <v>45187.666666666664</v>
      </c>
      <c r="C63" s="2" t="s">
        <v>12</v>
      </c>
      <c r="D63">
        <v>2</v>
      </c>
      <c r="G63">
        <v>52</v>
      </c>
      <c r="H63">
        <v>3</v>
      </c>
    </row>
    <row r="64" spans="1:8" x14ac:dyDescent="0.25">
      <c r="A64" s="1">
        <v>45187</v>
      </c>
      <c r="B64" s="3">
        <v>45187.666666666664</v>
      </c>
      <c r="C64" s="2" t="s">
        <v>12</v>
      </c>
      <c r="D64">
        <v>3</v>
      </c>
      <c r="G64">
        <v>32</v>
      </c>
      <c r="H64">
        <v>2</v>
      </c>
    </row>
    <row r="65" spans="1:8" x14ac:dyDescent="0.25">
      <c r="A65" s="1">
        <v>45187</v>
      </c>
      <c r="B65" s="3">
        <v>45187.666666666664</v>
      </c>
      <c r="C65" s="2" t="s">
        <v>12</v>
      </c>
      <c r="D65">
        <v>4</v>
      </c>
      <c r="G65">
        <v>41</v>
      </c>
      <c r="H65">
        <v>4</v>
      </c>
    </row>
    <row r="66" spans="1:8" x14ac:dyDescent="0.25">
      <c r="A66" s="1">
        <v>45187</v>
      </c>
      <c r="B66" s="3">
        <v>45187.666666666664</v>
      </c>
      <c r="C66" s="2" t="s">
        <v>12</v>
      </c>
      <c r="D66">
        <v>5</v>
      </c>
      <c r="G66">
        <v>72</v>
      </c>
      <c r="H66">
        <v>7</v>
      </c>
    </row>
    <row r="67" spans="1:8" x14ac:dyDescent="0.25">
      <c r="A67" s="1">
        <v>45189</v>
      </c>
      <c r="B67" s="3">
        <v>45189.458333333336</v>
      </c>
      <c r="C67" s="2" t="s">
        <v>12</v>
      </c>
      <c r="D67">
        <v>1</v>
      </c>
    </row>
    <row r="68" spans="1:8" x14ac:dyDescent="0.25">
      <c r="A68" s="1">
        <v>45189</v>
      </c>
      <c r="B68" s="3">
        <v>45189.458333333336</v>
      </c>
      <c r="C68" s="2" t="s">
        <v>12</v>
      </c>
      <c r="D68">
        <v>2</v>
      </c>
    </row>
    <row r="69" spans="1:8" x14ac:dyDescent="0.25">
      <c r="A69" s="1">
        <v>45189</v>
      </c>
      <c r="B69" s="3">
        <v>45189.458333333336</v>
      </c>
      <c r="C69" s="2" t="s">
        <v>12</v>
      </c>
      <c r="D69">
        <v>3</v>
      </c>
    </row>
    <row r="70" spans="1:8" x14ac:dyDescent="0.25">
      <c r="A70" s="1">
        <v>45189</v>
      </c>
      <c r="B70" s="3">
        <v>45189.458333333336</v>
      </c>
      <c r="C70" s="2" t="s">
        <v>12</v>
      </c>
      <c r="D70">
        <v>4</v>
      </c>
    </row>
    <row r="71" spans="1:8" x14ac:dyDescent="0.25">
      <c r="A71" s="1">
        <v>45189</v>
      </c>
      <c r="B71" s="3">
        <v>45189.458333333336</v>
      </c>
      <c r="C71" s="2" t="s">
        <v>12</v>
      </c>
      <c r="D7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C2E8-FCFD-4464-9473-987AF6350ADE}">
  <dimension ref="A1:H71"/>
  <sheetViews>
    <sheetView tabSelected="1" workbookViewId="0">
      <selection activeCell="E6" sqref="E6"/>
    </sheetView>
  </sheetViews>
  <sheetFormatPr defaultRowHeight="15" x14ac:dyDescent="0.25"/>
  <cols>
    <col min="1" max="1" width="10.5703125" style="1" bestFit="1" customWidth="1"/>
    <col min="2" max="2" width="8.85546875" style="2"/>
    <col min="3" max="3" width="7" style="2" bestFit="1" customWidth="1"/>
    <col min="5" max="5" width="15.28515625" customWidth="1"/>
    <col min="6" max="6" width="14.28515625" customWidth="1"/>
    <col min="7" max="7" width="16.28515625" customWidth="1"/>
    <col min="8" max="8" width="14.5703125" customWidth="1"/>
  </cols>
  <sheetData>
    <row r="1" spans="1:8" ht="30" x14ac:dyDescent="0.25">
      <c r="A1" s="5" t="s">
        <v>0</v>
      </c>
      <c r="B1" s="5" t="s">
        <v>1</v>
      </c>
      <c r="C1" s="5" t="s">
        <v>6</v>
      </c>
      <c r="D1" s="5" t="s">
        <v>2</v>
      </c>
      <c r="E1" s="5" t="s">
        <v>8</v>
      </c>
      <c r="F1" s="5" t="s">
        <v>3</v>
      </c>
      <c r="G1" s="5" t="s">
        <v>9</v>
      </c>
      <c r="H1" s="5" t="s">
        <v>4</v>
      </c>
    </row>
    <row r="2" spans="1:8" x14ac:dyDescent="0.25">
      <c r="A2" s="1">
        <v>45159</v>
      </c>
      <c r="B2" s="3">
        <v>45159.583333333336</v>
      </c>
      <c r="C2" s="2" t="s">
        <v>7</v>
      </c>
      <c r="D2">
        <v>1</v>
      </c>
      <c r="E2">
        <v>5</v>
      </c>
      <c r="F2">
        <v>0</v>
      </c>
      <c r="G2">
        <v>0</v>
      </c>
      <c r="H2">
        <v>0</v>
      </c>
    </row>
    <row r="3" spans="1:8" x14ac:dyDescent="0.25">
      <c r="A3" s="1">
        <v>45159</v>
      </c>
      <c r="B3" s="3">
        <v>45159.583333333336</v>
      </c>
      <c r="C3" s="2" t="s">
        <v>7</v>
      </c>
      <c r="D3">
        <v>2</v>
      </c>
      <c r="E3">
        <v>5</v>
      </c>
      <c r="F3">
        <v>0</v>
      </c>
      <c r="G3">
        <v>0</v>
      </c>
      <c r="H3">
        <v>0</v>
      </c>
    </row>
    <row r="4" spans="1:8" x14ac:dyDescent="0.25">
      <c r="A4" s="1">
        <v>45159</v>
      </c>
      <c r="B4" s="3">
        <v>45159.583333333336</v>
      </c>
      <c r="C4" s="2" t="s">
        <v>7</v>
      </c>
      <c r="D4">
        <v>3</v>
      </c>
      <c r="E4">
        <v>5</v>
      </c>
      <c r="F4">
        <v>0</v>
      </c>
      <c r="G4">
        <v>0</v>
      </c>
      <c r="H4">
        <v>0</v>
      </c>
    </row>
    <row r="5" spans="1:8" x14ac:dyDescent="0.25">
      <c r="A5" s="1">
        <v>45159</v>
      </c>
      <c r="B5" s="3">
        <v>45159.583333333336</v>
      </c>
      <c r="C5" s="2" t="s">
        <v>7</v>
      </c>
      <c r="D5">
        <v>4</v>
      </c>
      <c r="E5">
        <v>5</v>
      </c>
      <c r="F5">
        <v>0</v>
      </c>
      <c r="G5">
        <v>0</v>
      </c>
      <c r="H5">
        <v>0</v>
      </c>
    </row>
    <row r="6" spans="1:8" x14ac:dyDescent="0.25">
      <c r="A6" s="1">
        <v>45159</v>
      </c>
      <c r="B6" s="3">
        <v>45159.583333333336</v>
      </c>
      <c r="C6" s="2" t="s">
        <v>7</v>
      </c>
      <c r="D6">
        <v>5</v>
      </c>
      <c r="E6">
        <v>5</v>
      </c>
      <c r="F6">
        <v>0</v>
      </c>
      <c r="G6">
        <v>0</v>
      </c>
      <c r="H6">
        <v>0</v>
      </c>
    </row>
    <row r="7" spans="1:8" x14ac:dyDescent="0.25">
      <c r="A7" s="1">
        <v>45161</v>
      </c>
      <c r="B7" s="3">
        <v>45161.583333333336</v>
      </c>
      <c r="C7" s="2" t="s">
        <v>7</v>
      </c>
      <c r="D7">
        <v>1</v>
      </c>
      <c r="E7">
        <v>47</v>
      </c>
      <c r="F7">
        <v>0</v>
      </c>
      <c r="G7">
        <v>0</v>
      </c>
      <c r="H7">
        <v>0</v>
      </c>
    </row>
    <row r="8" spans="1:8" x14ac:dyDescent="0.25">
      <c r="A8" s="1">
        <v>45161</v>
      </c>
      <c r="B8" s="3">
        <v>45161.583333333336</v>
      </c>
      <c r="C8" s="2" t="s">
        <v>7</v>
      </c>
      <c r="D8">
        <v>2</v>
      </c>
      <c r="E8">
        <v>49</v>
      </c>
      <c r="F8">
        <v>0</v>
      </c>
      <c r="G8">
        <v>0</v>
      </c>
      <c r="H8">
        <v>0</v>
      </c>
    </row>
    <row r="9" spans="1:8" x14ac:dyDescent="0.25">
      <c r="A9" s="1">
        <v>45161</v>
      </c>
      <c r="B9" s="3">
        <v>45161.583333333336</v>
      </c>
      <c r="C9" s="2" t="s">
        <v>7</v>
      </c>
      <c r="D9">
        <v>3</v>
      </c>
      <c r="E9">
        <v>41</v>
      </c>
      <c r="F9">
        <v>0</v>
      </c>
      <c r="G9">
        <v>0</v>
      </c>
      <c r="H9">
        <v>0</v>
      </c>
    </row>
    <row r="10" spans="1:8" x14ac:dyDescent="0.25">
      <c r="A10" s="1">
        <v>45161</v>
      </c>
      <c r="B10" s="3">
        <v>45161.583333333336</v>
      </c>
      <c r="C10" s="2" t="s">
        <v>7</v>
      </c>
      <c r="D10">
        <v>4</v>
      </c>
      <c r="E10">
        <v>56</v>
      </c>
      <c r="F10">
        <v>0</v>
      </c>
      <c r="G10">
        <v>0</v>
      </c>
      <c r="H10">
        <v>0</v>
      </c>
    </row>
    <row r="11" spans="1:8" x14ac:dyDescent="0.25">
      <c r="A11" s="1">
        <v>45161</v>
      </c>
      <c r="B11" s="3">
        <v>45161.583333333336</v>
      </c>
      <c r="C11" s="2" t="s">
        <v>7</v>
      </c>
      <c r="D11">
        <v>5</v>
      </c>
      <c r="E11">
        <v>36</v>
      </c>
      <c r="F11">
        <v>1</v>
      </c>
      <c r="G11">
        <v>0</v>
      </c>
      <c r="H11">
        <v>0</v>
      </c>
    </row>
    <row r="12" spans="1:8" x14ac:dyDescent="0.25">
      <c r="A12" s="1">
        <v>45163</v>
      </c>
      <c r="B12" s="3">
        <v>45163.5</v>
      </c>
      <c r="C12" s="2" t="s">
        <v>7</v>
      </c>
      <c r="D12">
        <v>1</v>
      </c>
      <c r="E12">
        <v>84</v>
      </c>
      <c r="F12">
        <v>0</v>
      </c>
      <c r="G12">
        <v>0</v>
      </c>
      <c r="H12">
        <v>0</v>
      </c>
    </row>
    <row r="13" spans="1:8" x14ac:dyDescent="0.25">
      <c r="A13" s="1">
        <v>45163</v>
      </c>
      <c r="B13" s="3">
        <v>45163.5</v>
      </c>
      <c r="C13" s="2" t="s">
        <v>7</v>
      </c>
      <c r="D13">
        <v>2</v>
      </c>
      <c r="E13">
        <v>102</v>
      </c>
      <c r="F13">
        <v>0</v>
      </c>
      <c r="G13">
        <v>0</v>
      </c>
      <c r="H13">
        <v>0</v>
      </c>
    </row>
    <row r="14" spans="1:8" x14ac:dyDescent="0.25">
      <c r="A14" s="1">
        <v>45163</v>
      </c>
      <c r="B14" s="3">
        <v>45163.5</v>
      </c>
      <c r="C14" s="2" t="s">
        <v>7</v>
      </c>
      <c r="D14">
        <v>3</v>
      </c>
      <c r="E14">
        <v>90</v>
      </c>
      <c r="F14">
        <v>0</v>
      </c>
      <c r="G14">
        <v>0</v>
      </c>
      <c r="H14">
        <v>0</v>
      </c>
    </row>
    <row r="15" spans="1:8" x14ac:dyDescent="0.25">
      <c r="A15" s="1">
        <v>45163</v>
      </c>
      <c r="B15" s="3">
        <v>45163.5</v>
      </c>
      <c r="C15" s="2" t="s">
        <v>7</v>
      </c>
      <c r="D15">
        <v>4</v>
      </c>
      <c r="E15">
        <v>118</v>
      </c>
      <c r="F15">
        <v>0</v>
      </c>
      <c r="G15">
        <v>0</v>
      </c>
      <c r="H15">
        <v>0</v>
      </c>
    </row>
    <row r="16" spans="1:8" x14ac:dyDescent="0.25">
      <c r="A16" s="1">
        <v>45163</v>
      </c>
      <c r="B16" s="3">
        <v>45163.5</v>
      </c>
      <c r="C16" s="2" t="s">
        <v>7</v>
      </c>
      <c r="D16">
        <v>5</v>
      </c>
      <c r="E16">
        <v>65</v>
      </c>
      <c r="F16">
        <v>0</v>
      </c>
      <c r="G16">
        <v>0</v>
      </c>
      <c r="H16">
        <v>0</v>
      </c>
    </row>
    <row r="17" spans="1:8" x14ac:dyDescent="0.25">
      <c r="A17" s="1">
        <v>45166</v>
      </c>
      <c r="B17" s="3">
        <v>45166.395833333336</v>
      </c>
      <c r="C17" s="2" t="s">
        <v>7</v>
      </c>
      <c r="D17">
        <v>1</v>
      </c>
      <c r="E17">
        <v>138</v>
      </c>
      <c r="F17">
        <v>0</v>
      </c>
      <c r="G17">
        <v>0</v>
      </c>
      <c r="H17">
        <v>0</v>
      </c>
    </row>
    <row r="18" spans="1:8" x14ac:dyDescent="0.25">
      <c r="A18" s="1">
        <v>45166</v>
      </c>
      <c r="B18" s="3">
        <v>45166.395833333336</v>
      </c>
      <c r="C18" s="2" t="s">
        <v>7</v>
      </c>
      <c r="D18">
        <v>2</v>
      </c>
      <c r="E18">
        <v>150</v>
      </c>
      <c r="F18">
        <v>0</v>
      </c>
      <c r="G18">
        <v>0</v>
      </c>
      <c r="H18">
        <v>0</v>
      </c>
    </row>
    <row r="19" spans="1:8" x14ac:dyDescent="0.25">
      <c r="A19" s="1">
        <v>45166</v>
      </c>
      <c r="B19" s="3">
        <v>45166.395833333336</v>
      </c>
      <c r="C19" s="2" t="s">
        <v>7</v>
      </c>
      <c r="D19">
        <v>3</v>
      </c>
      <c r="E19">
        <v>134</v>
      </c>
      <c r="F19">
        <v>0</v>
      </c>
      <c r="G19">
        <v>0</v>
      </c>
      <c r="H19">
        <v>0</v>
      </c>
    </row>
    <row r="20" spans="1:8" x14ac:dyDescent="0.25">
      <c r="A20" s="1">
        <v>45166</v>
      </c>
      <c r="B20" s="3">
        <v>45166.395833333336</v>
      </c>
      <c r="C20" s="2" t="s">
        <v>7</v>
      </c>
      <c r="D20">
        <v>4</v>
      </c>
      <c r="E20">
        <v>192</v>
      </c>
      <c r="F20">
        <v>0</v>
      </c>
      <c r="G20">
        <v>0</v>
      </c>
      <c r="H20">
        <v>0</v>
      </c>
    </row>
    <row r="21" spans="1:8" x14ac:dyDescent="0.25">
      <c r="A21" s="1">
        <v>45166</v>
      </c>
      <c r="B21" s="3">
        <v>45166.395833333336</v>
      </c>
      <c r="C21" s="2" t="s">
        <v>7</v>
      </c>
      <c r="D21">
        <v>5</v>
      </c>
      <c r="E21">
        <v>99</v>
      </c>
      <c r="F21">
        <v>0</v>
      </c>
      <c r="G21">
        <v>0</v>
      </c>
      <c r="H21">
        <v>0</v>
      </c>
    </row>
    <row r="22" spans="1:8" x14ac:dyDescent="0.25">
      <c r="A22" s="1">
        <v>45168</v>
      </c>
      <c r="B22" s="3">
        <v>45168.604166666664</v>
      </c>
      <c r="C22" s="2" t="s">
        <v>7</v>
      </c>
      <c r="D22">
        <v>1</v>
      </c>
      <c r="E22">
        <v>169</v>
      </c>
      <c r="F22">
        <v>0</v>
      </c>
      <c r="G22">
        <v>0</v>
      </c>
      <c r="H22">
        <v>0</v>
      </c>
    </row>
    <row r="23" spans="1:8" x14ac:dyDescent="0.25">
      <c r="A23" s="1">
        <v>45168</v>
      </c>
      <c r="B23" s="3">
        <v>45168.604166666664</v>
      </c>
      <c r="C23" s="2" t="s">
        <v>7</v>
      </c>
      <c r="D23">
        <v>2</v>
      </c>
      <c r="E23">
        <v>164</v>
      </c>
      <c r="F23">
        <v>0</v>
      </c>
      <c r="G23">
        <v>0</v>
      </c>
      <c r="H23">
        <v>0</v>
      </c>
    </row>
    <row r="24" spans="1:8" x14ac:dyDescent="0.25">
      <c r="A24" s="1">
        <v>45168</v>
      </c>
      <c r="B24" s="3">
        <v>45168.604166666664</v>
      </c>
      <c r="C24" s="2" t="s">
        <v>7</v>
      </c>
      <c r="D24">
        <v>3</v>
      </c>
      <c r="E24">
        <v>152</v>
      </c>
      <c r="F24">
        <v>0</v>
      </c>
      <c r="G24">
        <v>0</v>
      </c>
      <c r="H24">
        <v>0</v>
      </c>
    </row>
    <row r="25" spans="1:8" x14ac:dyDescent="0.25">
      <c r="A25" s="1">
        <v>45168</v>
      </c>
      <c r="B25" s="3">
        <v>45168.604166666664</v>
      </c>
      <c r="C25" s="2" t="s">
        <v>7</v>
      </c>
      <c r="D25">
        <v>4</v>
      </c>
      <c r="E25">
        <v>228</v>
      </c>
      <c r="F25">
        <v>0</v>
      </c>
      <c r="G25">
        <v>0</v>
      </c>
      <c r="H25">
        <v>0</v>
      </c>
    </row>
    <row r="26" spans="1:8" x14ac:dyDescent="0.25">
      <c r="A26" s="1">
        <v>45168</v>
      </c>
      <c r="B26" s="3">
        <v>45168.604166666664</v>
      </c>
      <c r="C26" s="2" t="s">
        <v>7</v>
      </c>
      <c r="D26">
        <v>5</v>
      </c>
      <c r="E26">
        <v>125</v>
      </c>
      <c r="F26">
        <v>0</v>
      </c>
      <c r="G26">
        <v>0</v>
      </c>
      <c r="H26">
        <v>0</v>
      </c>
    </row>
    <row r="27" spans="1:8" x14ac:dyDescent="0.25">
      <c r="A27" s="1">
        <v>45170</v>
      </c>
      <c r="B27" s="3">
        <v>45170.4375</v>
      </c>
      <c r="C27" s="2" t="s">
        <v>12</v>
      </c>
      <c r="D27">
        <v>1</v>
      </c>
      <c r="E27">
        <v>177</v>
      </c>
      <c r="F27">
        <v>0</v>
      </c>
      <c r="G27">
        <v>0</v>
      </c>
      <c r="H27">
        <v>0</v>
      </c>
    </row>
    <row r="28" spans="1:8" x14ac:dyDescent="0.25">
      <c r="A28" s="1">
        <v>45170</v>
      </c>
      <c r="B28" s="3">
        <v>45170.4375</v>
      </c>
      <c r="C28" s="2" t="s">
        <v>12</v>
      </c>
      <c r="D28">
        <v>2</v>
      </c>
      <c r="E28">
        <v>181</v>
      </c>
      <c r="F28">
        <v>0</v>
      </c>
      <c r="G28">
        <v>0</v>
      </c>
      <c r="H28">
        <v>0</v>
      </c>
    </row>
    <row r="29" spans="1:8" x14ac:dyDescent="0.25">
      <c r="A29" s="1">
        <v>45170</v>
      </c>
      <c r="B29" s="3">
        <v>45170.4375</v>
      </c>
      <c r="C29" s="2" t="s">
        <v>12</v>
      </c>
      <c r="D29">
        <v>3</v>
      </c>
      <c r="E29">
        <v>160</v>
      </c>
      <c r="F29">
        <v>0</v>
      </c>
      <c r="G29">
        <v>0</v>
      </c>
      <c r="H29">
        <v>0</v>
      </c>
    </row>
    <row r="30" spans="1:8" x14ac:dyDescent="0.25">
      <c r="A30" s="1">
        <v>45170</v>
      </c>
      <c r="B30" s="3">
        <v>45170.4375</v>
      </c>
      <c r="C30" s="2" t="s">
        <v>12</v>
      </c>
      <c r="D30">
        <v>4</v>
      </c>
      <c r="E30">
        <v>260</v>
      </c>
      <c r="F30">
        <v>0</v>
      </c>
      <c r="G30">
        <v>0</v>
      </c>
      <c r="H30">
        <v>0</v>
      </c>
    </row>
    <row r="31" spans="1:8" x14ac:dyDescent="0.25">
      <c r="A31" s="1">
        <v>45170</v>
      </c>
      <c r="B31" s="3">
        <v>45170.4375</v>
      </c>
      <c r="C31" s="2" t="s">
        <v>12</v>
      </c>
      <c r="D31">
        <v>5</v>
      </c>
      <c r="E31">
        <v>139</v>
      </c>
      <c r="F31">
        <v>2</v>
      </c>
      <c r="G31">
        <v>0</v>
      </c>
      <c r="H31">
        <v>0</v>
      </c>
    </row>
    <row r="32" spans="1:8" x14ac:dyDescent="0.25">
      <c r="A32" s="1">
        <v>45173</v>
      </c>
      <c r="B32" s="3">
        <v>45173.416666666664</v>
      </c>
      <c r="C32" s="2" t="s">
        <v>7</v>
      </c>
      <c r="D32">
        <v>1</v>
      </c>
      <c r="E32">
        <v>386</v>
      </c>
      <c r="F32">
        <v>50</v>
      </c>
      <c r="G32">
        <v>0</v>
      </c>
      <c r="H32">
        <v>1</v>
      </c>
    </row>
    <row r="33" spans="1:8" x14ac:dyDescent="0.25">
      <c r="A33" s="1">
        <v>45173</v>
      </c>
      <c r="B33" s="3">
        <v>45173.416666666664</v>
      </c>
      <c r="C33" s="2" t="s">
        <v>7</v>
      </c>
      <c r="D33">
        <v>2</v>
      </c>
      <c r="E33">
        <v>402</v>
      </c>
      <c r="F33">
        <v>36</v>
      </c>
      <c r="G33">
        <v>2</v>
      </c>
      <c r="H33">
        <v>10</v>
      </c>
    </row>
    <row r="34" spans="1:8" x14ac:dyDescent="0.25">
      <c r="A34" s="1">
        <v>45173</v>
      </c>
      <c r="B34" s="3">
        <v>45173.416666666664</v>
      </c>
      <c r="C34" s="2" t="s">
        <v>7</v>
      </c>
      <c r="D34">
        <v>3</v>
      </c>
      <c r="E34">
        <v>260</v>
      </c>
      <c r="F34">
        <v>50</v>
      </c>
      <c r="G34">
        <v>2</v>
      </c>
      <c r="H34">
        <v>3</v>
      </c>
    </row>
    <row r="35" spans="1:8" x14ac:dyDescent="0.25">
      <c r="A35" s="1">
        <v>45173</v>
      </c>
      <c r="B35" s="3">
        <v>45173.416666666664</v>
      </c>
      <c r="C35" s="2" t="s">
        <v>7</v>
      </c>
      <c r="D35">
        <v>4</v>
      </c>
      <c r="E35">
        <v>467</v>
      </c>
      <c r="F35">
        <v>40</v>
      </c>
      <c r="G35">
        <v>1</v>
      </c>
      <c r="H35">
        <v>13</v>
      </c>
    </row>
    <row r="36" spans="1:8" x14ac:dyDescent="0.25">
      <c r="A36" s="1">
        <v>45173</v>
      </c>
      <c r="B36" s="3">
        <v>45173.416666666664</v>
      </c>
      <c r="C36" s="2" t="s">
        <v>7</v>
      </c>
      <c r="D36">
        <v>5</v>
      </c>
      <c r="E36">
        <v>348</v>
      </c>
      <c r="F36">
        <v>28</v>
      </c>
      <c r="G36">
        <v>0</v>
      </c>
      <c r="H36">
        <v>5</v>
      </c>
    </row>
    <row r="37" spans="1:8" x14ac:dyDescent="0.25">
      <c r="A37" s="1">
        <v>45175</v>
      </c>
      <c r="B37" s="3">
        <v>45175.604166666664</v>
      </c>
      <c r="C37" s="2" t="s">
        <v>7</v>
      </c>
      <c r="D37">
        <v>1</v>
      </c>
      <c r="E37">
        <f>119*5</f>
        <v>595</v>
      </c>
      <c r="F37">
        <v>66</v>
      </c>
      <c r="G37">
        <v>1</v>
      </c>
      <c r="H37">
        <v>13</v>
      </c>
    </row>
    <row r="38" spans="1:8" x14ac:dyDescent="0.25">
      <c r="A38" s="1">
        <v>45175</v>
      </c>
      <c r="B38" s="3">
        <v>45175.604166666664</v>
      </c>
      <c r="C38" s="2" t="s">
        <v>7</v>
      </c>
      <c r="D38">
        <v>2</v>
      </c>
      <c r="E38">
        <f>118*5</f>
        <v>590</v>
      </c>
      <c r="F38">
        <v>55</v>
      </c>
      <c r="G38">
        <v>1</v>
      </c>
      <c r="H38">
        <v>28</v>
      </c>
    </row>
    <row r="39" spans="1:8" x14ac:dyDescent="0.25">
      <c r="A39" s="1">
        <v>45175</v>
      </c>
      <c r="B39" s="3">
        <v>45175.604166666664</v>
      </c>
      <c r="C39" s="2" t="s">
        <v>7</v>
      </c>
      <c r="D39">
        <v>3</v>
      </c>
      <c r="E39">
        <f>90*5</f>
        <v>450</v>
      </c>
      <c r="F39">
        <v>68</v>
      </c>
      <c r="G39">
        <v>0</v>
      </c>
      <c r="H39">
        <v>29</v>
      </c>
    </row>
    <row r="40" spans="1:8" x14ac:dyDescent="0.25">
      <c r="A40" s="1">
        <v>45175</v>
      </c>
      <c r="B40" s="3">
        <v>45175.604166666664</v>
      </c>
      <c r="C40" s="2" t="s">
        <v>7</v>
      </c>
      <c r="D40">
        <v>4</v>
      </c>
      <c r="E40">
        <f>123*5</f>
        <v>615</v>
      </c>
      <c r="F40">
        <v>41</v>
      </c>
      <c r="G40">
        <v>6</v>
      </c>
      <c r="H40">
        <v>47</v>
      </c>
    </row>
    <row r="41" spans="1:8" x14ac:dyDescent="0.25">
      <c r="A41" s="1">
        <v>45175</v>
      </c>
      <c r="B41" s="3">
        <v>45175.604166666664</v>
      </c>
      <c r="C41" s="2" t="s">
        <v>7</v>
      </c>
      <c r="D41">
        <v>5</v>
      </c>
      <c r="E41">
        <f>111*5</f>
        <v>555</v>
      </c>
      <c r="F41">
        <v>48</v>
      </c>
      <c r="G41">
        <v>0</v>
      </c>
      <c r="H41">
        <v>7</v>
      </c>
    </row>
    <row r="42" spans="1:8" x14ac:dyDescent="0.25">
      <c r="A42" s="1">
        <v>45178</v>
      </c>
      <c r="B42" s="3">
        <v>45178.458333333336</v>
      </c>
      <c r="C42" s="2" t="s">
        <v>7</v>
      </c>
      <c r="D42">
        <v>1</v>
      </c>
      <c r="E42">
        <f>202*5</f>
        <v>1010</v>
      </c>
      <c r="F42">
        <v>76</v>
      </c>
      <c r="G42">
        <v>2</v>
      </c>
      <c r="H42">
        <v>12</v>
      </c>
    </row>
    <row r="43" spans="1:8" x14ac:dyDescent="0.25">
      <c r="A43" s="1">
        <v>45178</v>
      </c>
      <c r="B43" s="3">
        <v>45178.458333333336</v>
      </c>
      <c r="C43" s="2" t="s">
        <v>7</v>
      </c>
      <c r="D43">
        <v>2</v>
      </c>
      <c r="E43">
        <f>213*5</f>
        <v>1065</v>
      </c>
      <c r="F43">
        <v>66</v>
      </c>
      <c r="G43">
        <v>5</v>
      </c>
      <c r="H43">
        <v>18</v>
      </c>
    </row>
    <row r="44" spans="1:8" x14ac:dyDescent="0.25">
      <c r="A44" s="1">
        <v>45178</v>
      </c>
      <c r="B44" s="3">
        <v>45178.458333333336</v>
      </c>
      <c r="C44" s="2" t="s">
        <v>7</v>
      </c>
      <c r="D44">
        <v>3</v>
      </c>
      <c r="E44">
        <f>124*5</f>
        <v>620</v>
      </c>
      <c r="F44">
        <v>76</v>
      </c>
      <c r="G44">
        <v>0</v>
      </c>
      <c r="H44">
        <v>11</v>
      </c>
    </row>
    <row r="45" spans="1:8" x14ac:dyDescent="0.25">
      <c r="A45" s="1">
        <v>45178</v>
      </c>
      <c r="B45" s="3">
        <v>45178.458333333336</v>
      </c>
      <c r="C45" s="2" t="s">
        <v>7</v>
      </c>
      <c r="D45">
        <v>4</v>
      </c>
      <c r="E45">
        <f>177*5</f>
        <v>885</v>
      </c>
      <c r="F45">
        <v>49</v>
      </c>
      <c r="G45">
        <v>12</v>
      </c>
      <c r="H45">
        <v>47</v>
      </c>
    </row>
    <row r="46" spans="1:8" x14ac:dyDescent="0.25">
      <c r="A46" s="1">
        <v>45178</v>
      </c>
      <c r="B46" s="3">
        <v>45178.458333333336</v>
      </c>
      <c r="C46" s="2" t="s">
        <v>7</v>
      </c>
      <c r="D46">
        <v>5</v>
      </c>
      <c r="E46">
        <f>195*5</f>
        <v>975</v>
      </c>
      <c r="F46">
        <v>79</v>
      </c>
      <c r="G46">
        <v>4</v>
      </c>
      <c r="H46">
        <v>13</v>
      </c>
    </row>
    <row r="47" spans="1:8" x14ac:dyDescent="0.25">
      <c r="A47" s="1">
        <v>45180</v>
      </c>
      <c r="B47" s="3">
        <v>45180.583333333336</v>
      </c>
      <c r="C47" s="2" t="s">
        <v>7</v>
      </c>
      <c r="D47">
        <v>1</v>
      </c>
      <c r="E47">
        <f>271*5</f>
        <v>1355</v>
      </c>
      <c r="F47">
        <v>98</v>
      </c>
      <c r="G47">
        <v>2</v>
      </c>
      <c r="H47">
        <v>13</v>
      </c>
    </row>
    <row r="48" spans="1:8" x14ac:dyDescent="0.25">
      <c r="A48" s="1">
        <v>45180</v>
      </c>
      <c r="B48" s="3">
        <v>45180.583333333336</v>
      </c>
      <c r="C48" s="2" t="s">
        <v>7</v>
      </c>
      <c r="D48">
        <v>2</v>
      </c>
      <c r="E48">
        <f>190*5</f>
        <v>950</v>
      </c>
      <c r="F48">
        <v>43</v>
      </c>
      <c r="G48">
        <v>10</v>
      </c>
      <c r="H48">
        <v>65</v>
      </c>
    </row>
    <row r="49" spans="1:8" x14ac:dyDescent="0.25">
      <c r="A49" s="1">
        <v>45180</v>
      </c>
      <c r="B49" s="3">
        <v>45180.583333333336</v>
      </c>
      <c r="C49" s="2" t="s">
        <v>7</v>
      </c>
      <c r="D49">
        <v>3</v>
      </c>
      <c r="E49">
        <f>198*5</f>
        <v>990</v>
      </c>
      <c r="F49">
        <v>92</v>
      </c>
      <c r="G49">
        <v>0</v>
      </c>
      <c r="H49">
        <v>3</v>
      </c>
    </row>
    <row r="50" spans="1:8" x14ac:dyDescent="0.25">
      <c r="A50" s="1">
        <v>45180</v>
      </c>
      <c r="B50" s="3">
        <v>45180.583333333336</v>
      </c>
      <c r="C50" s="2" t="s">
        <v>7</v>
      </c>
      <c r="D50">
        <v>4</v>
      </c>
      <c r="E50">
        <f>190*5</f>
        <v>950</v>
      </c>
      <c r="F50">
        <v>36</v>
      </c>
      <c r="G50">
        <v>2</v>
      </c>
      <c r="H50">
        <v>69</v>
      </c>
    </row>
    <row r="51" spans="1:8" x14ac:dyDescent="0.25">
      <c r="A51" s="1">
        <v>45180</v>
      </c>
      <c r="B51" s="3">
        <v>45180.583333333336</v>
      </c>
      <c r="C51" s="2" t="s">
        <v>7</v>
      </c>
      <c r="D51">
        <v>5</v>
      </c>
      <c r="E51">
        <f>277*5</f>
        <v>1385</v>
      </c>
      <c r="F51">
        <v>90</v>
      </c>
      <c r="G51">
        <v>4</v>
      </c>
      <c r="H51">
        <v>16</v>
      </c>
    </row>
    <row r="52" spans="1:8" x14ac:dyDescent="0.25">
      <c r="A52" s="1">
        <v>45182</v>
      </c>
      <c r="B52" s="3">
        <v>45182.583333333336</v>
      </c>
      <c r="C52" s="2" t="s">
        <v>7</v>
      </c>
      <c r="D52">
        <v>1</v>
      </c>
      <c r="E52">
        <f>297*5</f>
        <v>1485</v>
      </c>
      <c r="F52">
        <v>98</v>
      </c>
      <c r="G52">
        <v>2</v>
      </c>
      <c r="H52">
        <v>9</v>
      </c>
    </row>
    <row r="53" spans="1:8" x14ac:dyDescent="0.25">
      <c r="A53" s="1">
        <v>45182</v>
      </c>
      <c r="B53" s="3">
        <v>45182.583333333336</v>
      </c>
      <c r="C53" s="2" t="s">
        <v>7</v>
      </c>
      <c r="D53">
        <v>2</v>
      </c>
      <c r="E53">
        <f>199*5</f>
        <v>995</v>
      </c>
      <c r="F53">
        <v>119</v>
      </c>
      <c r="G53">
        <v>5</v>
      </c>
      <c r="H53">
        <v>9</v>
      </c>
    </row>
    <row r="54" spans="1:8" x14ac:dyDescent="0.25">
      <c r="A54" s="1">
        <v>45182</v>
      </c>
      <c r="B54" s="3">
        <v>45182.583333333336</v>
      </c>
      <c r="C54" s="2" t="s">
        <v>7</v>
      </c>
      <c r="D54">
        <v>3</v>
      </c>
      <c r="E54">
        <f>220*5</f>
        <v>1100</v>
      </c>
      <c r="F54">
        <v>51</v>
      </c>
      <c r="G54">
        <v>2</v>
      </c>
      <c r="H54">
        <v>53</v>
      </c>
    </row>
    <row r="55" spans="1:8" x14ac:dyDescent="0.25">
      <c r="A55" s="1">
        <v>45182</v>
      </c>
      <c r="B55" s="3">
        <v>45182.583333333336</v>
      </c>
      <c r="C55" s="2" t="s">
        <v>7</v>
      </c>
      <c r="D55">
        <v>4</v>
      </c>
      <c r="E55">
        <f>170*5</f>
        <v>850</v>
      </c>
      <c r="F55">
        <v>68</v>
      </c>
      <c r="G55">
        <v>12</v>
      </c>
      <c r="H55">
        <v>40</v>
      </c>
    </row>
    <row r="56" spans="1:8" x14ac:dyDescent="0.25">
      <c r="A56" s="1">
        <v>45182</v>
      </c>
      <c r="B56" s="3">
        <v>45182.583333333336</v>
      </c>
      <c r="C56" s="2" t="s">
        <v>7</v>
      </c>
      <c r="D56">
        <v>5</v>
      </c>
      <c r="E56">
        <f>332*5</f>
        <v>1660</v>
      </c>
      <c r="F56">
        <v>70</v>
      </c>
      <c r="G56">
        <v>37</v>
      </c>
      <c r="H56">
        <v>51</v>
      </c>
    </row>
    <row r="57" spans="1:8" x14ac:dyDescent="0.25">
      <c r="A57" s="1">
        <v>45184</v>
      </c>
      <c r="B57" s="3">
        <v>45184.354166666664</v>
      </c>
      <c r="C57" s="2" t="s">
        <v>7</v>
      </c>
      <c r="D57">
        <v>1</v>
      </c>
      <c r="E57">
        <f>253*5</f>
        <v>1265</v>
      </c>
      <c r="F57">
        <v>154</v>
      </c>
      <c r="G57">
        <v>15</v>
      </c>
      <c r="H57">
        <v>15</v>
      </c>
    </row>
    <row r="58" spans="1:8" x14ac:dyDescent="0.25">
      <c r="A58" s="1">
        <v>45184</v>
      </c>
      <c r="B58" s="3">
        <v>45184.354166666664</v>
      </c>
      <c r="C58" s="2" t="s">
        <v>7</v>
      </c>
      <c r="D58">
        <v>2</v>
      </c>
      <c r="E58">
        <f>231*5</f>
        <v>1155</v>
      </c>
      <c r="F58">
        <v>153</v>
      </c>
      <c r="G58">
        <v>12</v>
      </c>
      <c r="H58">
        <v>31</v>
      </c>
    </row>
    <row r="59" spans="1:8" x14ac:dyDescent="0.25">
      <c r="A59" s="1">
        <v>45184</v>
      </c>
      <c r="B59" s="3">
        <v>45184.354166666664</v>
      </c>
      <c r="C59" s="2" t="s">
        <v>7</v>
      </c>
      <c r="D59">
        <v>3</v>
      </c>
      <c r="E59">
        <f>249*5</f>
        <v>1245</v>
      </c>
      <c r="F59">
        <v>61</v>
      </c>
      <c r="G59">
        <v>29</v>
      </c>
      <c r="H59">
        <v>38</v>
      </c>
    </row>
    <row r="60" spans="1:8" x14ac:dyDescent="0.25">
      <c r="A60" s="1">
        <v>45184</v>
      </c>
      <c r="B60" s="3">
        <v>45184.354166666664</v>
      </c>
      <c r="C60" s="2" t="s">
        <v>7</v>
      </c>
      <c r="D60">
        <v>4</v>
      </c>
      <c r="E60">
        <f>33*5</f>
        <v>165</v>
      </c>
      <c r="F60">
        <v>102</v>
      </c>
      <c r="G60">
        <v>32</v>
      </c>
      <c r="H60">
        <v>38</v>
      </c>
    </row>
    <row r="61" spans="1:8" x14ac:dyDescent="0.25">
      <c r="A61" s="1">
        <v>45184</v>
      </c>
      <c r="B61" s="3">
        <v>45184.354166666664</v>
      </c>
      <c r="C61" s="2" t="s">
        <v>7</v>
      </c>
      <c r="D61">
        <v>5</v>
      </c>
      <c r="E61">
        <f>303*5</f>
        <v>1515</v>
      </c>
      <c r="F61">
        <v>92</v>
      </c>
      <c r="G61">
        <v>66</v>
      </c>
      <c r="H61">
        <v>58</v>
      </c>
    </row>
    <row r="62" spans="1:8" x14ac:dyDescent="0.25">
      <c r="A62" s="1">
        <v>45187</v>
      </c>
      <c r="B62" s="3">
        <v>45187.6875</v>
      </c>
      <c r="C62" s="2" t="s">
        <v>12</v>
      </c>
      <c r="D62">
        <v>1</v>
      </c>
      <c r="G62">
        <f>121*5</f>
        <v>605</v>
      </c>
      <c r="H62">
        <v>48</v>
      </c>
    </row>
    <row r="63" spans="1:8" x14ac:dyDescent="0.25">
      <c r="A63" s="1">
        <v>45187</v>
      </c>
      <c r="B63" s="3">
        <v>45187.6875</v>
      </c>
      <c r="C63" s="2" t="s">
        <v>12</v>
      </c>
      <c r="D63">
        <v>2</v>
      </c>
      <c r="G63">
        <f>242*5</f>
        <v>1210</v>
      </c>
      <c r="H63">
        <v>120</v>
      </c>
    </row>
    <row r="64" spans="1:8" x14ac:dyDescent="0.25">
      <c r="A64" s="1">
        <v>45187</v>
      </c>
      <c r="B64" s="3">
        <v>45187.6875</v>
      </c>
      <c r="C64" s="2" t="s">
        <v>12</v>
      </c>
      <c r="D64">
        <v>3</v>
      </c>
      <c r="G64">
        <f>181*5</f>
        <v>905</v>
      </c>
      <c r="H64">
        <v>95</v>
      </c>
    </row>
    <row r="65" spans="1:8" x14ac:dyDescent="0.25">
      <c r="A65" s="1">
        <v>45187</v>
      </c>
      <c r="B65" s="3">
        <v>45187.6875</v>
      </c>
      <c r="C65" s="2" t="s">
        <v>12</v>
      </c>
      <c r="D65">
        <v>4</v>
      </c>
      <c r="G65">
        <f>113*5</f>
        <v>565</v>
      </c>
      <c r="H65">
        <v>32</v>
      </c>
    </row>
    <row r="66" spans="1:8" x14ac:dyDescent="0.25">
      <c r="A66" s="1">
        <v>45187</v>
      </c>
      <c r="B66" s="3">
        <v>45187.6875</v>
      </c>
      <c r="C66" s="2" t="s">
        <v>12</v>
      </c>
      <c r="D66">
        <v>5</v>
      </c>
      <c r="G66">
        <f>131*5</f>
        <v>655</v>
      </c>
      <c r="H66">
        <v>39</v>
      </c>
    </row>
    <row r="67" spans="1:8" x14ac:dyDescent="0.25">
      <c r="A67" s="1">
        <v>45189</v>
      </c>
      <c r="B67" s="3">
        <v>45189.458333333336</v>
      </c>
      <c r="C67" s="2" t="s">
        <v>12</v>
      </c>
      <c r="D67">
        <v>1</v>
      </c>
    </row>
    <row r="68" spans="1:8" x14ac:dyDescent="0.25">
      <c r="A68" s="1">
        <v>45189</v>
      </c>
      <c r="B68" s="3">
        <v>45189.458333333336</v>
      </c>
      <c r="C68" s="2" t="s">
        <v>12</v>
      </c>
      <c r="D68">
        <v>2</v>
      </c>
    </row>
    <row r="69" spans="1:8" x14ac:dyDescent="0.25">
      <c r="A69" s="1">
        <v>45189</v>
      </c>
      <c r="B69" s="3">
        <v>45189.458333333336</v>
      </c>
      <c r="C69" s="2" t="s">
        <v>12</v>
      </c>
      <c r="D69">
        <v>3</v>
      </c>
    </row>
    <row r="70" spans="1:8" x14ac:dyDescent="0.25">
      <c r="A70" s="1">
        <v>45189</v>
      </c>
      <c r="B70" s="3">
        <v>45189.458333333336</v>
      </c>
      <c r="C70" s="2" t="s">
        <v>12</v>
      </c>
      <c r="D70">
        <v>4</v>
      </c>
    </row>
    <row r="71" spans="1:8" x14ac:dyDescent="0.25">
      <c r="A71" s="1">
        <v>45189</v>
      </c>
      <c r="B71" s="3">
        <v>45189.458333333336</v>
      </c>
      <c r="C71" s="2" t="s">
        <v>12</v>
      </c>
      <c r="D7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35D1-2D68-444E-ADC6-695ED45B371C}">
  <dimension ref="A1:I71"/>
  <sheetViews>
    <sheetView workbookViewId="0">
      <selection activeCell="G1" sqref="G1:G1048576"/>
    </sheetView>
  </sheetViews>
  <sheetFormatPr defaultRowHeight="15" x14ac:dyDescent="0.25"/>
  <cols>
    <col min="1" max="1" width="10.5703125" style="1" bestFit="1" customWidth="1"/>
    <col min="2" max="2" width="8.85546875" style="2" customWidth="1"/>
    <col min="3" max="3" width="7" style="2" bestFit="1" customWidth="1"/>
    <col min="5" max="5" width="14.42578125" bestFit="1" customWidth="1"/>
    <col min="6" max="6" width="13.42578125" bestFit="1" customWidth="1"/>
    <col min="7" max="7" width="13.140625" customWidth="1"/>
    <col min="8" max="9" width="13.7109375" bestFit="1" customWidth="1"/>
  </cols>
  <sheetData>
    <row r="1" spans="1:9" ht="28.5" customHeight="1" x14ac:dyDescent="0.25">
      <c r="A1" s="5" t="s">
        <v>0</v>
      </c>
      <c r="B1" s="5" t="s">
        <v>1</v>
      </c>
      <c r="C1" s="5" t="s">
        <v>6</v>
      </c>
      <c r="D1" s="5" t="s">
        <v>2</v>
      </c>
      <c r="E1" s="5" t="s">
        <v>10</v>
      </c>
      <c r="F1" s="5" t="s">
        <v>11</v>
      </c>
      <c r="G1" s="5" t="s">
        <v>13</v>
      </c>
      <c r="H1" s="5"/>
      <c r="I1" s="5"/>
    </row>
    <row r="2" spans="1:9" x14ac:dyDescent="0.25">
      <c r="A2" s="1">
        <v>45173</v>
      </c>
      <c r="B2" s="3">
        <v>45173.583333333336</v>
      </c>
      <c r="C2" s="2" t="s">
        <v>7</v>
      </c>
      <c r="D2">
        <v>1</v>
      </c>
      <c r="E2">
        <v>5</v>
      </c>
      <c r="F2">
        <v>5</v>
      </c>
      <c r="G2">
        <v>0</v>
      </c>
      <c r="H2" s="4"/>
      <c r="I2" s="4"/>
    </row>
    <row r="3" spans="1:9" x14ac:dyDescent="0.25">
      <c r="A3" s="1">
        <v>45173</v>
      </c>
      <c r="B3" s="3">
        <v>45173.583333333336</v>
      </c>
      <c r="C3" s="2" t="s">
        <v>7</v>
      </c>
      <c r="D3">
        <v>2</v>
      </c>
      <c r="E3">
        <v>5</v>
      </c>
      <c r="F3">
        <v>5</v>
      </c>
      <c r="G3">
        <v>0</v>
      </c>
      <c r="H3" s="4"/>
      <c r="I3" s="4"/>
    </row>
    <row r="4" spans="1:9" x14ac:dyDescent="0.25">
      <c r="A4" s="1">
        <v>45173</v>
      </c>
      <c r="B4" s="3">
        <v>45173.583333333336</v>
      </c>
      <c r="C4" s="2" t="s">
        <v>7</v>
      </c>
      <c r="D4">
        <v>3</v>
      </c>
      <c r="E4">
        <v>5</v>
      </c>
      <c r="F4">
        <v>5</v>
      </c>
      <c r="G4">
        <v>0</v>
      </c>
      <c r="H4" s="4"/>
      <c r="I4" s="4"/>
    </row>
    <row r="5" spans="1:9" x14ac:dyDescent="0.25">
      <c r="A5" s="1">
        <v>45173</v>
      </c>
      <c r="B5" s="3">
        <v>45173.583333333336</v>
      </c>
      <c r="C5" s="2" t="s">
        <v>7</v>
      </c>
      <c r="D5">
        <v>4</v>
      </c>
      <c r="E5">
        <v>5</v>
      </c>
      <c r="F5">
        <v>5</v>
      </c>
      <c r="G5">
        <v>0</v>
      </c>
      <c r="H5" s="4"/>
      <c r="I5" s="4"/>
    </row>
    <row r="6" spans="1:9" x14ac:dyDescent="0.25">
      <c r="A6" s="1">
        <v>45173</v>
      </c>
      <c r="B6" s="3">
        <v>45173.583333333336</v>
      </c>
      <c r="C6" s="2" t="s">
        <v>7</v>
      </c>
      <c r="D6">
        <v>5</v>
      </c>
      <c r="E6">
        <v>5</v>
      </c>
      <c r="F6">
        <v>5</v>
      </c>
      <c r="G6">
        <v>0</v>
      </c>
      <c r="H6" s="4"/>
      <c r="I6" s="4"/>
    </row>
    <row r="7" spans="1:9" x14ac:dyDescent="0.25">
      <c r="A7" s="1">
        <v>45175</v>
      </c>
      <c r="B7" s="3">
        <v>45175.604166666664</v>
      </c>
      <c r="C7" s="2" t="s">
        <v>7</v>
      </c>
      <c r="D7">
        <v>1</v>
      </c>
      <c r="E7">
        <v>13</v>
      </c>
      <c r="F7">
        <v>48</v>
      </c>
      <c r="G7">
        <v>0</v>
      </c>
      <c r="H7" s="4"/>
      <c r="I7" s="4"/>
    </row>
    <row r="8" spans="1:9" x14ac:dyDescent="0.25">
      <c r="A8" s="1">
        <v>45175</v>
      </c>
      <c r="B8" s="3">
        <v>45175.604166666664</v>
      </c>
      <c r="C8" s="2" t="s">
        <v>7</v>
      </c>
      <c r="D8">
        <v>2</v>
      </c>
      <c r="E8">
        <v>17</v>
      </c>
      <c r="F8">
        <v>30</v>
      </c>
      <c r="G8">
        <v>0</v>
      </c>
      <c r="H8" s="4"/>
      <c r="I8" s="4"/>
    </row>
    <row r="9" spans="1:9" x14ac:dyDescent="0.25">
      <c r="A9" s="1">
        <v>45175</v>
      </c>
      <c r="B9" s="3">
        <v>45175.604166666664</v>
      </c>
      <c r="C9" s="2" t="s">
        <v>7</v>
      </c>
      <c r="D9">
        <v>3</v>
      </c>
      <c r="E9">
        <v>9</v>
      </c>
      <c r="F9">
        <v>24</v>
      </c>
      <c r="G9">
        <v>0</v>
      </c>
      <c r="H9" s="4"/>
      <c r="I9" s="4"/>
    </row>
    <row r="10" spans="1:9" x14ac:dyDescent="0.25">
      <c r="A10" s="1">
        <v>45175</v>
      </c>
      <c r="B10" s="3">
        <v>45175.604166666664</v>
      </c>
      <c r="C10" s="2" t="s">
        <v>7</v>
      </c>
      <c r="D10">
        <v>4</v>
      </c>
      <c r="E10">
        <v>27</v>
      </c>
      <c r="F10">
        <v>34</v>
      </c>
      <c r="G10">
        <v>0</v>
      </c>
      <c r="H10" s="4"/>
      <c r="I10" s="4"/>
    </row>
    <row r="11" spans="1:9" x14ac:dyDescent="0.25">
      <c r="A11" s="1">
        <v>45175</v>
      </c>
      <c r="B11" s="3">
        <v>45175.604166666664</v>
      </c>
      <c r="C11" s="2" t="s">
        <v>7</v>
      </c>
      <c r="D11">
        <v>5</v>
      </c>
      <c r="E11">
        <v>37</v>
      </c>
      <c r="F11">
        <v>53</v>
      </c>
      <c r="G11">
        <v>0</v>
      </c>
      <c r="H11" s="4"/>
      <c r="I11" s="4"/>
    </row>
    <row r="12" spans="1:9" x14ac:dyDescent="0.25">
      <c r="A12" s="1">
        <v>45178</v>
      </c>
      <c r="B12" s="3">
        <v>45178.458333333336</v>
      </c>
      <c r="C12" s="2" t="s">
        <v>7</v>
      </c>
      <c r="D12">
        <v>1</v>
      </c>
      <c r="E12">
        <v>49</v>
      </c>
      <c r="F12">
        <v>106</v>
      </c>
      <c r="G12">
        <v>0</v>
      </c>
      <c r="H12" s="4"/>
      <c r="I12" s="4"/>
    </row>
    <row r="13" spans="1:9" x14ac:dyDescent="0.25">
      <c r="A13" s="1">
        <v>45178</v>
      </c>
      <c r="B13" s="3">
        <v>45178.458333333336</v>
      </c>
      <c r="C13" s="2" t="s">
        <v>7</v>
      </c>
      <c r="D13">
        <v>2</v>
      </c>
      <c r="E13">
        <v>50</v>
      </c>
      <c r="F13">
        <v>70</v>
      </c>
      <c r="G13">
        <v>0</v>
      </c>
      <c r="H13" s="4"/>
      <c r="I13" s="4"/>
    </row>
    <row r="14" spans="1:9" x14ac:dyDescent="0.25">
      <c r="A14" s="1">
        <v>45178</v>
      </c>
      <c r="B14" s="3">
        <v>45178.458333333336</v>
      </c>
      <c r="C14" s="2" t="s">
        <v>7</v>
      </c>
      <c r="D14">
        <v>3</v>
      </c>
      <c r="E14">
        <v>32</v>
      </c>
      <c r="F14">
        <v>89</v>
      </c>
      <c r="G14">
        <v>0</v>
      </c>
      <c r="H14" s="4"/>
      <c r="I14" s="4"/>
    </row>
    <row r="15" spans="1:9" x14ac:dyDescent="0.25">
      <c r="A15" s="1">
        <v>45178</v>
      </c>
      <c r="B15" s="3">
        <v>45178.458333333336</v>
      </c>
      <c r="C15" s="2" t="s">
        <v>7</v>
      </c>
      <c r="D15">
        <v>4</v>
      </c>
      <c r="E15">
        <v>47</v>
      </c>
      <c r="F15">
        <v>96</v>
      </c>
      <c r="G15">
        <v>0</v>
      </c>
      <c r="H15" s="4"/>
      <c r="I15" s="4"/>
    </row>
    <row r="16" spans="1:9" x14ac:dyDescent="0.25">
      <c r="A16" s="1">
        <v>45178</v>
      </c>
      <c r="B16" s="3">
        <v>45178.458333333336</v>
      </c>
      <c r="C16" s="2" t="s">
        <v>7</v>
      </c>
      <c r="D16">
        <v>5</v>
      </c>
      <c r="E16">
        <v>65</v>
      </c>
      <c r="F16">
        <v>117</v>
      </c>
      <c r="G16">
        <v>0</v>
      </c>
      <c r="H16" s="4"/>
      <c r="I16" s="4"/>
    </row>
    <row r="17" spans="1:9" x14ac:dyDescent="0.25">
      <c r="A17" s="1">
        <v>45180</v>
      </c>
      <c r="B17" s="3">
        <v>45180.583333333336</v>
      </c>
      <c r="C17" s="2" t="s">
        <v>7</v>
      </c>
      <c r="D17">
        <v>1</v>
      </c>
      <c r="E17">
        <v>60</v>
      </c>
      <c r="F17">
        <v>143</v>
      </c>
      <c r="G17">
        <v>0</v>
      </c>
      <c r="H17" s="4"/>
      <c r="I17" s="4"/>
    </row>
    <row r="18" spans="1:9" x14ac:dyDescent="0.25">
      <c r="A18" s="1">
        <v>45180</v>
      </c>
      <c r="B18" s="3">
        <v>45180.583333333336</v>
      </c>
      <c r="C18" s="2" t="s">
        <v>7</v>
      </c>
      <c r="D18">
        <v>2</v>
      </c>
      <c r="E18">
        <v>52</v>
      </c>
      <c r="F18">
        <v>98</v>
      </c>
      <c r="G18">
        <v>0</v>
      </c>
      <c r="H18" s="4"/>
      <c r="I18" s="4"/>
    </row>
    <row r="19" spans="1:9" x14ac:dyDescent="0.25">
      <c r="A19" s="1">
        <v>45180</v>
      </c>
      <c r="B19" s="3">
        <v>45180.583333333336</v>
      </c>
      <c r="C19" s="2" t="s">
        <v>7</v>
      </c>
      <c r="D19">
        <v>3</v>
      </c>
      <c r="E19">
        <v>50</v>
      </c>
      <c r="F19">
        <v>114</v>
      </c>
      <c r="G19">
        <v>0</v>
      </c>
      <c r="H19" s="4"/>
      <c r="I19" s="4"/>
    </row>
    <row r="20" spans="1:9" x14ac:dyDescent="0.25">
      <c r="A20" s="1">
        <v>45180</v>
      </c>
      <c r="B20" s="3">
        <v>45180.583333333336</v>
      </c>
      <c r="C20" s="2" t="s">
        <v>7</v>
      </c>
      <c r="D20">
        <v>4</v>
      </c>
      <c r="E20">
        <v>71</v>
      </c>
      <c r="F20">
        <v>135</v>
      </c>
      <c r="G20">
        <v>0</v>
      </c>
      <c r="H20" s="4"/>
      <c r="I20" s="4"/>
    </row>
    <row r="21" spans="1:9" x14ac:dyDescent="0.25">
      <c r="A21" s="1">
        <v>45180</v>
      </c>
      <c r="B21" s="3">
        <v>45180.583333333336</v>
      </c>
      <c r="C21" s="2" t="s">
        <v>7</v>
      </c>
      <c r="D21">
        <v>5</v>
      </c>
      <c r="E21">
        <v>110</v>
      </c>
      <c r="F21">
        <v>134</v>
      </c>
      <c r="G21">
        <v>0</v>
      </c>
      <c r="H21" s="4"/>
      <c r="I21" s="4"/>
    </row>
    <row r="22" spans="1:9" x14ac:dyDescent="0.25">
      <c r="A22" s="1">
        <v>45182</v>
      </c>
      <c r="B22" s="3">
        <v>45182.666666666664</v>
      </c>
      <c r="C22" s="2" t="s">
        <v>7</v>
      </c>
      <c r="D22">
        <v>1</v>
      </c>
      <c r="E22">
        <v>86</v>
      </c>
      <c r="F22">
        <v>185</v>
      </c>
      <c r="G22">
        <v>0</v>
      </c>
      <c r="H22" s="4"/>
      <c r="I22" s="4"/>
    </row>
    <row r="23" spans="1:9" x14ac:dyDescent="0.25">
      <c r="A23" s="1">
        <v>45182</v>
      </c>
      <c r="B23" s="3">
        <v>45182.666666666664</v>
      </c>
      <c r="C23" s="2" t="s">
        <v>7</v>
      </c>
      <c r="D23">
        <v>2</v>
      </c>
      <c r="E23">
        <v>58</v>
      </c>
      <c r="F23">
        <v>151</v>
      </c>
      <c r="G23">
        <v>0</v>
      </c>
      <c r="H23" s="4"/>
      <c r="I23" s="4"/>
    </row>
    <row r="24" spans="1:9" x14ac:dyDescent="0.25">
      <c r="A24" s="1">
        <v>45182</v>
      </c>
      <c r="B24" s="3">
        <v>45182.666666666664</v>
      </c>
      <c r="C24" s="2" t="s">
        <v>7</v>
      </c>
      <c r="D24">
        <v>3</v>
      </c>
      <c r="E24">
        <v>64</v>
      </c>
      <c r="F24">
        <v>182</v>
      </c>
      <c r="G24">
        <v>0</v>
      </c>
      <c r="H24" s="4"/>
      <c r="I24" s="4"/>
    </row>
    <row r="25" spans="1:9" x14ac:dyDescent="0.25">
      <c r="A25" s="1">
        <v>45182</v>
      </c>
      <c r="B25" s="3">
        <v>45182.666666666664</v>
      </c>
      <c r="C25" s="2" t="s">
        <v>7</v>
      </c>
      <c r="D25">
        <v>4</v>
      </c>
      <c r="E25">
        <v>95</v>
      </c>
      <c r="F25">
        <v>179</v>
      </c>
      <c r="G25">
        <v>0</v>
      </c>
      <c r="H25" s="4"/>
      <c r="I25" s="4"/>
    </row>
    <row r="26" spans="1:9" x14ac:dyDescent="0.25">
      <c r="A26" s="1">
        <v>45182</v>
      </c>
      <c r="B26" s="3">
        <v>45182.666666666664</v>
      </c>
      <c r="C26" s="2" t="s">
        <v>7</v>
      </c>
      <c r="D26">
        <v>5</v>
      </c>
      <c r="E26">
        <v>134</v>
      </c>
      <c r="F26">
        <v>175</v>
      </c>
      <c r="G26">
        <v>0</v>
      </c>
      <c r="H26" s="4"/>
      <c r="I26" s="4"/>
    </row>
    <row r="27" spans="1:9" x14ac:dyDescent="0.25">
      <c r="A27" s="1">
        <v>45184</v>
      </c>
      <c r="B27" s="3">
        <v>45184.5</v>
      </c>
      <c r="C27" s="2" t="s">
        <v>7</v>
      </c>
      <c r="D27">
        <v>1</v>
      </c>
      <c r="E27">
        <v>86</v>
      </c>
      <c r="F27">
        <v>175</v>
      </c>
      <c r="G27">
        <v>1</v>
      </c>
      <c r="H27" s="4"/>
      <c r="I27" s="4"/>
    </row>
    <row r="28" spans="1:9" x14ac:dyDescent="0.25">
      <c r="A28" s="1">
        <v>45184</v>
      </c>
      <c r="B28" s="3">
        <v>45184.5</v>
      </c>
      <c r="C28" s="2" t="s">
        <v>7</v>
      </c>
      <c r="D28">
        <v>2</v>
      </c>
      <c r="E28">
        <v>82</v>
      </c>
      <c r="F28">
        <v>153</v>
      </c>
      <c r="G28">
        <v>2</v>
      </c>
      <c r="H28" s="4"/>
      <c r="I28" s="4"/>
    </row>
    <row r="29" spans="1:9" x14ac:dyDescent="0.25">
      <c r="A29" s="1">
        <v>45184</v>
      </c>
      <c r="B29" s="3">
        <v>45184.5</v>
      </c>
      <c r="C29" s="2" t="s">
        <v>7</v>
      </c>
      <c r="D29">
        <v>3</v>
      </c>
      <c r="E29">
        <v>74</v>
      </c>
      <c r="F29">
        <v>228</v>
      </c>
      <c r="G29">
        <v>0</v>
      </c>
      <c r="H29" s="4"/>
      <c r="I29" s="4"/>
    </row>
    <row r="30" spans="1:9" x14ac:dyDescent="0.25">
      <c r="A30" s="1">
        <v>45184</v>
      </c>
      <c r="B30" s="3">
        <v>45184.5</v>
      </c>
      <c r="C30" s="2" t="s">
        <v>7</v>
      </c>
      <c r="D30">
        <v>4</v>
      </c>
      <c r="E30">
        <v>117</v>
      </c>
      <c r="F30">
        <v>160</v>
      </c>
      <c r="G30">
        <v>0</v>
      </c>
      <c r="H30" s="4"/>
      <c r="I30" s="4"/>
    </row>
    <row r="31" spans="1:9" x14ac:dyDescent="0.25">
      <c r="A31" s="1">
        <v>45184</v>
      </c>
      <c r="B31" s="3">
        <v>45184.5</v>
      </c>
      <c r="C31" s="2" t="s">
        <v>7</v>
      </c>
      <c r="D31">
        <v>5</v>
      </c>
      <c r="E31">
        <v>115</v>
      </c>
      <c r="F31">
        <v>184</v>
      </c>
      <c r="G31">
        <v>4</v>
      </c>
      <c r="H31" s="4"/>
      <c r="I31" s="4"/>
    </row>
    <row r="32" spans="1:9" x14ac:dyDescent="0.25">
      <c r="A32" s="1">
        <v>45187</v>
      </c>
      <c r="B32" s="3">
        <v>45187.729166666664</v>
      </c>
      <c r="C32" s="2" t="s">
        <v>12</v>
      </c>
      <c r="D32">
        <v>1</v>
      </c>
      <c r="E32">
        <f>54*5</f>
        <v>270</v>
      </c>
      <c r="F32">
        <f>79*5</f>
        <v>395</v>
      </c>
      <c r="G32">
        <v>21</v>
      </c>
      <c r="H32" s="4"/>
      <c r="I32" s="4"/>
    </row>
    <row r="33" spans="1:9" x14ac:dyDescent="0.25">
      <c r="A33" s="1">
        <v>45187</v>
      </c>
      <c r="B33" s="3">
        <v>45187.729166666664</v>
      </c>
      <c r="C33" s="2" t="s">
        <v>12</v>
      </c>
      <c r="D33">
        <v>2</v>
      </c>
      <c r="E33">
        <v>80</v>
      </c>
      <c r="F33">
        <f>49*5</f>
        <v>245</v>
      </c>
      <c r="G33">
        <v>29</v>
      </c>
      <c r="H33" s="4"/>
      <c r="I33" s="4"/>
    </row>
    <row r="34" spans="1:9" x14ac:dyDescent="0.25">
      <c r="A34" s="1">
        <v>45187</v>
      </c>
      <c r="B34" s="3">
        <v>45187.729166666664</v>
      </c>
      <c r="C34" s="2" t="s">
        <v>12</v>
      </c>
      <c r="D34">
        <v>3</v>
      </c>
      <c r="E34">
        <v>108</v>
      </c>
      <c r="F34">
        <f>81*5</f>
        <v>405</v>
      </c>
      <c r="G34">
        <v>13</v>
      </c>
      <c r="H34" s="4"/>
      <c r="I34" s="4"/>
    </row>
    <row r="35" spans="1:9" x14ac:dyDescent="0.25">
      <c r="A35" s="1">
        <v>45187</v>
      </c>
      <c r="B35" s="3">
        <v>45187.729166666664</v>
      </c>
      <c r="C35" s="2" t="s">
        <v>12</v>
      </c>
      <c r="D35">
        <v>4</v>
      </c>
      <c r="E35">
        <f>41*5</f>
        <v>205</v>
      </c>
      <c r="F35">
        <f>95*5</f>
        <v>475</v>
      </c>
      <c r="G35">
        <v>25</v>
      </c>
      <c r="H35" s="4"/>
      <c r="I35" s="4"/>
    </row>
    <row r="36" spans="1:9" x14ac:dyDescent="0.25">
      <c r="A36" s="1">
        <v>45187</v>
      </c>
      <c r="B36" s="3">
        <v>45187.729166666664</v>
      </c>
      <c r="C36" s="2" t="s">
        <v>12</v>
      </c>
      <c r="D36">
        <v>5</v>
      </c>
      <c r="E36">
        <f>52*5</f>
        <v>260</v>
      </c>
      <c r="F36">
        <f>120*5</f>
        <v>600</v>
      </c>
      <c r="G36">
        <v>31</v>
      </c>
      <c r="H36" s="4"/>
      <c r="I36" s="4"/>
    </row>
    <row r="37" spans="1:9" x14ac:dyDescent="0.25">
      <c r="A37" s="1">
        <v>45189</v>
      </c>
      <c r="B37" s="3">
        <v>45189.395833333336</v>
      </c>
      <c r="C37" s="2" t="s">
        <v>12</v>
      </c>
      <c r="D37">
        <v>1</v>
      </c>
      <c r="E37">
        <f>61*5</f>
        <v>305</v>
      </c>
      <c r="F37">
        <f>90*5</f>
        <v>450</v>
      </c>
      <c r="G37">
        <v>25</v>
      </c>
      <c r="H37" s="4"/>
      <c r="I37" s="4"/>
    </row>
    <row r="38" spans="1:9" x14ac:dyDescent="0.25">
      <c r="A38" s="1">
        <v>45189</v>
      </c>
      <c r="B38" s="3">
        <v>45189.395833333336</v>
      </c>
      <c r="C38" s="2" t="s">
        <v>12</v>
      </c>
      <c r="D38">
        <v>2</v>
      </c>
      <c r="E38">
        <v>93</v>
      </c>
      <c r="F38">
        <f>53*5</f>
        <v>265</v>
      </c>
      <c r="G38">
        <v>42</v>
      </c>
      <c r="H38" s="4"/>
      <c r="I38" s="4"/>
    </row>
    <row r="39" spans="1:9" x14ac:dyDescent="0.25">
      <c r="A39" s="1">
        <v>45189</v>
      </c>
      <c r="B39" s="3">
        <v>45189.395833333336</v>
      </c>
      <c r="C39" s="2" t="s">
        <v>12</v>
      </c>
      <c r="D39">
        <v>3</v>
      </c>
      <c r="E39">
        <v>95</v>
      </c>
      <c r="F39">
        <f>75*5</f>
        <v>375</v>
      </c>
      <c r="G39">
        <v>24</v>
      </c>
      <c r="H39" s="4"/>
      <c r="I39" s="4"/>
    </row>
    <row r="40" spans="1:9" x14ac:dyDescent="0.25">
      <c r="A40" s="1">
        <v>45189</v>
      </c>
      <c r="B40" s="3">
        <v>45189.395833333336</v>
      </c>
      <c r="C40" s="2" t="s">
        <v>12</v>
      </c>
      <c r="D40">
        <v>4</v>
      </c>
      <c r="E40">
        <v>92</v>
      </c>
      <c r="F40">
        <f>80*5</f>
        <v>400</v>
      </c>
      <c r="G40">
        <v>19</v>
      </c>
      <c r="H40" s="4"/>
      <c r="I40" s="4"/>
    </row>
    <row r="41" spans="1:9" x14ac:dyDescent="0.25">
      <c r="A41" s="1">
        <v>45189</v>
      </c>
      <c r="B41" s="3">
        <v>45189.395833333336</v>
      </c>
      <c r="C41" s="2" t="s">
        <v>12</v>
      </c>
      <c r="D41">
        <v>5</v>
      </c>
      <c r="E41">
        <f>51*5</f>
        <v>255</v>
      </c>
      <c r="F41">
        <f>94*5</f>
        <v>470</v>
      </c>
      <c r="G41">
        <v>31</v>
      </c>
      <c r="H41" s="4"/>
      <c r="I41" s="4"/>
    </row>
    <row r="42" spans="1:9" x14ac:dyDescent="0.25">
      <c r="A42" s="1">
        <v>45191</v>
      </c>
      <c r="B42" s="3">
        <v>45191.458333333336</v>
      </c>
      <c r="C42" s="2" t="s">
        <v>12</v>
      </c>
      <c r="D42">
        <v>1</v>
      </c>
      <c r="E42">
        <f>62*5</f>
        <v>310</v>
      </c>
      <c r="F42">
        <f>120*5</f>
        <v>600</v>
      </c>
      <c r="G42">
        <v>32</v>
      </c>
      <c r="H42" s="4"/>
      <c r="I42" s="4"/>
    </row>
    <row r="43" spans="1:9" x14ac:dyDescent="0.25">
      <c r="A43" s="1">
        <v>45191</v>
      </c>
      <c r="B43" s="3">
        <v>45191.458333333336</v>
      </c>
      <c r="C43" s="2" t="s">
        <v>12</v>
      </c>
      <c r="D43">
        <v>2</v>
      </c>
      <c r="E43">
        <v>99</v>
      </c>
      <c r="F43">
        <f>69*5</f>
        <v>345</v>
      </c>
      <c r="G43">
        <v>61</v>
      </c>
      <c r="H43" s="4"/>
      <c r="I43" s="4"/>
    </row>
    <row r="44" spans="1:9" x14ac:dyDescent="0.25">
      <c r="A44" s="1">
        <v>45191</v>
      </c>
      <c r="B44" s="3">
        <v>45191.458333333336</v>
      </c>
      <c r="C44" s="2" t="s">
        <v>12</v>
      </c>
      <c r="D44">
        <v>3</v>
      </c>
      <c r="E44">
        <v>84</v>
      </c>
      <c r="F44">
        <f>68*5</f>
        <v>340</v>
      </c>
      <c r="G44">
        <v>39</v>
      </c>
      <c r="H44" s="4"/>
      <c r="I44" s="4"/>
    </row>
    <row r="45" spans="1:9" x14ac:dyDescent="0.25">
      <c r="A45" s="1">
        <v>45191</v>
      </c>
      <c r="B45" s="3">
        <v>45191.458333333336</v>
      </c>
      <c r="C45" s="2" t="s">
        <v>12</v>
      </c>
      <c r="D45">
        <v>4</v>
      </c>
      <c r="E45">
        <v>80</v>
      </c>
      <c r="F45">
        <f>56*5</f>
        <v>280</v>
      </c>
      <c r="G45">
        <v>26</v>
      </c>
      <c r="H45" s="4"/>
      <c r="I45" s="4"/>
    </row>
    <row r="46" spans="1:9" x14ac:dyDescent="0.25">
      <c r="A46" s="1">
        <v>45191</v>
      </c>
      <c r="B46" s="3">
        <v>45191.458333333336</v>
      </c>
      <c r="C46" s="2" t="s">
        <v>12</v>
      </c>
      <c r="D46">
        <v>5</v>
      </c>
      <c r="E46">
        <f>40*5</f>
        <v>200</v>
      </c>
      <c r="F46">
        <f>72*5</f>
        <v>360</v>
      </c>
      <c r="G46">
        <v>61</v>
      </c>
      <c r="H46" s="4"/>
      <c r="I46" s="4"/>
    </row>
    <row r="47" spans="1:9" x14ac:dyDescent="0.25">
      <c r="A47" s="1">
        <v>45194</v>
      </c>
      <c r="B47" s="3">
        <v>45194.395833333336</v>
      </c>
      <c r="C47" s="2" t="s">
        <v>12</v>
      </c>
      <c r="D47">
        <v>1</v>
      </c>
      <c r="E47">
        <v>97</v>
      </c>
      <c r="F47">
        <f>92*5</f>
        <v>460</v>
      </c>
      <c r="G47">
        <v>53</v>
      </c>
      <c r="H47" s="4"/>
      <c r="I47" s="4"/>
    </row>
    <row r="48" spans="1:9" x14ac:dyDescent="0.25">
      <c r="A48" s="1">
        <v>45194</v>
      </c>
      <c r="B48" s="3">
        <v>45194.395833333336</v>
      </c>
      <c r="C48" s="2" t="s">
        <v>12</v>
      </c>
      <c r="D48">
        <v>2</v>
      </c>
      <c r="E48">
        <v>62</v>
      </c>
      <c r="F48">
        <v>182</v>
      </c>
      <c r="G48">
        <v>74</v>
      </c>
      <c r="H48" s="4"/>
      <c r="I48" s="4"/>
    </row>
    <row r="49" spans="1:9" x14ac:dyDescent="0.25">
      <c r="A49" s="1">
        <v>45194</v>
      </c>
      <c r="B49" s="3">
        <v>45194.395833333336</v>
      </c>
      <c r="C49" s="2" t="s">
        <v>12</v>
      </c>
      <c r="D49">
        <v>3</v>
      </c>
      <c r="E49">
        <v>51</v>
      </c>
      <c r="F49">
        <f>60*5</f>
        <v>300</v>
      </c>
      <c r="G49">
        <v>45</v>
      </c>
      <c r="H49" s="4"/>
      <c r="I49" s="4"/>
    </row>
    <row r="50" spans="1:9" x14ac:dyDescent="0.25">
      <c r="A50" s="1">
        <v>45194</v>
      </c>
      <c r="B50" s="3">
        <v>45194.395833333336</v>
      </c>
      <c r="C50" s="2" t="s">
        <v>12</v>
      </c>
      <c r="D50">
        <v>4</v>
      </c>
      <c r="E50">
        <f>65</f>
        <v>65</v>
      </c>
      <c r="F50">
        <v>160</v>
      </c>
      <c r="G50">
        <v>37</v>
      </c>
      <c r="H50" s="4"/>
      <c r="I50" s="4"/>
    </row>
    <row r="51" spans="1:9" x14ac:dyDescent="0.25">
      <c r="A51" s="1">
        <v>45194</v>
      </c>
      <c r="B51" s="3">
        <v>45194.395833333336</v>
      </c>
      <c r="C51" s="2" t="s">
        <v>12</v>
      </c>
      <c r="D51">
        <v>5</v>
      </c>
      <c r="E51">
        <v>41</v>
      </c>
      <c r="F51">
        <f>52*5</f>
        <v>260</v>
      </c>
      <c r="G51">
        <v>78</v>
      </c>
      <c r="H51" s="4"/>
      <c r="I51" s="4"/>
    </row>
    <row r="52" spans="1:9" x14ac:dyDescent="0.25">
      <c r="A52" s="1">
        <v>45196</v>
      </c>
      <c r="B52" s="3">
        <v>45196.645833333336</v>
      </c>
      <c r="C52" s="2" t="s">
        <v>12</v>
      </c>
      <c r="D52">
        <v>1</v>
      </c>
      <c r="E52">
        <v>41</v>
      </c>
      <c r="F52">
        <v>112</v>
      </c>
      <c r="G52">
        <v>92</v>
      </c>
      <c r="H52" s="4"/>
      <c r="I52" s="4"/>
    </row>
    <row r="53" spans="1:9" x14ac:dyDescent="0.25">
      <c r="A53" s="1">
        <v>45196</v>
      </c>
      <c r="B53" s="3">
        <v>45196.645833333336</v>
      </c>
      <c r="C53" s="2" t="s">
        <v>12</v>
      </c>
      <c r="D53">
        <v>2</v>
      </c>
      <c r="E53">
        <v>21</v>
      </c>
      <c r="F53">
        <v>81</v>
      </c>
      <c r="G53">
        <v>88</v>
      </c>
      <c r="H53" s="4"/>
      <c r="I53" s="4"/>
    </row>
    <row r="54" spans="1:9" x14ac:dyDescent="0.25">
      <c r="A54" s="1">
        <v>45196</v>
      </c>
      <c r="B54" s="3">
        <v>45196.645833333336</v>
      </c>
      <c r="C54" s="2" t="s">
        <v>12</v>
      </c>
      <c r="D54">
        <v>3</v>
      </c>
      <c r="E54">
        <v>32</v>
      </c>
      <c r="F54">
        <f>50*5</f>
        <v>250</v>
      </c>
      <c r="G54">
        <v>70</v>
      </c>
      <c r="H54" s="4"/>
      <c r="I54" s="4"/>
    </row>
    <row r="55" spans="1:9" x14ac:dyDescent="0.25">
      <c r="A55" s="1">
        <v>45196</v>
      </c>
      <c r="B55" s="3">
        <v>45196.645833333336</v>
      </c>
      <c r="C55" s="2" t="s">
        <v>12</v>
      </c>
      <c r="D55">
        <v>4</v>
      </c>
      <c r="E55">
        <f>24</f>
        <v>24</v>
      </c>
      <c r="F55">
        <v>138</v>
      </c>
      <c r="G55">
        <v>41</v>
      </c>
      <c r="H55" s="4"/>
      <c r="I55" s="4"/>
    </row>
    <row r="56" spans="1:9" x14ac:dyDescent="0.25">
      <c r="A56" s="1">
        <v>45196</v>
      </c>
      <c r="B56" s="3">
        <v>45196.645833333336</v>
      </c>
      <c r="C56" s="2" t="s">
        <v>12</v>
      </c>
      <c r="D56">
        <v>5</v>
      </c>
      <c r="E56">
        <f>40</f>
        <v>40</v>
      </c>
      <c r="F56">
        <v>173</v>
      </c>
      <c r="G56" s="6">
        <f>(G51+G61)/2</f>
        <v>58.5</v>
      </c>
      <c r="H56" s="4"/>
      <c r="I56" s="4"/>
    </row>
    <row r="57" spans="1:9" x14ac:dyDescent="0.25">
      <c r="A57" s="1">
        <v>45198</v>
      </c>
      <c r="B57" s="3">
        <v>45198.395833333336</v>
      </c>
      <c r="C57" s="2" t="s">
        <v>12</v>
      </c>
      <c r="D57">
        <v>1</v>
      </c>
      <c r="E57">
        <v>18</v>
      </c>
      <c r="F57">
        <v>31</v>
      </c>
      <c r="G57">
        <v>142</v>
      </c>
      <c r="H57" s="4"/>
      <c r="I57" s="4"/>
    </row>
    <row r="58" spans="1:9" x14ac:dyDescent="0.25">
      <c r="A58" s="1">
        <v>45198</v>
      </c>
      <c r="B58" s="3">
        <v>45198.395833333336</v>
      </c>
      <c r="C58" s="2" t="s">
        <v>12</v>
      </c>
      <c r="D58">
        <v>2</v>
      </c>
      <c r="E58">
        <v>8</v>
      </c>
      <c r="F58">
        <v>36</v>
      </c>
      <c r="G58">
        <v>107</v>
      </c>
      <c r="H58" s="4"/>
      <c r="I58" s="4"/>
    </row>
    <row r="59" spans="1:9" x14ac:dyDescent="0.25">
      <c r="A59" s="1">
        <v>45198</v>
      </c>
      <c r="B59" s="3">
        <v>45198.395833333336</v>
      </c>
      <c r="C59" s="2" t="s">
        <v>12</v>
      </c>
      <c r="D59">
        <v>3</v>
      </c>
      <c r="E59">
        <v>20</v>
      </c>
      <c r="F59">
        <f>41*5</f>
        <v>205</v>
      </c>
      <c r="G59">
        <v>39</v>
      </c>
      <c r="H59" s="4"/>
      <c r="I59" s="4"/>
    </row>
    <row r="60" spans="1:9" x14ac:dyDescent="0.25">
      <c r="A60" s="1">
        <v>45198</v>
      </c>
      <c r="B60" s="3">
        <v>45198.395833333336</v>
      </c>
      <c r="C60" s="2" t="s">
        <v>12</v>
      </c>
      <c r="D60">
        <v>4</v>
      </c>
      <c r="E60">
        <v>5</v>
      </c>
      <c r="F60">
        <v>101</v>
      </c>
      <c r="G60">
        <v>58</v>
      </c>
      <c r="H60" s="4"/>
      <c r="I60" s="4"/>
    </row>
    <row r="61" spans="1:9" x14ac:dyDescent="0.25">
      <c r="A61" s="1">
        <v>45198</v>
      </c>
      <c r="B61" s="3">
        <v>45198.395833333336</v>
      </c>
      <c r="C61" s="2" t="s">
        <v>12</v>
      </c>
      <c r="D61">
        <v>5</v>
      </c>
      <c r="E61">
        <v>35</v>
      </c>
      <c r="F61">
        <v>95</v>
      </c>
      <c r="G61">
        <v>39</v>
      </c>
      <c r="H61" s="4"/>
      <c r="I61" s="4"/>
    </row>
    <row r="62" spans="1:9" x14ac:dyDescent="0.25">
      <c r="A62" s="1">
        <v>45201</v>
      </c>
      <c r="B62" s="3">
        <v>45201.5</v>
      </c>
      <c r="C62" s="2" t="s">
        <v>12</v>
      </c>
      <c r="D62">
        <v>1</v>
      </c>
      <c r="H62" s="4"/>
      <c r="I62" s="4"/>
    </row>
    <row r="63" spans="1:9" x14ac:dyDescent="0.25">
      <c r="A63" s="1">
        <v>45201</v>
      </c>
      <c r="B63" s="3">
        <v>45201.5</v>
      </c>
      <c r="C63" s="2" t="s">
        <v>12</v>
      </c>
      <c r="D63">
        <v>2</v>
      </c>
      <c r="H63" s="4"/>
      <c r="I63" s="4"/>
    </row>
    <row r="64" spans="1:9" x14ac:dyDescent="0.25">
      <c r="A64" s="1">
        <v>45201</v>
      </c>
      <c r="B64" s="3">
        <v>45201.5</v>
      </c>
      <c r="C64" s="2" t="s">
        <v>12</v>
      </c>
      <c r="D64">
        <v>3</v>
      </c>
      <c r="F64">
        <v>190</v>
      </c>
      <c r="G64">
        <v>85</v>
      </c>
      <c r="H64" s="4"/>
      <c r="I64" s="4"/>
    </row>
    <row r="65" spans="1:9" x14ac:dyDescent="0.25">
      <c r="A65" s="1">
        <v>45201</v>
      </c>
      <c r="B65" s="3">
        <v>45201.5</v>
      </c>
      <c r="C65" s="2" t="s">
        <v>12</v>
      </c>
      <c r="D65">
        <v>4</v>
      </c>
      <c r="H65" s="4"/>
      <c r="I65" s="4"/>
    </row>
    <row r="66" spans="1:9" x14ac:dyDescent="0.25">
      <c r="A66" s="1">
        <v>45201</v>
      </c>
      <c r="B66" s="3">
        <v>45201.5</v>
      </c>
      <c r="C66" s="2" t="s">
        <v>12</v>
      </c>
      <c r="D66">
        <v>5</v>
      </c>
      <c r="H66" s="4"/>
      <c r="I66" s="4"/>
    </row>
    <row r="67" spans="1:9" x14ac:dyDescent="0.25">
      <c r="A67" s="1">
        <v>45203</v>
      </c>
      <c r="B67" s="3">
        <v>45203.395833333336</v>
      </c>
      <c r="C67" s="2" t="s">
        <v>7</v>
      </c>
      <c r="D67">
        <v>1</v>
      </c>
      <c r="H67" s="4"/>
      <c r="I67" s="4"/>
    </row>
    <row r="68" spans="1:9" x14ac:dyDescent="0.25">
      <c r="A68" s="1">
        <v>45203</v>
      </c>
      <c r="B68" s="3">
        <v>45203.395833333336</v>
      </c>
      <c r="C68" s="2" t="s">
        <v>7</v>
      </c>
      <c r="D68">
        <v>2</v>
      </c>
      <c r="H68" s="4"/>
      <c r="I68" s="4"/>
    </row>
    <row r="69" spans="1:9" x14ac:dyDescent="0.25">
      <c r="A69" s="1">
        <v>45203</v>
      </c>
      <c r="B69" s="3">
        <v>45203.395833333336</v>
      </c>
      <c r="C69" s="2" t="s">
        <v>7</v>
      </c>
      <c r="D69">
        <v>3</v>
      </c>
      <c r="H69" s="4"/>
      <c r="I69" s="4"/>
    </row>
    <row r="70" spans="1:9" x14ac:dyDescent="0.25">
      <c r="A70" s="1">
        <v>45203</v>
      </c>
      <c r="B70" s="3">
        <v>45203.395833333336</v>
      </c>
      <c r="C70" s="2" t="s">
        <v>7</v>
      </c>
      <c r="D70">
        <v>4</v>
      </c>
      <c r="H70" s="4"/>
      <c r="I70" s="4"/>
    </row>
    <row r="71" spans="1:9" x14ac:dyDescent="0.25">
      <c r="A71" s="1">
        <v>45203</v>
      </c>
      <c r="B71" s="3">
        <v>45203.395833333336</v>
      </c>
      <c r="C71" s="2" t="s">
        <v>7</v>
      </c>
      <c r="D71">
        <v>5</v>
      </c>
      <c r="H71" s="4"/>
      <c r="I7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DF65-FA8F-4215-81AD-F7998E57215C}">
  <dimension ref="A1:H61"/>
  <sheetViews>
    <sheetView workbookViewId="0">
      <selection activeCell="H8" sqref="H8"/>
    </sheetView>
  </sheetViews>
  <sheetFormatPr defaultRowHeight="15" x14ac:dyDescent="0.25"/>
  <cols>
    <col min="1" max="1" width="10.5703125" bestFit="1" customWidth="1"/>
    <col min="2" max="2" width="8.140625" bestFit="1" customWidth="1"/>
    <col min="3" max="3" width="6.28515625" bestFit="1" customWidth="1"/>
    <col min="4" max="4" width="8.7109375" bestFit="1" customWidth="1"/>
    <col min="6" max="7" width="7.7109375" customWidth="1"/>
    <col min="8" max="8" width="5.7109375" bestFit="1" customWidth="1"/>
  </cols>
  <sheetData>
    <row r="1" spans="1:8" ht="30" x14ac:dyDescent="0.25">
      <c r="A1" s="5" t="s">
        <v>0</v>
      </c>
      <c r="B1" s="5" t="s">
        <v>1</v>
      </c>
      <c r="C1" s="5" t="s">
        <v>6</v>
      </c>
      <c r="D1" s="5" t="s">
        <v>14</v>
      </c>
      <c r="E1" s="5" t="s">
        <v>2</v>
      </c>
      <c r="F1" s="5" t="s">
        <v>15</v>
      </c>
      <c r="G1" s="5" t="s">
        <v>16</v>
      </c>
      <c r="H1" s="5" t="s">
        <v>5</v>
      </c>
    </row>
    <row r="2" spans="1:8" x14ac:dyDescent="0.25">
      <c r="A2" s="1">
        <v>45216</v>
      </c>
      <c r="B2" s="3">
        <v>45216.458333333336</v>
      </c>
      <c r="C2" s="2" t="s">
        <v>7</v>
      </c>
      <c r="D2">
        <v>2</v>
      </c>
      <c r="E2">
        <v>1</v>
      </c>
      <c r="F2">
        <v>2</v>
      </c>
      <c r="G2">
        <v>0</v>
      </c>
      <c r="H2">
        <v>0</v>
      </c>
    </row>
    <row r="3" spans="1:8" x14ac:dyDescent="0.25">
      <c r="A3" s="1">
        <v>45216</v>
      </c>
      <c r="B3" s="3">
        <v>45216.458333333336</v>
      </c>
      <c r="C3" s="2" t="s">
        <v>7</v>
      </c>
      <c r="D3">
        <v>2</v>
      </c>
      <c r="E3">
        <v>2</v>
      </c>
      <c r="F3">
        <v>2</v>
      </c>
      <c r="G3">
        <v>0</v>
      </c>
      <c r="H3">
        <v>0</v>
      </c>
    </row>
    <row r="4" spans="1:8" x14ac:dyDescent="0.25">
      <c r="A4" s="1">
        <v>45216</v>
      </c>
      <c r="B4" s="3">
        <v>45216.458333333336</v>
      </c>
      <c r="C4" s="2" t="s">
        <v>7</v>
      </c>
      <c r="D4">
        <v>2</v>
      </c>
      <c r="E4">
        <v>3</v>
      </c>
      <c r="F4">
        <v>2</v>
      </c>
      <c r="G4">
        <v>0</v>
      </c>
      <c r="H4">
        <v>0</v>
      </c>
    </row>
    <row r="5" spans="1:8" x14ac:dyDescent="0.25">
      <c r="A5" s="1">
        <v>45216</v>
      </c>
      <c r="B5" s="3">
        <v>45216.458333333336</v>
      </c>
      <c r="C5" s="2" t="s">
        <v>7</v>
      </c>
      <c r="D5">
        <v>2</v>
      </c>
      <c r="E5">
        <v>4</v>
      </c>
      <c r="F5">
        <v>2</v>
      </c>
      <c r="G5">
        <v>0</v>
      </c>
      <c r="H5">
        <v>0</v>
      </c>
    </row>
    <row r="6" spans="1:8" x14ac:dyDescent="0.25">
      <c r="A6" s="1">
        <v>45216</v>
      </c>
      <c r="B6" s="3">
        <v>45216.458333333336</v>
      </c>
      <c r="C6" s="2" t="s">
        <v>7</v>
      </c>
      <c r="D6">
        <v>2</v>
      </c>
      <c r="E6">
        <v>5</v>
      </c>
      <c r="F6">
        <v>2</v>
      </c>
      <c r="G6">
        <v>0</v>
      </c>
      <c r="H6">
        <v>0</v>
      </c>
    </row>
    <row r="7" spans="1:8" x14ac:dyDescent="0.25">
      <c r="A7" s="1">
        <v>45216</v>
      </c>
      <c r="B7" s="3">
        <v>45216.458333333336</v>
      </c>
      <c r="C7" s="2" t="s">
        <v>7</v>
      </c>
      <c r="D7">
        <v>5</v>
      </c>
      <c r="E7">
        <v>1</v>
      </c>
      <c r="F7">
        <v>5</v>
      </c>
      <c r="G7">
        <v>0</v>
      </c>
      <c r="H7">
        <v>0</v>
      </c>
    </row>
    <row r="8" spans="1:8" x14ac:dyDescent="0.25">
      <c r="A8" s="1">
        <v>45216</v>
      </c>
      <c r="B8" s="3">
        <v>45216.458333333336</v>
      </c>
      <c r="C8" s="2" t="s">
        <v>7</v>
      </c>
      <c r="D8">
        <v>5</v>
      </c>
      <c r="E8">
        <v>2</v>
      </c>
      <c r="F8">
        <v>5</v>
      </c>
      <c r="G8">
        <v>0</v>
      </c>
      <c r="H8">
        <v>0</v>
      </c>
    </row>
    <row r="9" spans="1:8" x14ac:dyDescent="0.25">
      <c r="A9" s="1">
        <v>45216</v>
      </c>
      <c r="B9" s="3">
        <v>45216.458333333336</v>
      </c>
      <c r="C9" s="2" t="s">
        <v>7</v>
      </c>
      <c r="D9">
        <v>5</v>
      </c>
      <c r="E9">
        <v>3</v>
      </c>
      <c r="F9">
        <v>5</v>
      </c>
      <c r="G9">
        <v>0</v>
      </c>
      <c r="H9">
        <v>0</v>
      </c>
    </row>
    <row r="10" spans="1:8" x14ac:dyDescent="0.25">
      <c r="A10" s="1">
        <v>45216</v>
      </c>
      <c r="B10" s="3">
        <v>45216.458333333336</v>
      </c>
      <c r="C10" s="2" t="s">
        <v>7</v>
      </c>
      <c r="D10">
        <v>5</v>
      </c>
      <c r="E10">
        <v>4</v>
      </c>
      <c r="F10">
        <v>5</v>
      </c>
      <c r="G10">
        <v>0</v>
      </c>
      <c r="H10">
        <v>0</v>
      </c>
    </row>
    <row r="11" spans="1:8" x14ac:dyDescent="0.25">
      <c r="A11" s="1">
        <v>45216</v>
      </c>
      <c r="B11" s="3">
        <v>45216.458333333336</v>
      </c>
      <c r="C11" s="2" t="s">
        <v>7</v>
      </c>
      <c r="D11">
        <v>5</v>
      </c>
      <c r="E11">
        <v>5</v>
      </c>
      <c r="F11">
        <v>5</v>
      </c>
      <c r="G11">
        <v>0</v>
      </c>
      <c r="H11">
        <v>0</v>
      </c>
    </row>
    <row r="12" spans="1:8" x14ac:dyDescent="0.25">
      <c r="A12" s="1">
        <v>45216</v>
      </c>
      <c r="B12" s="3">
        <v>45216.458333333336</v>
      </c>
      <c r="C12" s="2" t="s">
        <v>7</v>
      </c>
      <c r="D12">
        <v>10</v>
      </c>
      <c r="E12">
        <v>1</v>
      </c>
      <c r="F12">
        <v>10</v>
      </c>
      <c r="G12">
        <v>0</v>
      </c>
      <c r="H12">
        <v>0</v>
      </c>
    </row>
    <row r="13" spans="1:8" x14ac:dyDescent="0.25">
      <c r="A13" s="1">
        <v>45216</v>
      </c>
      <c r="B13" s="3">
        <v>45216.458333333336</v>
      </c>
      <c r="C13" s="2" t="s">
        <v>7</v>
      </c>
      <c r="D13">
        <v>10</v>
      </c>
      <c r="E13">
        <v>2</v>
      </c>
      <c r="F13">
        <v>10</v>
      </c>
      <c r="G13">
        <v>0</v>
      </c>
      <c r="H13">
        <v>0</v>
      </c>
    </row>
    <row r="14" spans="1:8" x14ac:dyDescent="0.25">
      <c r="A14" s="1">
        <v>45216</v>
      </c>
      <c r="B14" s="3">
        <v>45216.458333333336</v>
      </c>
      <c r="C14" s="2" t="s">
        <v>7</v>
      </c>
      <c r="D14">
        <v>10</v>
      </c>
      <c r="E14">
        <v>3</v>
      </c>
      <c r="F14">
        <v>10</v>
      </c>
      <c r="G14">
        <v>0</v>
      </c>
      <c r="H14">
        <v>0</v>
      </c>
    </row>
    <row r="15" spans="1:8" x14ac:dyDescent="0.25">
      <c r="A15" s="1">
        <v>45216</v>
      </c>
      <c r="B15" s="3">
        <v>45216.458333333336</v>
      </c>
      <c r="C15" s="2" t="s">
        <v>7</v>
      </c>
      <c r="D15">
        <v>10</v>
      </c>
      <c r="E15">
        <v>4</v>
      </c>
      <c r="F15">
        <v>10</v>
      </c>
      <c r="G15">
        <v>0</v>
      </c>
      <c r="H15">
        <v>0</v>
      </c>
    </row>
    <row r="16" spans="1:8" x14ac:dyDescent="0.25">
      <c r="A16" s="1">
        <v>45216</v>
      </c>
      <c r="B16" s="3">
        <v>45216.458333333336</v>
      </c>
      <c r="C16" s="2" t="s">
        <v>7</v>
      </c>
      <c r="D16">
        <v>10</v>
      </c>
      <c r="E16">
        <v>5</v>
      </c>
      <c r="F16">
        <v>10</v>
      </c>
      <c r="G16">
        <v>0</v>
      </c>
      <c r="H16">
        <v>0</v>
      </c>
    </row>
    <row r="17" spans="1:8" x14ac:dyDescent="0.25">
      <c r="A17" s="1">
        <v>45217</v>
      </c>
      <c r="B17" s="3">
        <v>45217.416666666664</v>
      </c>
      <c r="C17" s="2" t="s">
        <v>7</v>
      </c>
      <c r="D17">
        <v>2</v>
      </c>
      <c r="E17">
        <v>1</v>
      </c>
      <c r="F17">
        <v>1</v>
      </c>
      <c r="G17">
        <v>1</v>
      </c>
      <c r="H17">
        <f>A17-$A$2</f>
        <v>1</v>
      </c>
    </row>
    <row r="18" spans="1:8" x14ac:dyDescent="0.25">
      <c r="A18" s="1">
        <v>45217</v>
      </c>
      <c r="B18" s="3">
        <v>45217.416666666664</v>
      </c>
      <c r="C18" s="2" t="s">
        <v>7</v>
      </c>
      <c r="D18">
        <v>2</v>
      </c>
      <c r="E18">
        <v>2</v>
      </c>
      <c r="F18">
        <v>2</v>
      </c>
      <c r="G18">
        <v>0</v>
      </c>
      <c r="H18">
        <f t="shared" ref="H18:H61" si="0">A18-$A$2</f>
        <v>1</v>
      </c>
    </row>
    <row r="19" spans="1:8" x14ac:dyDescent="0.25">
      <c r="A19" s="1">
        <v>45217</v>
      </c>
      <c r="B19" s="3">
        <v>45217.416666666664</v>
      </c>
      <c r="C19" s="2" t="s">
        <v>7</v>
      </c>
      <c r="D19">
        <v>2</v>
      </c>
      <c r="E19">
        <v>3</v>
      </c>
      <c r="F19">
        <v>2</v>
      </c>
      <c r="G19">
        <v>0</v>
      </c>
      <c r="H19">
        <f t="shared" si="0"/>
        <v>1</v>
      </c>
    </row>
    <row r="20" spans="1:8" x14ac:dyDescent="0.25">
      <c r="A20" s="1">
        <v>45217</v>
      </c>
      <c r="B20" s="3">
        <v>45217.416666666664</v>
      </c>
      <c r="C20" s="2" t="s">
        <v>7</v>
      </c>
      <c r="D20">
        <v>2</v>
      </c>
      <c r="E20">
        <v>4</v>
      </c>
      <c r="F20">
        <v>2</v>
      </c>
      <c r="G20">
        <v>0</v>
      </c>
      <c r="H20">
        <f t="shared" si="0"/>
        <v>1</v>
      </c>
    </row>
    <row r="21" spans="1:8" x14ac:dyDescent="0.25">
      <c r="A21" s="1">
        <v>45217</v>
      </c>
      <c r="B21" s="3">
        <v>45217.416666666664</v>
      </c>
      <c r="C21" s="2" t="s">
        <v>7</v>
      </c>
      <c r="D21">
        <v>2</v>
      </c>
      <c r="E21">
        <v>5</v>
      </c>
      <c r="F21">
        <v>2</v>
      </c>
      <c r="G21">
        <v>0</v>
      </c>
      <c r="H21">
        <f t="shared" si="0"/>
        <v>1</v>
      </c>
    </row>
    <row r="22" spans="1:8" x14ac:dyDescent="0.25">
      <c r="A22" s="1">
        <v>45217</v>
      </c>
      <c r="B22" s="3">
        <v>45217.416666666664</v>
      </c>
      <c r="C22" s="2" t="s">
        <v>7</v>
      </c>
      <c r="D22">
        <v>5</v>
      </c>
      <c r="E22">
        <v>1</v>
      </c>
      <c r="F22">
        <v>5</v>
      </c>
      <c r="G22">
        <v>0</v>
      </c>
      <c r="H22">
        <f t="shared" si="0"/>
        <v>1</v>
      </c>
    </row>
    <row r="23" spans="1:8" x14ac:dyDescent="0.25">
      <c r="A23" s="1">
        <v>45217</v>
      </c>
      <c r="B23" s="3">
        <v>45217.416666666664</v>
      </c>
      <c r="C23" s="2" t="s">
        <v>7</v>
      </c>
      <c r="D23">
        <v>5</v>
      </c>
      <c r="E23">
        <v>2</v>
      </c>
      <c r="F23">
        <v>4</v>
      </c>
      <c r="G23">
        <v>0</v>
      </c>
      <c r="H23">
        <f t="shared" si="0"/>
        <v>1</v>
      </c>
    </row>
    <row r="24" spans="1:8" x14ac:dyDescent="0.25">
      <c r="A24" s="1">
        <v>45217</v>
      </c>
      <c r="B24" s="3">
        <v>45217.416666666664</v>
      </c>
      <c r="C24" s="2" t="s">
        <v>7</v>
      </c>
      <c r="D24">
        <v>5</v>
      </c>
      <c r="E24">
        <v>3</v>
      </c>
      <c r="F24">
        <v>3</v>
      </c>
      <c r="G24">
        <v>1</v>
      </c>
      <c r="H24">
        <f t="shared" si="0"/>
        <v>1</v>
      </c>
    </row>
    <row r="25" spans="1:8" x14ac:dyDescent="0.25">
      <c r="A25" s="1">
        <v>45217</v>
      </c>
      <c r="B25" s="3">
        <v>45217.416666666664</v>
      </c>
      <c r="C25" s="2" t="s">
        <v>7</v>
      </c>
      <c r="D25">
        <v>5</v>
      </c>
      <c r="E25">
        <v>4</v>
      </c>
      <c r="F25">
        <v>3</v>
      </c>
      <c r="G25">
        <v>2</v>
      </c>
      <c r="H25">
        <f t="shared" si="0"/>
        <v>1</v>
      </c>
    </row>
    <row r="26" spans="1:8" x14ac:dyDescent="0.25">
      <c r="A26" s="1">
        <v>45217</v>
      </c>
      <c r="B26" s="3">
        <v>45217.416666666664</v>
      </c>
      <c r="C26" s="2" t="s">
        <v>7</v>
      </c>
      <c r="D26">
        <v>5</v>
      </c>
      <c r="E26">
        <v>5</v>
      </c>
      <c r="F26">
        <v>4</v>
      </c>
      <c r="G26">
        <v>0</v>
      </c>
      <c r="H26">
        <f t="shared" si="0"/>
        <v>1</v>
      </c>
    </row>
    <row r="27" spans="1:8" x14ac:dyDescent="0.25">
      <c r="A27" s="1">
        <v>45217</v>
      </c>
      <c r="B27" s="3">
        <v>45217.416666666664</v>
      </c>
      <c r="C27" s="2" t="s">
        <v>7</v>
      </c>
      <c r="D27">
        <v>10</v>
      </c>
      <c r="E27">
        <v>1</v>
      </c>
      <c r="F27">
        <v>4</v>
      </c>
      <c r="G27">
        <v>6</v>
      </c>
      <c r="H27">
        <f t="shared" si="0"/>
        <v>1</v>
      </c>
    </row>
    <row r="28" spans="1:8" x14ac:dyDescent="0.25">
      <c r="A28" s="1">
        <v>45217</v>
      </c>
      <c r="B28" s="3">
        <v>45217.416666666664</v>
      </c>
      <c r="C28" s="2" t="s">
        <v>7</v>
      </c>
      <c r="D28">
        <v>10</v>
      </c>
      <c r="E28">
        <v>2</v>
      </c>
      <c r="F28">
        <v>7</v>
      </c>
      <c r="G28">
        <v>2</v>
      </c>
      <c r="H28">
        <f t="shared" si="0"/>
        <v>1</v>
      </c>
    </row>
    <row r="29" spans="1:8" x14ac:dyDescent="0.25">
      <c r="A29" s="1">
        <v>45217</v>
      </c>
      <c r="B29" s="3">
        <v>45217.416666666664</v>
      </c>
      <c r="C29" s="2" t="s">
        <v>7</v>
      </c>
      <c r="D29">
        <v>10</v>
      </c>
      <c r="E29">
        <v>3</v>
      </c>
      <c r="F29">
        <v>9</v>
      </c>
      <c r="G29">
        <v>0</v>
      </c>
      <c r="H29">
        <f t="shared" si="0"/>
        <v>1</v>
      </c>
    </row>
    <row r="30" spans="1:8" x14ac:dyDescent="0.25">
      <c r="A30" s="1">
        <v>45217</v>
      </c>
      <c r="B30" s="3">
        <v>45217.416666666664</v>
      </c>
      <c r="C30" s="2" t="s">
        <v>7</v>
      </c>
      <c r="D30">
        <v>10</v>
      </c>
      <c r="E30">
        <v>4</v>
      </c>
      <c r="F30">
        <v>8</v>
      </c>
      <c r="G30">
        <v>2</v>
      </c>
      <c r="H30">
        <f t="shared" si="0"/>
        <v>1</v>
      </c>
    </row>
    <row r="31" spans="1:8" x14ac:dyDescent="0.25">
      <c r="A31" s="1">
        <v>45217</v>
      </c>
      <c r="B31" s="3">
        <v>45217.416666666664</v>
      </c>
      <c r="C31" s="2" t="s">
        <v>7</v>
      </c>
      <c r="D31">
        <v>10</v>
      </c>
      <c r="E31">
        <v>5</v>
      </c>
      <c r="F31">
        <v>8</v>
      </c>
      <c r="G31">
        <v>2</v>
      </c>
      <c r="H31">
        <f t="shared" si="0"/>
        <v>1</v>
      </c>
    </row>
    <row r="32" spans="1:8" x14ac:dyDescent="0.25">
      <c r="A32" s="1">
        <v>45218</v>
      </c>
      <c r="B32" s="3">
        <v>45218.416666666664</v>
      </c>
      <c r="C32" s="2" t="s">
        <v>7</v>
      </c>
      <c r="D32">
        <v>2</v>
      </c>
      <c r="E32">
        <v>1</v>
      </c>
      <c r="F32">
        <v>1</v>
      </c>
      <c r="G32">
        <v>1</v>
      </c>
      <c r="H32">
        <f t="shared" si="0"/>
        <v>2</v>
      </c>
    </row>
    <row r="33" spans="1:8" x14ac:dyDescent="0.25">
      <c r="A33" s="1">
        <v>45218</v>
      </c>
      <c r="B33" s="3">
        <v>45218.416666666664</v>
      </c>
      <c r="C33" s="2" t="s">
        <v>7</v>
      </c>
      <c r="D33">
        <v>2</v>
      </c>
      <c r="E33">
        <v>2</v>
      </c>
      <c r="F33">
        <v>2</v>
      </c>
      <c r="G33">
        <v>0</v>
      </c>
      <c r="H33">
        <f t="shared" si="0"/>
        <v>2</v>
      </c>
    </row>
    <row r="34" spans="1:8" x14ac:dyDescent="0.25">
      <c r="A34" s="1">
        <v>45218</v>
      </c>
      <c r="B34" s="3">
        <v>45218.416666666664</v>
      </c>
      <c r="C34" s="2" t="s">
        <v>7</v>
      </c>
      <c r="D34">
        <v>2</v>
      </c>
      <c r="E34">
        <v>3</v>
      </c>
      <c r="F34">
        <v>2</v>
      </c>
      <c r="G34">
        <v>0</v>
      </c>
      <c r="H34">
        <f t="shared" si="0"/>
        <v>2</v>
      </c>
    </row>
    <row r="35" spans="1:8" x14ac:dyDescent="0.25">
      <c r="A35" s="1">
        <v>45218</v>
      </c>
      <c r="B35" s="3">
        <v>45218.416666666664</v>
      </c>
      <c r="C35" s="2" t="s">
        <v>7</v>
      </c>
      <c r="D35">
        <v>2</v>
      </c>
      <c r="E35">
        <v>4</v>
      </c>
      <c r="F35">
        <v>1</v>
      </c>
      <c r="G35">
        <v>0</v>
      </c>
      <c r="H35">
        <f t="shared" si="0"/>
        <v>2</v>
      </c>
    </row>
    <row r="36" spans="1:8" x14ac:dyDescent="0.25">
      <c r="A36" s="1">
        <v>45218</v>
      </c>
      <c r="B36" s="3">
        <v>45218.416666666664</v>
      </c>
      <c r="C36" s="2" t="s">
        <v>7</v>
      </c>
      <c r="D36">
        <v>2</v>
      </c>
      <c r="E36">
        <v>5</v>
      </c>
      <c r="F36">
        <v>1</v>
      </c>
      <c r="G36">
        <v>0</v>
      </c>
      <c r="H36">
        <f t="shared" si="0"/>
        <v>2</v>
      </c>
    </row>
    <row r="37" spans="1:8" x14ac:dyDescent="0.25">
      <c r="A37" s="1">
        <v>45218</v>
      </c>
      <c r="B37" s="3">
        <v>45218.416666666664</v>
      </c>
      <c r="C37" s="2" t="s">
        <v>7</v>
      </c>
      <c r="D37">
        <v>5</v>
      </c>
      <c r="E37">
        <v>1</v>
      </c>
      <c r="F37">
        <v>4</v>
      </c>
      <c r="G37">
        <v>0</v>
      </c>
      <c r="H37">
        <f t="shared" si="0"/>
        <v>2</v>
      </c>
    </row>
    <row r="38" spans="1:8" x14ac:dyDescent="0.25">
      <c r="A38" s="1">
        <v>45218</v>
      </c>
      <c r="B38" s="3">
        <v>45218.416666666664</v>
      </c>
      <c r="C38" s="2" t="s">
        <v>7</v>
      </c>
      <c r="D38">
        <v>5</v>
      </c>
      <c r="E38">
        <v>2</v>
      </c>
      <c r="F38">
        <v>4</v>
      </c>
      <c r="G38">
        <v>0</v>
      </c>
      <c r="H38">
        <f t="shared" si="0"/>
        <v>2</v>
      </c>
    </row>
    <row r="39" spans="1:8" x14ac:dyDescent="0.25">
      <c r="A39" s="1">
        <v>45218</v>
      </c>
      <c r="B39" s="3">
        <v>45218.416666666664</v>
      </c>
      <c r="C39" s="2" t="s">
        <v>7</v>
      </c>
      <c r="D39">
        <v>5</v>
      </c>
      <c r="E39">
        <v>3</v>
      </c>
      <c r="F39">
        <v>2</v>
      </c>
      <c r="G39">
        <v>2</v>
      </c>
      <c r="H39">
        <f t="shared" si="0"/>
        <v>2</v>
      </c>
    </row>
    <row r="40" spans="1:8" x14ac:dyDescent="0.25">
      <c r="A40" s="1">
        <v>45218</v>
      </c>
      <c r="B40" s="3">
        <v>45218.416666666664</v>
      </c>
      <c r="C40" s="2" t="s">
        <v>7</v>
      </c>
      <c r="D40">
        <v>5</v>
      </c>
      <c r="E40">
        <v>4</v>
      </c>
      <c r="F40">
        <v>3</v>
      </c>
      <c r="G40">
        <v>2</v>
      </c>
      <c r="H40">
        <f t="shared" si="0"/>
        <v>2</v>
      </c>
    </row>
    <row r="41" spans="1:8" x14ac:dyDescent="0.25">
      <c r="A41" s="1">
        <v>45218</v>
      </c>
      <c r="B41" s="3">
        <v>45218.416666666664</v>
      </c>
      <c r="C41" s="2" t="s">
        <v>7</v>
      </c>
      <c r="D41">
        <v>5</v>
      </c>
      <c r="E41">
        <v>5</v>
      </c>
      <c r="F41">
        <v>4</v>
      </c>
      <c r="G41">
        <v>0</v>
      </c>
      <c r="H41">
        <f t="shared" si="0"/>
        <v>2</v>
      </c>
    </row>
    <row r="42" spans="1:8" x14ac:dyDescent="0.25">
      <c r="A42" s="1">
        <v>45218</v>
      </c>
      <c r="B42" s="3">
        <v>45218.416666666664</v>
      </c>
      <c r="C42" s="2" t="s">
        <v>7</v>
      </c>
      <c r="D42">
        <v>10</v>
      </c>
      <c r="E42">
        <v>1</v>
      </c>
      <c r="F42">
        <v>3</v>
      </c>
      <c r="G42">
        <v>6</v>
      </c>
      <c r="H42">
        <f t="shared" si="0"/>
        <v>2</v>
      </c>
    </row>
    <row r="43" spans="1:8" x14ac:dyDescent="0.25">
      <c r="A43" s="1">
        <v>45218</v>
      </c>
      <c r="B43" s="3">
        <v>45218.416666666664</v>
      </c>
      <c r="C43" s="2" t="s">
        <v>7</v>
      </c>
      <c r="D43">
        <v>10</v>
      </c>
      <c r="E43">
        <v>2</v>
      </c>
      <c r="F43">
        <v>7</v>
      </c>
      <c r="G43">
        <v>2</v>
      </c>
      <c r="H43">
        <f t="shared" si="0"/>
        <v>2</v>
      </c>
    </row>
    <row r="44" spans="1:8" x14ac:dyDescent="0.25">
      <c r="A44" s="1">
        <v>45218</v>
      </c>
      <c r="B44" s="3">
        <v>45218.416666666664</v>
      </c>
      <c r="C44" s="2" t="s">
        <v>7</v>
      </c>
      <c r="D44">
        <v>10</v>
      </c>
      <c r="E44">
        <v>3</v>
      </c>
      <c r="F44">
        <v>7</v>
      </c>
      <c r="G44">
        <v>1</v>
      </c>
      <c r="H44">
        <f t="shared" si="0"/>
        <v>2</v>
      </c>
    </row>
    <row r="45" spans="1:8" x14ac:dyDescent="0.25">
      <c r="A45" s="1">
        <v>45218</v>
      </c>
      <c r="B45" s="3">
        <v>45218.416666666664</v>
      </c>
      <c r="C45" s="2" t="s">
        <v>7</v>
      </c>
      <c r="D45">
        <v>10</v>
      </c>
      <c r="E45">
        <v>4</v>
      </c>
      <c r="F45">
        <v>7</v>
      </c>
      <c r="G45">
        <v>3</v>
      </c>
      <c r="H45">
        <f t="shared" si="0"/>
        <v>2</v>
      </c>
    </row>
    <row r="46" spans="1:8" x14ac:dyDescent="0.25">
      <c r="A46" s="1">
        <v>45218</v>
      </c>
      <c r="B46" s="3">
        <v>45218.416666666664</v>
      </c>
      <c r="C46" s="2" t="s">
        <v>7</v>
      </c>
      <c r="D46">
        <v>10</v>
      </c>
      <c r="E46">
        <v>5</v>
      </c>
      <c r="F46">
        <v>9</v>
      </c>
      <c r="G46">
        <v>1</v>
      </c>
      <c r="H46">
        <f t="shared" si="0"/>
        <v>2</v>
      </c>
    </row>
    <row r="47" spans="1:8" x14ac:dyDescent="0.25">
      <c r="A47" s="1">
        <v>45219</v>
      </c>
      <c r="B47" s="3">
        <v>45218.416666666664</v>
      </c>
      <c r="C47" s="2" t="s">
        <v>7</v>
      </c>
      <c r="D47">
        <v>2</v>
      </c>
      <c r="E47">
        <v>1</v>
      </c>
      <c r="F47">
        <v>1</v>
      </c>
      <c r="G47">
        <v>1</v>
      </c>
      <c r="H47">
        <f t="shared" si="0"/>
        <v>3</v>
      </c>
    </row>
    <row r="48" spans="1:8" x14ac:dyDescent="0.25">
      <c r="A48" s="1">
        <v>45219</v>
      </c>
      <c r="B48" s="3">
        <v>45218.416666666664</v>
      </c>
      <c r="C48" s="2" t="s">
        <v>7</v>
      </c>
      <c r="D48">
        <v>2</v>
      </c>
      <c r="E48">
        <v>2</v>
      </c>
      <c r="F48">
        <v>2</v>
      </c>
      <c r="G48">
        <v>0</v>
      </c>
      <c r="H48">
        <f t="shared" si="0"/>
        <v>3</v>
      </c>
    </row>
    <row r="49" spans="1:8" x14ac:dyDescent="0.25">
      <c r="A49" s="1">
        <v>45219</v>
      </c>
      <c r="B49" s="3">
        <v>45218.416666666664</v>
      </c>
      <c r="C49" s="2" t="s">
        <v>7</v>
      </c>
      <c r="D49">
        <v>2</v>
      </c>
      <c r="E49">
        <v>3</v>
      </c>
      <c r="F49">
        <v>2</v>
      </c>
      <c r="G49">
        <v>0</v>
      </c>
      <c r="H49">
        <f t="shared" si="0"/>
        <v>3</v>
      </c>
    </row>
    <row r="50" spans="1:8" x14ac:dyDescent="0.25">
      <c r="A50" s="1">
        <v>45219</v>
      </c>
      <c r="B50" s="3">
        <v>45218.416666666664</v>
      </c>
      <c r="C50" s="2" t="s">
        <v>7</v>
      </c>
      <c r="D50">
        <v>2</v>
      </c>
      <c r="E50">
        <v>4</v>
      </c>
      <c r="F50">
        <v>0</v>
      </c>
      <c r="G50">
        <v>0</v>
      </c>
      <c r="H50">
        <f t="shared" si="0"/>
        <v>3</v>
      </c>
    </row>
    <row r="51" spans="1:8" x14ac:dyDescent="0.25">
      <c r="A51" s="1">
        <v>45219</v>
      </c>
      <c r="B51" s="3">
        <v>45218.416666666664</v>
      </c>
      <c r="C51" s="2" t="s">
        <v>7</v>
      </c>
      <c r="D51">
        <v>2</v>
      </c>
      <c r="E51">
        <v>5</v>
      </c>
      <c r="F51">
        <v>0</v>
      </c>
      <c r="G51">
        <v>1</v>
      </c>
      <c r="H51">
        <f t="shared" si="0"/>
        <v>3</v>
      </c>
    </row>
    <row r="52" spans="1:8" x14ac:dyDescent="0.25">
      <c r="A52" s="1">
        <v>45219</v>
      </c>
      <c r="B52" s="3">
        <v>45218.416666666664</v>
      </c>
      <c r="C52" s="2" t="s">
        <v>7</v>
      </c>
      <c r="D52">
        <v>5</v>
      </c>
      <c r="E52">
        <v>1</v>
      </c>
      <c r="F52">
        <v>3</v>
      </c>
      <c r="G52">
        <v>0</v>
      </c>
      <c r="H52">
        <f t="shared" si="0"/>
        <v>3</v>
      </c>
    </row>
    <row r="53" spans="1:8" x14ac:dyDescent="0.25">
      <c r="A53" s="1">
        <v>45219</v>
      </c>
      <c r="B53" s="3">
        <v>45218.416666666664</v>
      </c>
      <c r="C53" s="2" t="s">
        <v>7</v>
      </c>
      <c r="D53">
        <v>5</v>
      </c>
      <c r="E53">
        <v>2</v>
      </c>
      <c r="F53">
        <v>4</v>
      </c>
      <c r="G53">
        <v>0</v>
      </c>
      <c r="H53">
        <f t="shared" si="0"/>
        <v>3</v>
      </c>
    </row>
    <row r="54" spans="1:8" x14ac:dyDescent="0.25">
      <c r="A54" s="1">
        <v>45219</v>
      </c>
      <c r="B54" s="3">
        <v>45218.416666666664</v>
      </c>
      <c r="C54" s="2" t="s">
        <v>7</v>
      </c>
      <c r="D54">
        <v>5</v>
      </c>
      <c r="E54">
        <v>3</v>
      </c>
      <c r="F54">
        <v>2</v>
      </c>
      <c r="G54">
        <v>2</v>
      </c>
      <c r="H54">
        <f t="shared" si="0"/>
        <v>3</v>
      </c>
    </row>
    <row r="55" spans="1:8" x14ac:dyDescent="0.25">
      <c r="A55" s="1">
        <v>45219</v>
      </c>
      <c r="B55" s="3">
        <v>45218.416666666664</v>
      </c>
      <c r="C55" s="2" t="s">
        <v>7</v>
      </c>
      <c r="D55">
        <v>5</v>
      </c>
      <c r="E55">
        <v>4</v>
      </c>
      <c r="F55">
        <v>2</v>
      </c>
      <c r="G55">
        <v>3</v>
      </c>
      <c r="H55">
        <f t="shared" si="0"/>
        <v>3</v>
      </c>
    </row>
    <row r="56" spans="1:8" x14ac:dyDescent="0.25">
      <c r="A56" s="1">
        <v>45219</v>
      </c>
      <c r="B56" s="3">
        <v>45218.416666666664</v>
      </c>
      <c r="C56" s="2" t="s">
        <v>7</v>
      </c>
      <c r="D56">
        <v>5</v>
      </c>
      <c r="E56">
        <v>5</v>
      </c>
      <c r="F56">
        <v>2</v>
      </c>
      <c r="G56">
        <v>1</v>
      </c>
      <c r="H56">
        <f t="shared" si="0"/>
        <v>3</v>
      </c>
    </row>
    <row r="57" spans="1:8" x14ac:dyDescent="0.25">
      <c r="A57" s="1">
        <v>45219</v>
      </c>
      <c r="B57" s="3">
        <v>45218.416666666664</v>
      </c>
      <c r="C57" s="2" t="s">
        <v>7</v>
      </c>
      <c r="D57">
        <v>10</v>
      </c>
      <c r="E57">
        <v>1</v>
      </c>
      <c r="F57">
        <v>2</v>
      </c>
      <c r="G57">
        <v>7</v>
      </c>
      <c r="H57">
        <f t="shared" si="0"/>
        <v>3</v>
      </c>
    </row>
    <row r="58" spans="1:8" x14ac:dyDescent="0.25">
      <c r="A58" s="1">
        <v>45219</v>
      </c>
      <c r="B58" s="3">
        <v>45218.416666666664</v>
      </c>
      <c r="C58" s="2" t="s">
        <v>7</v>
      </c>
      <c r="D58">
        <v>10</v>
      </c>
      <c r="E58">
        <v>2</v>
      </c>
      <c r="F58">
        <v>4</v>
      </c>
      <c r="G58">
        <v>2</v>
      </c>
      <c r="H58">
        <f t="shared" si="0"/>
        <v>3</v>
      </c>
    </row>
    <row r="59" spans="1:8" x14ac:dyDescent="0.25">
      <c r="A59" s="1">
        <v>45219</v>
      </c>
      <c r="B59" s="3">
        <v>45218.416666666664</v>
      </c>
      <c r="C59" s="2" t="s">
        <v>7</v>
      </c>
      <c r="D59">
        <v>10</v>
      </c>
      <c r="E59">
        <v>3</v>
      </c>
      <c r="F59">
        <v>5</v>
      </c>
      <c r="G59">
        <v>2</v>
      </c>
      <c r="H59">
        <f t="shared" si="0"/>
        <v>3</v>
      </c>
    </row>
    <row r="60" spans="1:8" x14ac:dyDescent="0.25">
      <c r="A60" s="1">
        <v>45219</v>
      </c>
      <c r="B60" s="3">
        <v>45218.416666666664</v>
      </c>
      <c r="C60" s="2" t="s">
        <v>7</v>
      </c>
      <c r="D60">
        <v>10</v>
      </c>
      <c r="E60">
        <v>4</v>
      </c>
      <c r="F60">
        <v>6</v>
      </c>
      <c r="G60">
        <v>3</v>
      </c>
      <c r="H60">
        <f t="shared" si="0"/>
        <v>3</v>
      </c>
    </row>
    <row r="61" spans="1:8" x14ac:dyDescent="0.25">
      <c r="A61" s="1">
        <v>45219</v>
      </c>
      <c r="B61" s="3">
        <v>45218.416666666664</v>
      </c>
      <c r="C61" s="2" t="s">
        <v>7</v>
      </c>
      <c r="D61">
        <v>10</v>
      </c>
      <c r="E61">
        <v>5</v>
      </c>
      <c r="F61">
        <v>8</v>
      </c>
      <c r="G61">
        <v>2</v>
      </c>
      <c r="H61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E23-40B4-4E14-B072-AA4AAE934148}">
  <dimension ref="A1:G19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5" max="5" width="9.85546875" bestFit="1" customWidth="1"/>
    <col min="6" max="6" width="11.85546875" customWidth="1"/>
    <col min="7" max="7" width="10" customWidth="1"/>
  </cols>
  <sheetData>
    <row r="1" spans="1:7" x14ac:dyDescent="0.25">
      <c r="A1" s="5" t="s">
        <v>0</v>
      </c>
      <c r="B1" s="5" t="s">
        <v>1</v>
      </c>
      <c r="C1" s="5" t="s">
        <v>6</v>
      </c>
      <c r="D1" s="5" t="s">
        <v>19</v>
      </c>
      <c r="E1" s="5" t="s">
        <v>20</v>
      </c>
      <c r="F1" s="5" t="s">
        <v>17</v>
      </c>
      <c r="G1" s="5" t="s">
        <v>18</v>
      </c>
    </row>
    <row r="2" spans="1:7" x14ac:dyDescent="0.25">
      <c r="A2" s="1">
        <v>45236</v>
      </c>
      <c r="B2" s="3">
        <v>45236.583333333336</v>
      </c>
      <c r="C2" s="2" t="s">
        <v>7</v>
      </c>
      <c r="D2" s="6">
        <v>1</v>
      </c>
      <c r="E2">
        <v>19</v>
      </c>
      <c r="F2">
        <v>15</v>
      </c>
      <c r="G2">
        <v>4</v>
      </c>
    </row>
    <row r="3" spans="1:7" x14ac:dyDescent="0.25">
      <c r="A3" s="1">
        <v>45236</v>
      </c>
      <c r="B3" s="3">
        <v>45236.583333333336</v>
      </c>
      <c r="C3" s="2" t="s">
        <v>7</v>
      </c>
      <c r="D3">
        <v>2</v>
      </c>
      <c r="E3">
        <v>19</v>
      </c>
      <c r="F3">
        <v>17</v>
      </c>
      <c r="G3">
        <v>2</v>
      </c>
    </row>
    <row r="4" spans="1:7" x14ac:dyDescent="0.25">
      <c r="A4" s="1">
        <v>45236</v>
      </c>
      <c r="B4" s="3">
        <v>45236.583333333336</v>
      </c>
      <c r="C4" s="2" t="s">
        <v>7</v>
      </c>
      <c r="D4" s="6">
        <v>3</v>
      </c>
      <c r="E4">
        <v>20</v>
      </c>
      <c r="F4">
        <v>18</v>
      </c>
      <c r="G4">
        <v>2</v>
      </c>
    </row>
    <row r="5" spans="1:7" x14ac:dyDescent="0.25">
      <c r="A5" s="1">
        <v>45236</v>
      </c>
      <c r="B5" s="3">
        <v>45236.583333333336</v>
      </c>
      <c r="C5" s="2" t="s">
        <v>7</v>
      </c>
      <c r="D5">
        <v>4</v>
      </c>
      <c r="E5">
        <v>28</v>
      </c>
      <c r="F5">
        <v>20</v>
      </c>
      <c r="G5">
        <v>8</v>
      </c>
    </row>
    <row r="6" spans="1:7" x14ac:dyDescent="0.25">
      <c r="A6" s="1">
        <v>45236</v>
      </c>
      <c r="B6" s="3">
        <v>45236.583333333336</v>
      </c>
      <c r="C6" s="2" t="s">
        <v>7</v>
      </c>
      <c r="D6" s="6">
        <v>5</v>
      </c>
      <c r="E6">
        <v>22</v>
      </c>
      <c r="F6">
        <v>18</v>
      </c>
      <c r="G6">
        <v>4</v>
      </c>
    </row>
    <row r="7" spans="1:7" x14ac:dyDescent="0.25">
      <c r="A7" s="1">
        <v>45236</v>
      </c>
      <c r="B7" s="3">
        <v>45236.583333333336</v>
      </c>
      <c r="C7" s="2" t="s">
        <v>7</v>
      </c>
      <c r="D7">
        <v>6</v>
      </c>
      <c r="E7">
        <v>5</v>
      </c>
      <c r="F7">
        <v>4</v>
      </c>
      <c r="G7">
        <v>1</v>
      </c>
    </row>
    <row r="8" spans="1:7" x14ac:dyDescent="0.25">
      <c r="A8" s="1">
        <v>45237</v>
      </c>
      <c r="B8" s="3">
        <v>45237.583333333336</v>
      </c>
      <c r="C8" s="2" t="s">
        <v>7</v>
      </c>
      <c r="D8" s="6">
        <v>1</v>
      </c>
      <c r="E8">
        <v>5</v>
      </c>
      <c r="F8">
        <v>4</v>
      </c>
      <c r="G8">
        <v>1</v>
      </c>
    </row>
    <row r="9" spans="1:7" x14ac:dyDescent="0.25">
      <c r="A9" s="1">
        <v>45237</v>
      </c>
      <c r="B9" s="3">
        <v>45237.583333333336</v>
      </c>
      <c r="C9" s="2" t="s">
        <v>7</v>
      </c>
      <c r="D9">
        <v>2</v>
      </c>
      <c r="E9">
        <v>5</v>
      </c>
      <c r="F9">
        <v>2</v>
      </c>
      <c r="G9">
        <v>3</v>
      </c>
    </row>
    <row r="10" spans="1:7" x14ac:dyDescent="0.25">
      <c r="A10" s="1">
        <v>45237</v>
      </c>
      <c r="B10" s="3">
        <v>45237.583333333336</v>
      </c>
      <c r="C10" s="2" t="s">
        <v>7</v>
      </c>
      <c r="D10" s="6">
        <v>3</v>
      </c>
      <c r="E10">
        <v>5</v>
      </c>
      <c r="F10">
        <v>4</v>
      </c>
      <c r="G10">
        <v>1</v>
      </c>
    </row>
    <row r="11" spans="1:7" x14ac:dyDescent="0.25">
      <c r="A11" s="1">
        <v>45237</v>
      </c>
      <c r="B11" s="3">
        <v>45237.583333333336</v>
      </c>
      <c r="C11" s="2" t="s">
        <v>7</v>
      </c>
      <c r="D11">
        <v>4</v>
      </c>
      <c r="E11">
        <v>5</v>
      </c>
      <c r="F11">
        <v>5</v>
      </c>
      <c r="G11">
        <v>0</v>
      </c>
    </row>
    <row r="12" spans="1:7" x14ac:dyDescent="0.25">
      <c r="A12" s="1">
        <v>45237</v>
      </c>
      <c r="B12" s="3">
        <v>45237.583333333336</v>
      </c>
      <c r="C12" s="2" t="s">
        <v>7</v>
      </c>
      <c r="D12" s="6">
        <v>5</v>
      </c>
      <c r="E12">
        <v>5</v>
      </c>
      <c r="F12">
        <v>5</v>
      </c>
      <c r="G12">
        <v>0</v>
      </c>
    </row>
    <row r="13" spans="1:7" x14ac:dyDescent="0.25">
      <c r="A13" s="1">
        <v>45237</v>
      </c>
      <c r="B13" s="3">
        <v>45237.583333333336</v>
      </c>
      <c r="C13" s="2" t="s">
        <v>7</v>
      </c>
      <c r="D13">
        <v>6</v>
      </c>
      <c r="E13">
        <v>10</v>
      </c>
      <c r="F13">
        <v>7</v>
      </c>
      <c r="G13">
        <v>3</v>
      </c>
    </row>
    <row r="14" spans="1:7" x14ac:dyDescent="0.25">
      <c r="A14" s="1">
        <v>45237</v>
      </c>
      <c r="B14" s="3">
        <v>45237.583333333336</v>
      </c>
      <c r="C14" s="2" t="s">
        <v>7</v>
      </c>
      <c r="D14" s="6">
        <v>7</v>
      </c>
      <c r="E14">
        <v>10</v>
      </c>
      <c r="F14">
        <v>6</v>
      </c>
      <c r="G14">
        <v>4</v>
      </c>
    </row>
    <row r="15" spans="1:7" x14ac:dyDescent="0.25">
      <c r="A15" s="1">
        <v>45237</v>
      </c>
      <c r="B15" s="3">
        <v>45237.583333333336</v>
      </c>
      <c r="C15" s="2" t="s">
        <v>7</v>
      </c>
      <c r="D15">
        <v>8</v>
      </c>
      <c r="E15">
        <v>9</v>
      </c>
      <c r="F15">
        <v>8</v>
      </c>
      <c r="G15">
        <v>1</v>
      </c>
    </row>
    <row r="16" spans="1:7" x14ac:dyDescent="0.25">
      <c r="A16" s="1">
        <v>45237</v>
      </c>
      <c r="B16" s="3">
        <v>45237.583333333336</v>
      </c>
      <c r="C16" s="2" t="s">
        <v>7</v>
      </c>
      <c r="D16" s="6">
        <v>9</v>
      </c>
      <c r="E16">
        <v>10</v>
      </c>
      <c r="F16">
        <v>9</v>
      </c>
      <c r="G16">
        <v>1</v>
      </c>
    </row>
    <row r="17" spans="1:7" x14ac:dyDescent="0.25">
      <c r="A17" s="1">
        <v>45238</v>
      </c>
      <c r="B17" s="3">
        <v>45238.583333333336</v>
      </c>
      <c r="C17" s="2" t="s">
        <v>7</v>
      </c>
      <c r="D17">
        <v>1</v>
      </c>
      <c r="E17">
        <v>10</v>
      </c>
      <c r="F17">
        <v>7</v>
      </c>
      <c r="G17">
        <v>3</v>
      </c>
    </row>
    <row r="18" spans="1:7" x14ac:dyDescent="0.25">
      <c r="A18" s="1">
        <v>45238</v>
      </c>
      <c r="B18" s="3">
        <v>45238.583333333336</v>
      </c>
      <c r="C18" s="2" t="s">
        <v>7</v>
      </c>
      <c r="D18" s="6">
        <v>2</v>
      </c>
      <c r="E18" s="6">
        <v>10</v>
      </c>
      <c r="F18">
        <v>6</v>
      </c>
      <c r="G18">
        <v>4</v>
      </c>
    </row>
    <row r="19" spans="1:7" x14ac:dyDescent="0.25">
      <c r="A19" s="1">
        <v>45238</v>
      </c>
      <c r="B19" s="3">
        <v>45238.583333333336</v>
      </c>
      <c r="C19" s="2" t="s">
        <v>7</v>
      </c>
      <c r="D19">
        <v>3</v>
      </c>
      <c r="E19">
        <v>11</v>
      </c>
      <c r="F19">
        <v>10</v>
      </c>
      <c r="G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E1FB-F4D4-4609-BC76-A14C4FA2F4D7}">
  <dimension ref="A1:E41"/>
  <sheetViews>
    <sheetView workbookViewId="0">
      <selection activeCell="E6" sqref="E6"/>
    </sheetView>
  </sheetViews>
  <sheetFormatPr defaultRowHeight="15" x14ac:dyDescent="0.25"/>
  <cols>
    <col min="1" max="1" width="10.7109375" bestFit="1" customWidth="1"/>
    <col min="3" max="3" width="7" bestFit="1" customWidth="1"/>
    <col min="5" max="5" width="9.85546875" bestFit="1" customWidth="1"/>
  </cols>
  <sheetData>
    <row r="1" spans="1:5" x14ac:dyDescent="0.25">
      <c r="A1" s="5" t="s">
        <v>0</v>
      </c>
      <c r="B1" s="5" t="s">
        <v>1</v>
      </c>
      <c r="C1" s="5" t="s">
        <v>6</v>
      </c>
      <c r="D1" s="5" t="s">
        <v>2</v>
      </c>
      <c r="E1" s="5" t="s">
        <v>20</v>
      </c>
    </row>
    <row r="2" spans="1:5" x14ac:dyDescent="0.25">
      <c r="A2" s="1">
        <v>45237</v>
      </c>
      <c r="B2" s="3">
        <v>45237.583333333336</v>
      </c>
      <c r="C2" s="2" t="s">
        <v>7</v>
      </c>
      <c r="D2">
        <v>1</v>
      </c>
      <c r="E2">
        <v>5</v>
      </c>
    </row>
    <row r="3" spans="1:5" x14ac:dyDescent="0.25">
      <c r="A3" s="1">
        <v>45237</v>
      </c>
      <c r="B3" s="3">
        <v>45237.583333333336</v>
      </c>
      <c r="C3" s="2" t="s">
        <v>7</v>
      </c>
      <c r="D3">
        <v>2</v>
      </c>
      <c r="E3">
        <v>5</v>
      </c>
    </row>
    <row r="4" spans="1:5" x14ac:dyDescent="0.25">
      <c r="A4" s="1">
        <v>45237</v>
      </c>
      <c r="B4" s="3">
        <v>45237.583333333336</v>
      </c>
      <c r="C4" s="2" t="s">
        <v>7</v>
      </c>
      <c r="D4">
        <v>3</v>
      </c>
      <c r="E4">
        <v>5</v>
      </c>
    </row>
    <row r="5" spans="1:5" x14ac:dyDescent="0.25">
      <c r="A5" s="1">
        <v>45237</v>
      </c>
      <c r="B5" s="3">
        <v>45237.583333333336</v>
      </c>
      <c r="C5" s="2" t="s">
        <v>7</v>
      </c>
      <c r="D5">
        <v>4</v>
      </c>
      <c r="E5">
        <v>5</v>
      </c>
    </row>
    <row r="6" spans="1:5" x14ac:dyDescent="0.25">
      <c r="A6" s="1">
        <v>45237</v>
      </c>
      <c r="B6" s="3">
        <v>45237.583333333336</v>
      </c>
      <c r="C6" s="2" t="s">
        <v>7</v>
      </c>
      <c r="D6">
        <v>5</v>
      </c>
      <c r="E6">
        <v>6</v>
      </c>
    </row>
    <row r="7" spans="1:5" x14ac:dyDescent="0.25">
      <c r="A7" s="1">
        <v>45238</v>
      </c>
      <c r="B7" s="3">
        <v>45238.583333333336</v>
      </c>
      <c r="C7" s="2" t="s">
        <v>7</v>
      </c>
      <c r="D7">
        <v>1</v>
      </c>
      <c r="E7">
        <v>5</v>
      </c>
    </row>
    <row r="8" spans="1:5" x14ac:dyDescent="0.25">
      <c r="A8" s="1">
        <v>45238</v>
      </c>
      <c r="B8" s="3">
        <v>45238.583333333336</v>
      </c>
      <c r="C8" s="2" t="s">
        <v>7</v>
      </c>
      <c r="D8">
        <v>2</v>
      </c>
      <c r="E8">
        <v>5</v>
      </c>
    </row>
    <row r="9" spans="1:5" x14ac:dyDescent="0.25">
      <c r="A9" s="1">
        <v>45238</v>
      </c>
      <c r="B9" s="3">
        <v>45238.583333333336</v>
      </c>
      <c r="C9" s="2" t="s">
        <v>7</v>
      </c>
      <c r="D9">
        <v>3</v>
      </c>
      <c r="E9">
        <v>5</v>
      </c>
    </row>
    <row r="10" spans="1:5" x14ac:dyDescent="0.25">
      <c r="A10" s="1">
        <v>45238</v>
      </c>
      <c r="B10" s="3">
        <v>45238.583333333336</v>
      </c>
      <c r="C10" s="2" t="s">
        <v>7</v>
      </c>
      <c r="D10">
        <v>4</v>
      </c>
      <c r="E10">
        <v>5</v>
      </c>
    </row>
    <row r="11" spans="1:5" x14ac:dyDescent="0.25">
      <c r="A11" s="1">
        <v>45238</v>
      </c>
      <c r="B11" s="3">
        <v>45238.583333333336</v>
      </c>
      <c r="C11" s="2" t="s">
        <v>7</v>
      </c>
      <c r="D11">
        <v>5</v>
      </c>
      <c r="E11">
        <v>6</v>
      </c>
    </row>
    <row r="12" spans="1:5" x14ac:dyDescent="0.25">
      <c r="A12" s="1">
        <v>45239</v>
      </c>
      <c r="B12" s="3">
        <v>45239.583333333336</v>
      </c>
      <c r="C12" s="2" t="s">
        <v>7</v>
      </c>
      <c r="D12">
        <v>1</v>
      </c>
      <c r="E12">
        <v>5</v>
      </c>
    </row>
    <row r="13" spans="1:5" x14ac:dyDescent="0.25">
      <c r="A13" s="1">
        <v>45239</v>
      </c>
      <c r="B13" s="3">
        <v>45239.583333333336</v>
      </c>
      <c r="C13" s="2" t="s">
        <v>7</v>
      </c>
      <c r="D13">
        <v>2</v>
      </c>
      <c r="E13">
        <v>5</v>
      </c>
    </row>
    <row r="14" spans="1:5" x14ac:dyDescent="0.25">
      <c r="A14" s="1">
        <v>45239</v>
      </c>
      <c r="B14" s="3">
        <v>45239.583333333336</v>
      </c>
      <c r="C14" s="2" t="s">
        <v>7</v>
      </c>
      <c r="D14">
        <v>3</v>
      </c>
      <c r="E14">
        <v>5</v>
      </c>
    </row>
    <row r="15" spans="1:5" x14ac:dyDescent="0.25">
      <c r="A15" s="1">
        <v>45239</v>
      </c>
      <c r="B15" s="3">
        <v>45239.583333333336</v>
      </c>
      <c r="C15" s="2" t="s">
        <v>7</v>
      </c>
      <c r="D15">
        <v>4</v>
      </c>
      <c r="E15">
        <v>5</v>
      </c>
    </row>
    <row r="16" spans="1:5" x14ac:dyDescent="0.25">
      <c r="A16" s="1">
        <v>45239</v>
      </c>
      <c r="B16" s="3">
        <v>45239.583333333336</v>
      </c>
      <c r="C16" s="2" t="s">
        <v>7</v>
      </c>
      <c r="D16">
        <v>5</v>
      </c>
      <c r="E16">
        <v>6</v>
      </c>
    </row>
    <row r="17" spans="1:5" x14ac:dyDescent="0.25">
      <c r="A17" s="1">
        <v>45240</v>
      </c>
      <c r="B17" s="3">
        <v>45240.583333333336</v>
      </c>
      <c r="C17" s="2" t="s">
        <v>7</v>
      </c>
      <c r="D17">
        <v>1</v>
      </c>
      <c r="E17">
        <v>5</v>
      </c>
    </row>
    <row r="18" spans="1:5" x14ac:dyDescent="0.25">
      <c r="A18" s="1">
        <v>45240</v>
      </c>
      <c r="B18" s="3">
        <v>45240.583333333336</v>
      </c>
      <c r="C18" s="2" t="s">
        <v>7</v>
      </c>
      <c r="D18">
        <v>2</v>
      </c>
      <c r="E18">
        <v>5</v>
      </c>
    </row>
    <row r="19" spans="1:5" x14ac:dyDescent="0.25">
      <c r="A19" s="1">
        <v>45240</v>
      </c>
      <c r="B19" s="3">
        <v>45240.583333333336</v>
      </c>
      <c r="C19" s="2" t="s">
        <v>7</v>
      </c>
      <c r="D19">
        <v>3</v>
      </c>
      <c r="E19">
        <v>4</v>
      </c>
    </row>
    <row r="20" spans="1:5" x14ac:dyDescent="0.25">
      <c r="A20" s="1">
        <v>45240</v>
      </c>
      <c r="B20" s="3">
        <v>45240.583333333336</v>
      </c>
      <c r="C20" s="2" t="s">
        <v>7</v>
      </c>
      <c r="D20">
        <v>4</v>
      </c>
      <c r="E20">
        <v>4</v>
      </c>
    </row>
    <row r="21" spans="1:5" x14ac:dyDescent="0.25">
      <c r="A21" s="1">
        <v>45240</v>
      </c>
      <c r="B21" s="3">
        <v>45240.583333333336</v>
      </c>
      <c r="C21" s="2" t="s">
        <v>7</v>
      </c>
      <c r="D21">
        <v>5</v>
      </c>
      <c r="E21">
        <v>6</v>
      </c>
    </row>
    <row r="22" spans="1:5" x14ac:dyDescent="0.25">
      <c r="A22" s="1">
        <v>45241</v>
      </c>
      <c r="B22" s="3">
        <v>45241.583333333336</v>
      </c>
      <c r="C22" s="2" t="s">
        <v>7</v>
      </c>
      <c r="D22">
        <v>1</v>
      </c>
      <c r="E22">
        <v>4</v>
      </c>
    </row>
    <row r="23" spans="1:5" x14ac:dyDescent="0.25">
      <c r="A23" s="1">
        <v>45241</v>
      </c>
      <c r="B23" s="3">
        <v>45241.583333333336</v>
      </c>
      <c r="C23" s="2" t="s">
        <v>7</v>
      </c>
      <c r="D23">
        <v>2</v>
      </c>
      <c r="E23">
        <v>5</v>
      </c>
    </row>
    <row r="24" spans="1:5" x14ac:dyDescent="0.25">
      <c r="A24" s="1">
        <v>45241</v>
      </c>
      <c r="B24" s="3">
        <v>45241.583333333336</v>
      </c>
      <c r="C24" s="2" t="s">
        <v>7</v>
      </c>
      <c r="D24">
        <v>3</v>
      </c>
      <c r="E24">
        <v>4</v>
      </c>
    </row>
    <row r="25" spans="1:5" x14ac:dyDescent="0.25">
      <c r="A25" s="1">
        <v>45241</v>
      </c>
      <c r="B25" s="3">
        <v>45241.583333333336</v>
      </c>
      <c r="C25" s="2" t="s">
        <v>7</v>
      </c>
      <c r="D25">
        <v>4</v>
      </c>
      <c r="E25">
        <v>2</v>
      </c>
    </row>
    <row r="26" spans="1:5" x14ac:dyDescent="0.25">
      <c r="A26" s="1">
        <v>45241</v>
      </c>
      <c r="B26" s="3">
        <v>45241.583333333336</v>
      </c>
      <c r="C26" s="2" t="s">
        <v>7</v>
      </c>
      <c r="D26">
        <v>5</v>
      </c>
      <c r="E26">
        <v>4</v>
      </c>
    </row>
    <row r="27" spans="1:5" x14ac:dyDescent="0.25">
      <c r="A27" s="1">
        <v>45242</v>
      </c>
      <c r="B27" s="3">
        <v>45242.583333333336</v>
      </c>
      <c r="C27" s="2" t="s">
        <v>7</v>
      </c>
      <c r="D27">
        <v>1</v>
      </c>
      <c r="E27">
        <v>4</v>
      </c>
    </row>
    <row r="28" spans="1:5" x14ac:dyDescent="0.25">
      <c r="A28" s="1">
        <v>45242</v>
      </c>
      <c r="B28" s="3">
        <v>45242.583333333336</v>
      </c>
      <c r="C28" s="2" t="s">
        <v>7</v>
      </c>
      <c r="D28">
        <v>2</v>
      </c>
      <c r="E28">
        <v>3</v>
      </c>
    </row>
    <row r="29" spans="1:5" x14ac:dyDescent="0.25">
      <c r="A29" s="1">
        <v>45242</v>
      </c>
      <c r="B29" s="3">
        <v>45242.583333333336</v>
      </c>
      <c r="C29" s="2" t="s">
        <v>7</v>
      </c>
      <c r="D29">
        <v>3</v>
      </c>
      <c r="E29">
        <v>4</v>
      </c>
    </row>
    <row r="30" spans="1:5" x14ac:dyDescent="0.25">
      <c r="A30" s="1">
        <v>45242</v>
      </c>
      <c r="B30" s="3">
        <v>45242.583333333336</v>
      </c>
      <c r="C30" s="2" t="s">
        <v>7</v>
      </c>
      <c r="D30">
        <v>4</v>
      </c>
      <c r="E30">
        <v>2</v>
      </c>
    </row>
    <row r="31" spans="1:5" x14ac:dyDescent="0.25">
      <c r="A31" s="1">
        <v>45242</v>
      </c>
      <c r="B31" s="3">
        <v>45242.583333333336</v>
      </c>
      <c r="C31" s="2" t="s">
        <v>7</v>
      </c>
      <c r="D31">
        <v>5</v>
      </c>
      <c r="E31">
        <v>4</v>
      </c>
    </row>
    <row r="32" spans="1:5" x14ac:dyDescent="0.25">
      <c r="A32" s="1">
        <v>45243</v>
      </c>
      <c r="B32" s="3">
        <v>45243.583333333336</v>
      </c>
      <c r="C32" s="2" t="s">
        <v>7</v>
      </c>
      <c r="D32">
        <v>1</v>
      </c>
      <c r="E32">
        <v>3</v>
      </c>
    </row>
    <row r="33" spans="1:5" x14ac:dyDescent="0.25">
      <c r="A33" s="1">
        <v>45243</v>
      </c>
      <c r="B33" s="3">
        <v>45243.583333333336</v>
      </c>
      <c r="C33" s="2" t="s">
        <v>7</v>
      </c>
      <c r="D33">
        <v>2</v>
      </c>
      <c r="E33">
        <v>0</v>
      </c>
    </row>
    <row r="34" spans="1:5" x14ac:dyDescent="0.25">
      <c r="A34" s="1">
        <v>45243</v>
      </c>
      <c r="B34" s="3">
        <v>45243.583333333336</v>
      </c>
      <c r="C34" s="2" t="s">
        <v>7</v>
      </c>
      <c r="D34">
        <v>3</v>
      </c>
      <c r="E34">
        <v>3</v>
      </c>
    </row>
    <row r="35" spans="1:5" x14ac:dyDescent="0.25">
      <c r="A35" s="1">
        <v>45243</v>
      </c>
      <c r="B35" s="3">
        <v>45243.583333333336</v>
      </c>
      <c r="C35" s="2" t="s">
        <v>7</v>
      </c>
      <c r="D35">
        <v>4</v>
      </c>
      <c r="E35">
        <v>0</v>
      </c>
    </row>
    <row r="36" spans="1:5" x14ac:dyDescent="0.25">
      <c r="A36" s="1">
        <v>45243</v>
      </c>
      <c r="B36" s="3">
        <v>45243.583333333336</v>
      </c>
      <c r="C36" s="2" t="s">
        <v>7</v>
      </c>
      <c r="D36">
        <v>5</v>
      </c>
      <c r="E36">
        <v>2</v>
      </c>
    </row>
    <row r="37" spans="1:5" x14ac:dyDescent="0.25">
      <c r="A37" s="1">
        <v>45244</v>
      </c>
      <c r="B37" s="3">
        <v>45244.583333333336</v>
      </c>
      <c r="C37" s="2" t="s">
        <v>7</v>
      </c>
      <c r="D37">
        <v>1</v>
      </c>
      <c r="E37">
        <v>0</v>
      </c>
    </row>
    <row r="38" spans="1:5" x14ac:dyDescent="0.25">
      <c r="A38" s="1">
        <v>45244</v>
      </c>
      <c r="B38" s="3">
        <v>45244.583333333336</v>
      </c>
      <c r="C38" s="2" t="s">
        <v>7</v>
      </c>
      <c r="D38">
        <v>2</v>
      </c>
      <c r="E38">
        <v>0</v>
      </c>
    </row>
    <row r="39" spans="1:5" x14ac:dyDescent="0.25">
      <c r="A39" s="1">
        <v>45244</v>
      </c>
      <c r="B39" s="3">
        <v>45244.583333333336</v>
      </c>
      <c r="C39" s="2" t="s">
        <v>7</v>
      </c>
      <c r="D39">
        <v>3</v>
      </c>
      <c r="E39">
        <v>0</v>
      </c>
    </row>
    <row r="40" spans="1:5" x14ac:dyDescent="0.25">
      <c r="A40" s="1">
        <v>45244</v>
      </c>
      <c r="B40" s="3">
        <v>45244.583333333336</v>
      </c>
      <c r="C40" s="2" t="s">
        <v>7</v>
      </c>
      <c r="D40">
        <v>4</v>
      </c>
      <c r="E40">
        <v>0</v>
      </c>
    </row>
    <row r="41" spans="1:5" x14ac:dyDescent="0.25">
      <c r="A41" s="1">
        <v>45244</v>
      </c>
      <c r="B41" s="3">
        <v>45244.583333333336</v>
      </c>
      <c r="C41" s="2" t="s">
        <v>7</v>
      </c>
      <c r="D41">
        <v>5</v>
      </c>
      <c r="E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F0DB-E8E2-48C7-B750-08D2BED46767}">
  <dimension ref="A1:G51"/>
  <sheetViews>
    <sheetView workbookViewId="0">
      <selection activeCell="G7" sqref="G7"/>
    </sheetView>
  </sheetViews>
  <sheetFormatPr defaultRowHeight="15" x14ac:dyDescent="0.25"/>
  <cols>
    <col min="1" max="1" width="10.7109375" bestFit="1" customWidth="1"/>
    <col min="2" max="2" width="15.28515625" customWidth="1"/>
    <col min="4" max="4" width="14" customWidth="1"/>
    <col min="7" max="7" width="13.28515625" customWidth="1"/>
  </cols>
  <sheetData>
    <row r="1" spans="1:7" s="7" customFormat="1" ht="45" x14ac:dyDescent="0.25">
      <c r="A1" s="7" t="s">
        <v>25</v>
      </c>
      <c r="B1" s="7" t="s">
        <v>26</v>
      </c>
      <c r="C1" s="7" t="s">
        <v>6</v>
      </c>
      <c r="D1" s="7" t="s">
        <v>22</v>
      </c>
      <c r="E1" s="7" t="s">
        <v>23</v>
      </c>
      <c r="F1" s="7" t="s">
        <v>2</v>
      </c>
      <c r="G1" s="7" t="s">
        <v>24</v>
      </c>
    </row>
    <row r="2" spans="1:7" x14ac:dyDescent="0.25">
      <c r="A2" s="1">
        <v>45244</v>
      </c>
      <c r="B2" s="1">
        <v>45258</v>
      </c>
      <c r="C2" t="s">
        <v>7</v>
      </c>
      <c r="D2" t="s">
        <v>21</v>
      </c>
      <c r="E2">
        <v>64</v>
      </c>
      <c r="F2">
        <v>1</v>
      </c>
      <c r="G2">
        <v>47</v>
      </c>
    </row>
    <row r="3" spans="1:7" x14ac:dyDescent="0.25">
      <c r="A3" s="1">
        <v>45244</v>
      </c>
      <c r="B3" s="1">
        <v>45258</v>
      </c>
      <c r="C3" t="s">
        <v>7</v>
      </c>
      <c r="D3" t="s">
        <v>21</v>
      </c>
      <c r="E3">
        <v>64</v>
      </c>
      <c r="F3">
        <v>2</v>
      </c>
      <c r="G3">
        <v>0</v>
      </c>
    </row>
    <row r="4" spans="1:7" x14ac:dyDescent="0.25">
      <c r="A4" s="1">
        <v>45244</v>
      </c>
      <c r="B4" s="1">
        <v>45258</v>
      </c>
      <c r="C4" t="s">
        <v>7</v>
      </c>
      <c r="D4" t="s">
        <v>21</v>
      </c>
      <c r="E4">
        <v>64</v>
      </c>
      <c r="F4">
        <v>3</v>
      </c>
      <c r="G4">
        <v>76</v>
      </c>
    </row>
    <row r="5" spans="1:7" x14ac:dyDescent="0.25">
      <c r="A5" s="1">
        <v>45244</v>
      </c>
      <c r="B5" s="1">
        <v>45258</v>
      </c>
      <c r="C5" t="s">
        <v>7</v>
      </c>
      <c r="D5" t="s">
        <v>21</v>
      </c>
      <c r="E5">
        <v>64</v>
      </c>
      <c r="F5">
        <v>4</v>
      </c>
      <c r="G5">
        <v>16</v>
      </c>
    </row>
    <row r="6" spans="1:7" x14ac:dyDescent="0.25">
      <c r="A6" s="1">
        <v>45244</v>
      </c>
      <c r="B6" s="1">
        <v>45258</v>
      </c>
      <c r="C6" t="s">
        <v>7</v>
      </c>
      <c r="D6" t="s">
        <v>21</v>
      </c>
      <c r="E6">
        <v>64</v>
      </c>
      <c r="F6">
        <v>5</v>
      </c>
      <c r="G6">
        <v>4</v>
      </c>
    </row>
    <row r="7" spans="1:7" x14ac:dyDescent="0.25">
      <c r="A7" s="1">
        <v>45244</v>
      </c>
      <c r="B7" s="1">
        <v>45258</v>
      </c>
      <c r="C7" t="s">
        <v>7</v>
      </c>
      <c r="D7" t="s">
        <v>21</v>
      </c>
      <c r="E7">
        <v>32</v>
      </c>
      <c r="F7">
        <v>1</v>
      </c>
      <c r="G7">
        <v>20</v>
      </c>
    </row>
    <row r="8" spans="1:7" x14ac:dyDescent="0.25">
      <c r="A8" s="1">
        <v>45244</v>
      </c>
      <c r="B8" s="1">
        <v>45258</v>
      </c>
      <c r="C8" t="s">
        <v>7</v>
      </c>
      <c r="D8" t="s">
        <v>21</v>
      </c>
      <c r="E8">
        <v>32</v>
      </c>
      <c r="F8">
        <v>2</v>
      </c>
      <c r="G8">
        <v>18</v>
      </c>
    </row>
    <row r="9" spans="1:7" x14ac:dyDescent="0.25">
      <c r="A9" s="1">
        <v>45244</v>
      </c>
      <c r="B9" s="1">
        <v>45258</v>
      </c>
      <c r="C9" t="s">
        <v>7</v>
      </c>
      <c r="D9" t="s">
        <v>21</v>
      </c>
      <c r="E9">
        <v>32</v>
      </c>
      <c r="F9">
        <v>3</v>
      </c>
      <c r="G9">
        <v>0</v>
      </c>
    </row>
    <row r="10" spans="1:7" x14ac:dyDescent="0.25">
      <c r="A10" s="1">
        <v>45244</v>
      </c>
      <c r="B10" s="1">
        <v>45258</v>
      </c>
      <c r="C10" t="s">
        <v>7</v>
      </c>
      <c r="D10" t="s">
        <v>21</v>
      </c>
      <c r="E10">
        <v>32</v>
      </c>
      <c r="F10">
        <v>4</v>
      </c>
      <c r="G10">
        <v>33</v>
      </c>
    </row>
    <row r="11" spans="1:7" x14ac:dyDescent="0.25">
      <c r="A11" s="1">
        <v>45244</v>
      </c>
      <c r="B11" s="1">
        <v>45258</v>
      </c>
      <c r="C11" t="s">
        <v>7</v>
      </c>
      <c r="D11" t="s">
        <v>21</v>
      </c>
      <c r="E11">
        <v>32</v>
      </c>
      <c r="F11">
        <v>5</v>
      </c>
      <c r="G11">
        <v>29</v>
      </c>
    </row>
    <row r="12" spans="1:7" x14ac:dyDescent="0.25">
      <c r="A12" s="1">
        <v>45244</v>
      </c>
      <c r="B12" s="1">
        <v>45258</v>
      </c>
      <c r="C12" t="s">
        <v>7</v>
      </c>
      <c r="D12" t="s">
        <v>21</v>
      </c>
      <c r="E12">
        <v>16</v>
      </c>
      <c r="F12">
        <v>1</v>
      </c>
      <c r="G12">
        <v>35</v>
      </c>
    </row>
    <row r="13" spans="1:7" x14ac:dyDescent="0.25">
      <c r="A13" s="1">
        <v>45244</v>
      </c>
      <c r="B13" s="1">
        <v>45258</v>
      </c>
      <c r="C13" t="s">
        <v>7</v>
      </c>
      <c r="D13" t="s">
        <v>21</v>
      </c>
      <c r="E13">
        <v>16</v>
      </c>
      <c r="F13">
        <v>2</v>
      </c>
      <c r="G13">
        <v>11</v>
      </c>
    </row>
    <row r="14" spans="1:7" x14ac:dyDescent="0.25">
      <c r="A14" s="1">
        <v>45244</v>
      </c>
      <c r="B14" s="1">
        <v>45258</v>
      </c>
      <c r="C14" t="s">
        <v>7</v>
      </c>
      <c r="D14" t="s">
        <v>21</v>
      </c>
      <c r="E14">
        <v>16</v>
      </c>
      <c r="F14">
        <v>3</v>
      </c>
      <c r="G14">
        <v>13</v>
      </c>
    </row>
    <row r="15" spans="1:7" x14ac:dyDescent="0.25">
      <c r="A15" s="1">
        <v>45244</v>
      </c>
      <c r="B15" s="1">
        <v>45258</v>
      </c>
      <c r="C15" t="s">
        <v>7</v>
      </c>
      <c r="D15" t="s">
        <v>21</v>
      </c>
      <c r="E15">
        <v>16</v>
      </c>
      <c r="F15">
        <v>4</v>
      </c>
      <c r="G15">
        <v>8</v>
      </c>
    </row>
    <row r="16" spans="1:7" x14ac:dyDescent="0.25">
      <c r="A16" s="1">
        <v>45244</v>
      </c>
      <c r="B16" s="1">
        <v>45258</v>
      </c>
      <c r="C16" t="s">
        <v>7</v>
      </c>
      <c r="D16" t="s">
        <v>21</v>
      </c>
      <c r="E16">
        <v>16</v>
      </c>
      <c r="F16">
        <v>5</v>
      </c>
      <c r="G16">
        <v>27</v>
      </c>
    </row>
    <row r="17" spans="1:7" x14ac:dyDescent="0.25">
      <c r="A17" s="1">
        <v>45244</v>
      </c>
      <c r="B17" s="1">
        <v>45258</v>
      </c>
      <c r="C17" t="s">
        <v>7</v>
      </c>
      <c r="D17" t="s">
        <v>21</v>
      </c>
      <c r="E17">
        <v>8</v>
      </c>
      <c r="F17">
        <v>1</v>
      </c>
      <c r="G17">
        <v>10</v>
      </c>
    </row>
    <row r="18" spans="1:7" x14ac:dyDescent="0.25">
      <c r="A18" s="1">
        <v>45244</v>
      </c>
      <c r="B18" s="1">
        <v>45258</v>
      </c>
      <c r="C18" t="s">
        <v>7</v>
      </c>
      <c r="D18" t="s">
        <v>21</v>
      </c>
      <c r="E18">
        <v>8</v>
      </c>
      <c r="F18">
        <v>2</v>
      </c>
      <c r="G18">
        <v>8</v>
      </c>
    </row>
    <row r="19" spans="1:7" x14ac:dyDescent="0.25">
      <c r="A19" s="1">
        <v>45244</v>
      </c>
      <c r="B19" s="1">
        <v>45258</v>
      </c>
      <c r="C19" t="s">
        <v>7</v>
      </c>
      <c r="D19" t="s">
        <v>21</v>
      </c>
      <c r="E19">
        <v>8</v>
      </c>
      <c r="F19">
        <v>3</v>
      </c>
      <c r="G19">
        <v>0</v>
      </c>
    </row>
    <row r="20" spans="1:7" x14ac:dyDescent="0.25">
      <c r="A20" s="1">
        <v>45244</v>
      </c>
      <c r="B20" s="1">
        <v>45258</v>
      </c>
      <c r="C20" t="s">
        <v>7</v>
      </c>
      <c r="D20" t="s">
        <v>21</v>
      </c>
      <c r="E20">
        <v>8</v>
      </c>
      <c r="F20">
        <v>4</v>
      </c>
      <c r="G20">
        <v>6</v>
      </c>
    </row>
    <row r="21" spans="1:7" x14ac:dyDescent="0.25">
      <c r="A21" s="1">
        <v>45244</v>
      </c>
      <c r="B21" s="1">
        <v>45258</v>
      </c>
      <c r="C21" t="s">
        <v>7</v>
      </c>
      <c r="D21" t="s">
        <v>21</v>
      </c>
      <c r="E21">
        <v>8</v>
      </c>
      <c r="F21">
        <v>5</v>
      </c>
      <c r="G21">
        <v>0</v>
      </c>
    </row>
    <row r="22" spans="1:7" x14ac:dyDescent="0.25">
      <c r="A22" s="1">
        <v>45244</v>
      </c>
      <c r="B22" s="1">
        <v>45258</v>
      </c>
      <c r="C22" t="s">
        <v>7</v>
      </c>
      <c r="D22" t="s">
        <v>21</v>
      </c>
      <c r="E22">
        <v>4</v>
      </c>
      <c r="F22">
        <v>1</v>
      </c>
      <c r="G22">
        <v>2</v>
      </c>
    </row>
    <row r="23" spans="1:7" x14ac:dyDescent="0.25">
      <c r="A23" s="1">
        <v>45244</v>
      </c>
      <c r="B23" s="1">
        <v>45258</v>
      </c>
      <c r="C23" t="s">
        <v>7</v>
      </c>
      <c r="D23" t="s">
        <v>21</v>
      </c>
      <c r="E23">
        <v>4</v>
      </c>
      <c r="F23">
        <v>2</v>
      </c>
      <c r="G23">
        <v>2</v>
      </c>
    </row>
    <row r="24" spans="1:7" x14ac:dyDescent="0.25">
      <c r="A24" s="1">
        <v>45244</v>
      </c>
      <c r="B24" s="1">
        <v>45258</v>
      </c>
      <c r="C24" t="s">
        <v>7</v>
      </c>
      <c r="D24" t="s">
        <v>21</v>
      </c>
      <c r="E24">
        <v>4</v>
      </c>
      <c r="F24">
        <v>3</v>
      </c>
      <c r="G24">
        <v>0</v>
      </c>
    </row>
    <row r="25" spans="1:7" x14ac:dyDescent="0.25">
      <c r="A25" s="1">
        <v>45244</v>
      </c>
      <c r="B25" s="1">
        <v>45258</v>
      </c>
      <c r="C25" t="s">
        <v>7</v>
      </c>
      <c r="D25" t="s">
        <v>21</v>
      </c>
      <c r="E25">
        <v>4</v>
      </c>
      <c r="F25">
        <v>4</v>
      </c>
      <c r="G25">
        <v>3</v>
      </c>
    </row>
    <row r="26" spans="1:7" x14ac:dyDescent="0.25">
      <c r="A26" s="1">
        <v>45244</v>
      </c>
      <c r="B26" s="1">
        <v>45258</v>
      </c>
      <c r="C26" t="s">
        <v>7</v>
      </c>
      <c r="D26" t="s">
        <v>21</v>
      </c>
      <c r="E26">
        <v>4</v>
      </c>
      <c r="F26">
        <v>5</v>
      </c>
      <c r="G26">
        <v>2</v>
      </c>
    </row>
    <row r="27" spans="1:7" x14ac:dyDescent="0.25">
      <c r="A27" s="1">
        <v>45244</v>
      </c>
      <c r="B27" s="1">
        <v>45258</v>
      </c>
      <c r="C27" t="s">
        <v>7</v>
      </c>
      <c r="D27" t="s">
        <v>27</v>
      </c>
      <c r="E27">
        <v>64</v>
      </c>
      <c r="F27">
        <v>1</v>
      </c>
      <c r="G27">
        <v>29</v>
      </c>
    </row>
    <row r="28" spans="1:7" x14ac:dyDescent="0.25">
      <c r="A28" s="1">
        <v>45244</v>
      </c>
      <c r="B28" s="1">
        <v>45258</v>
      </c>
      <c r="C28" t="s">
        <v>7</v>
      </c>
      <c r="D28" t="s">
        <v>27</v>
      </c>
      <c r="E28">
        <v>64</v>
      </c>
      <c r="F28">
        <v>2</v>
      </c>
      <c r="G28">
        <v>45</v>
      </c>
    </row>
    <row r="29" spans="1:7" x14ac:dyDescent="0.25">
      <c r="A29" s="1">
        <v>45244</v>
      </c>
      <c r="B29" s="1">
        <v>45258</v>
      </c>
      <c r="C29" t="s">
        <v>7</v>
      </c>
      <c r="D29" t="s">
        <v>27</v>
      </c>
      <c r="E29">
        <v>64</v>
      </c>
      <c r="F29">
        <v>3</v>
      </c>
      <c r="G29">
        <v>8</v>
      </c>
    </row>
    <row r="30" spans="1:7" x14ac:dyDescent="0.25">
      <c r="A30" s="1">
        <v>45244</v>
      </c>
      <c r="B30" s="1">
        <v>45258</v>
      </c>
      <c r="C30" t="s">
        <v>7</v>
      </c>
      <c r="D30" t="s">
        <v>27</v>
      </c>
      <c r="E30">
        <v>64</v>
      </c>
      <c r="F30">
        <v>4</v>
      </c>
      <c r="G30">
        <v>0</v>
      </c>
    </row>
    <row r="31" spans="1:7" x14ac:dyDescent="0.25">
      <c r="A31" s="1">
        <v>45244</v>
      </c>
      <c r="B31" s="1">
        <v>45258</v>
      </c>
      <c r="C31" t="s">
        <v>7</v>
      </c>
      <c r="D31" t="s">
        <v>27</v>
      </c>
      <c r="E31">
        <v>64</v>
      </c>
      <c r="F31">
        <v>5</v>
      </c>
      <c r="G31">
        <v>22</v>
      </c>
    </row>
    <row r="32" spans="1:7" x14ac:dyDescent="0.25">
      <c r="A32" s="1">
        <v>45244</v>
      </c>
      <c r="B32" s="1">
        <v>45258</v>
      </c>
      <c r="C32" t="s">
        <v>7</v>
      </c>
      <c r="D32" t="s">
        <v>27</v>
      </c>
      <c r="E32">
        <v>32</v>
      </c>
      <c r="F32">
        <v>1</v>
      </c>
      <c r="G32">
        <v>39</v>
      </c>
    </row>
    <row r="33" spans="1:7" x14ac:dyDescent="0.25">
      <c r="A33" s="1">
        <v>45244</v>
      </c>
      <c r="B33" s="1">
        <v>45258</v>
      </c>
      <c r="C33" t="s">
        <v>7</v>
      </c>
      <c r="D33" t="s">
        <v>27</v>
      </c>
      <c r="E33">
        <v>32</v>
      </c>
      <c r="F33">
        <v>2</v>
      </c>
      <c r="G33">
        <v>2</v>
      </c>
    </row>
    <row r="34" spans="1:7" x14ac:dyDescent="0.25">
      <c r="A34" s="1">
        <v>45244</v>
      </c>
      <c r="B34" s="1">
        <v>45258</v>
      </c>
      <c r="C34" t="s">
        <v>7</v>
      </c>
      <c r="D34" t="s">
        <v>27</v>
      </c>
      <c r="E34">
        <v>32</v>
      </c>
      <c r="F34">
        <v>3</v>
      </c>
      <c r="G34">
        <v>0</v>
      </c>
    </row>
    <row r="35" spans="1:7" x14ac:dyDescent="0.25">
      <c r="A35" s="1">
        <v>45244</v>
      </c>
      <c r="B35" s="1">
        <v>45258</v>
      </c>
      <c r="C35" t="s">
        <v>7</v>
      </c>
      <c r="D35" t="s">
        <v>27</v>
      </c>
      <c r="E35">
        <v>32</v>
      </c>
      <c r="F35">
        <v>4</v>
      </c>
      <c r="G35">
        <v>0</v>
      </c>
    </row>
    <row r="36" spans="1:7" x14ac:dyDescent="0.25">
      <c r="A36" s="1">
        <v>45244</v>
      </c>
      <c r="B36" s="1">
        <v>45258</v>
      </c>
      <c r="C36" t="s">
        <v>7</v>
      </c>
      <c r="D36" t="s">
        <v>27</v>
      </c>
      <c r="E36">
        <v>32</v>
      </c>
      <c r="F36">
        <v>5</v>
      </c>
      <c r="G36">
        <v>11</v>
      </c>
    </row>
    <row r="37" spans="1:7" x14ac:dyDescent="0.25">
      <c r="A37" s="1">
        <v>45244</v>
      </c>
      <c r="B37" s="1">
        <v>45258</v>
      </c>
      <c r="C37" t="s">
        <v>7</v>
      </c>
      <c r="D37" t="s">
        <v>27</v>
      </c>
      <c r="E37">
        <v>16</v>
      </c>
      <c r="F37">
        <v>1</v>
      </c>
      <c r="G37">
        <v>8</v>
      </c>
    </row>
    <row r="38" spans="1:7" x14ac:dyDescent="0.25">
      <c r="A38" s="1">
        <v>45244</v>
      </c>
      <c r="B38" s="1">
        <v>45258</v>
      </c>
      <c r="C38" t="s">
        <v>7</v>
      </c>
      <c r="D38" t="s">
        <v>27</v>
      </c>
      <c r="E38">
        <v>16</v>
      </c>
      <c r="F38">
        <v>2</v>
      </c>
      <c r="G38">
        <v>19</v>
      </c>
    </row>
    <row r="39" spans="1:7" x14ac:dyDescent="0.25">
      <c r="A39" s="1">
        <v>45244</v>
      </c>
      <c r="B39" s="1">
        <v>45258</v>
      </c>
      <c r="C39" t="s">
        <v>7</v>
      </c>
      <c r="D39" t="s">
        <v>27</v>
      </c>
      <c r="E39">
        <v>16</v>
      </c>
      <c r="F39">
        <v>3</v>
      </c>
      <c r="G39">
        <v>12</v>
      </c>
    </row>
    <row r="40" spans="1:7" x14ac:dyDescent="0.25">
      <c r="A40" s="1">
        <v>45244</v>
      </c>
      <c r="B40" s="1">
        <v>45258</v>
      </c>
      <c r="C40" t="s">
        <v>7</v>
      </c>
      <c r="D40" t="s">
        <v>27</v>
      </c>
      <c r="E40">
        <v>16</v>
      </c>
      <c r="F40">
        <v>4</v>
      </c>
      <c r="G40">
        <v>8</v>
      </c>
    </row>
    <row r="41" spans="1:7" x14ac:dyDescent="0.25">
      <c r="A41" s="1">
        <v>45244</v>
      </c>
      <c r="B41" s="1">
        <v>45258</v>
      </c>
      <c r="C41" t="s">
        <v>7</v>
      </c>
      <c r="D41" t="s">
        <v>27</v>
      </c>
      <c r="E41">
        <v>16</v>
      </c>
      <c r="F41">
        <v>5</v>
      </c>
      <c r="G41">
        <v>7</v>
      </c>
    </row>
    <row r="42" spans="1:7" x14ac:dyDescent="0.25">
      <c r="A42" s="1">
        <v>45244</v>
      </c>
      <c r="B42" s="1">
        <v>45258</v>
      </c>
      <c r="C42" t="s">
        <v>7</v>
      </c>
      <c r="D42" t="s">
        <v>27</v>
      </c>
      <c r="E42">
        <v>8</v>
      </c>
      <c r="F42">
        <v>1</v>
      </c>
      <c r="G42">
        <v>1</v>
      </c>
    </row>
    <row r="43" spans="1:7" x14ac:dyDescent="0.25">
      <c r="A43" s="1">
        <v>45244</v>
      </c>
      <c r="B43" s="1">
        <v>45258</v>
      </c>
      <c r="C43" t="s">
        <v>7</v>
      </c>
      <c r="D43" t="s">
        <v>27</v>
      </c>
      <c r="E43">
        <v>8</v>
      </c>
      <c r="F43">
        <v>2</v>
      </c>
      <c r="G43">
        <v>1</v>
      </c>
    </row>
    <row r="44" spans="1:7" x14ac:dyDescent="0.25">
      <c r="A44" s="1">
        <v>45244</v>
      </c>
      <c r="B44" s="1">
        <v>45258</v>
      </c>
      <c r="C44" t="s">
        <v>7</v>
      </c>
      <c r="D44" t="s">
        <v>27</v>
      </c>
      <c r="E44">
        <v>8</v>
      </c>
      <c r="F44">
        <v>3</v>
      </c>
      <c r="G44">
        <v>0</v>
      </c>
    </row>
    <row r="45" spans="1:7" x14ac:dyDescent="0.25">
      <c r="A45" s="1">
        <v>45244</v>
      </c>
      <c r="B45" s="1">
        <v>45258</v>
      </c>
      <c r="C45" t="s">
        <v>7</v>
      </c>
      <c r="D45" t="s">
        <v>27</v>
      </c>
      <c r="E45">
        <v>8</v>
      </c>
      <c r="F45">
        <v>4</v>
      </c>
      <c r="G45">
        <v>0</v>
      </c>
    </row>
    <row r="46" spans="1:7" x14ac:dyDescent="0.25">
      <c r="A46" s="1">
        <v>45244</v>
      </c>
      <c r="B46" s="1">
        <v>45258</v>
      </c>
      <c r="C46" t="s">
        <v>7</v>
      </c>
      <c r="D46" t="s">
        <v>27</v>
      </c>
      <c r="E46">
        <v>8</v>
      </c>
      <c r="F46">
        <v>5</v>
      </c>
      <c r="G46">
        <v>2</v>
      </c>
    </row>
    <row r="47" spans="1:7" x14ac:dyDescent="0.25">
      <c r="A47" s="1">
        <v>45244</v>
      </c>
      <c r="B47" s="1">
        <v>45258</v>
      </c>
      <c r="C47" t="s">
        <v>7</v>
      </c>
      <c r="D47" t="s">
        <v>27</v>
      </c>
      <c r="E47">
        <v>4</v>
      </c>
      <c r="F47">
        <v>1</v>
      </c>
      <c r="G47">
        <v>0</v>
      </c>
    </row>
    <row r="48" spans="1:7" x14ac:dyDescent="0.25">
      <c r="A48" s="1">
        <v>45244</v>
      </c>
      <c r="B48" s="1">
        <v>45258</v>
      </c>
      <c r="C48" t="s">
        <v>7</v>
      </c>
      <c r="D48" t="s">
        <v>27</v>
      </c>
      <c r="E48">
        <v>4</v>
      </c>
      <c r="F48">
        <v>2</v>
      </c>
      <c r="G48">
        <v>3</v>
      </c>
    </row>
    <row r="49" spans="1:7" x14ac:dyDescent="0.25">
      <c r="A49" s="1">
        <v>45244</v>
      </c>
      <c r="B49" s="1">
        <v>45258</v>
      </c>
      <c r="C49" t="s">
        <v>7</v>
      </c>
      <c r="D49" t="s">
        <v>27</v>
      </c>
      <c r="E49">
        <v>4</v>
      </c>
      <c r="F49">
        <v>3</v>
      </c>
      <c r="G49">
        <v>0</v>
      </c>
    </row>
    <row r="50" spans="1:7" x14ac:dyDescent="0.25">
      <c r="A50" s="1">
        <v>45244</v>
      </c>
      <c r="B50" s="1">
        <v>45258</v>
      </c>
      <c r="C50" t="s">
        <v>7</v>
      </c>
      <c r="D50" t="s">
        <v>27</v>
      </c>
      <c r="E50">
        <v>4</v>
      </c>
      <c r="F50">
        <v>4</v>
      </c>
      <c r="G50">
        <v>0</v>
      </c>
    </row>
    <row r="51" spans="1:7" x14ac:dyDescent="0.25">
      <c r="A51" s="1">
        <v>45244</v>
      </c>
      <c r="B51" s="1">
        <v>45258</v>
      </c>
      <c r="C51" t="s">
        <v>7</v>
      </c>
      <c r="D51" t="s">
        <v>27</v>
      </c>
      <c r="E51">
        <v>4</v>
      </c>
      <c r="F51">
        <v>5</v>
      </c>
      <c r="G5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12DA-A593-4D07-BB4A-B5FC9E712B87}">
  <dimension ref="A1:G11"/>
  <sheetViews>
    <sheetView workbookViewId="0">
      <selection activeCell="G6" sqref="G6"/>
    </sheetView>
  </sheetViews>
  <sheetFormatPr defaultRowHeight="15" x14ac:dyDescent="0.25"/>
  <cols>
    <col min="1" max="1" width="10.7109375" bestFit="1" customWidth="1"/>
    <col min="2" max="2" width="15" customWidth="1"/>
    <col min="4" max="4" width="13.7109375" bestFit="1" customWidth="1"/>
    <col min="5" max="5" width="9.5703125" customWidth="1"/>
  </cols>
  <sheetData>
    <row r="1" spans="1:7" ht="30" x14ac:dyDescent="0.25">
      <c r="A1" s="7" t="s">
        <v>25</v>
      </c>
      <c r="B1" s="7" t="s">
        <v>26</v>
      </c>
      <c r="C1" s="7" t="s">
        <v>6</v>
      </c>
      <c r="D1" s="7" t="s">
        <v>22</v>
      </c>
      <c r="E1" s="7" t="s">
        <v>23</v>
      </c>
      <c r="F1" s="7" t="s">
        <v>2</v>
      </c>
      <c r="G1" s="7" t="s">
        <v>24</v>
      </c>
    </row>
    <row r="2" spans="1:7" x14ac:dyDescent="0.25">
      <c r="A2" s="1">
        <v>45245</v>
      </c>
      <c r="B2" s="1">
        <v>45258</v>
      </c>
      <c r="C2" t="s">
        <v>7</v>
      </c>
      <c r="D2" t="s">
        <v>21</v>
      </c>
      <c r="E2">
        <v>64</v>
      </c>
      <c r="F2">
        <v>1</v>
      </c>
      <c r="G2">
        <v>36</v>
      </c>
    </row>
    <row r="3" spans="1:7" x14ac:dyDescent="0.25">
      <c r="A3" s="1">
        <v>45245</v>
      </c>
      <c r="B3" s="1">
        <v>45258</v>
      </c>
      <c r="C3" t="s">
        <v>7</v>
      </c>
      <c r="D3" t="s">
        <v>21</v>
      </c>
      <c r="E3">
        <v>64</v>
      </c>
      <c r="F3">
        <v>2</v>
      </c>
      <c r="G3">
        <v>13</v>
      </c>
    </row>
    <row r="4" spans="1:7" x14ac:dyDescent="0.25">
      <c r="A4" s="1">
        <v>45245</v>
      </c>
      <c r="B4" s="1">
        <v>45258</v>
      </c>
      <c r="C4" t="s">
        <v>7</v>
      </c>
      <c r="D4" t="s">
        <v>21</v>
      </c>
      <c r="E4">
        <v>64</v>
      </c>
      <c r="F4">
        <v>3</v>
      </c>
      <c r="G4">
        <v>86</v>
      </c>
    </row>
    <row r="5" spans="1:7" x14ac:dyDescent="0.25">
      <c r="A5" s="1">
        <v>45245</v>
      </c>
      <c r="B5" s="1">
        <v>45258</v>
      </c>
      <c r="C5" t="s">
        <v>7</v>
      </c>
      <c r="D5" t="s">
        <v>21</v>
      </c>
      <c r="E5">
        <v>64</v>
      </c>
      <c r="F5">
        <v>4</v>
      </c>
      <c r="G5">
        <v>0</v>
      </c>
    </row>
    <row r="6" spans="1:7" x14ac:dyDescent="0.25">
      <c r="A6" s="1">
        <v>45245</v>
      </c>
      <c r="B6" s="1">
        <v>45258</v>
      </c>
      <c r="C6" t="s">
        <v>7</v>
      </c>
      <c r="D6" t="s">
        <v>21</v>
      </c>
      <c r="E6">
        <v>64</v>
      </c>
      <c r="F6">
        <v>5</v>
      </c>
      <c r="G6">
        <v>16</v>
      </c>
    </row>
    <row r="7" spans="1:7" x14ac:dyDescent="0.25">
      <c r="A7" s="1">
        <v>45244</v>
      </c>
      <c r="B7" s="1">
        <v>45258</v>
      </c>
      <c r="C7" t="s">
        <v>7</v>
      </c>
      <c r="D7" t="s">
        <v>27</v>
      </c>
      <c r="E7">
        <v>64</v>
      </c>
      <c r="F7">
        <v>1</v>
      </c>
      <c r="G7">
        <v>29</v>
      </c>
    </row>
    <row r="8" spans="1:7" x14ac:dyDescent="0.25">
      <c r="A8" s="1">
        <v>45244</v>
      </c>
      <c r="B8" s="1">
        <v>45258</v>
      </c>
      <c r="C8" t="s">
        <v>7</v>
      </c>
      <c r="D8" t="s">
        <v>27</v>
      </c>
      <c r="E8">
        <v>64</v>
      </c>
      <c r="F8">
        <v>2</v>
      </c>
      <c r="G8">
        <v>66</v>
      </c>
    </row>
    <row r="9" spans="1:7" x14ac:dyDescent="0.25">
      <c r="A9" s="1">
        <v>45244</v>
      </c>
      <c r="B9" s="1">
        <v>45258</v>
      </c>
      <c r="C9" t="s">
        <v>7</v>
      </c>
      <c r="D9" t="s">
        <v>27</v>
      </c>
      <c r="E9">
        <v>64</v>
      </c>
      <c r="F9">
        <v>3</v>
      </c>
      <c r="G9">
        <v>0</v>
      </c>
    </row>
    <row r="10" spans="1:7" x14ac:dyDescent="0.25">
      <c r="A10" s="1">
        <v>45244</v>
      </c>
      <c r="B10" s="1">
        <v>45258</v>
      </c>
      <c r="C10" t="s">
        <v>7</v>
      </c>
      <c r="D10" t="s">
        <v>27</v>
      </c>
      <c r="E10">
        <v>64</v>
      </c>
      <c r="F10">
        <v>4</v>
      </c>
      <c r="G10">
        <v>0</v>
      </c>
    </row>
    <row r="11" spans="1:7" x14ac:dyDescent="0.25">
      <c r="A11" s="1">
        <v>45244</v>
      </c>
      <c r="B11" s="1">
        <v>45258</v>
      </c>
      <c r="C11" t="s">
        <v>7</v>
      </c>
      <c r="D11" t="s">
        <v>27</v>
      </c>
      <c r="E11">
        <v>64</v>
      </c>
      <c r="F11">
        <v>5</v>
      </c>
      <c r="G11">
        <v>189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9FCE-DABA-4AC9-90C4-749B104854E9}">
  <dimension ref="A1:D15"/>
  <sheetViews>
    <sheetView workbookViewId="0">
      <selection activeCell="D5" sqref="D5"/>
    </sheetView>
  </sheetViews>
  <sheetFormatPr defaultRowHeight="15" x14ac:dyDescent="0.25"/>
  <cols>
    <col min="1" max="1" width="10.7109375" customWidth="1"/>
    <col min="2" max="2" width="13.85546875" customWidth="1"/>
    <col min="3" max="3" width="13.7109375" bestFit="1" customWidth="1"/>
    <col min="4" max="4" width="12.28515625" bestFit="1" customWidth="1"/>
  </cols>
  <sheetData>
    <row r="1" spans="1:4" s="9" customFormat="1" ht="30" x14ac:dyDescent="0.25">
      <c r="A1" s="7" t="s">
        <v>25</v>
      </c>
      <c r="B1" s="7" t="s">
        <v>29</v>
      </c>
      <c r="C1" s="8" t="s">
        <v>22</v>
      </c>
      <c r="D1" s="8" t="s">
        <v>28</v>
      </c>
    </row>
    <row r="2" spans="1:4" x14ac:dyDescent="0.25">
      <c r="A2" s="1">
        <v>45244</v>
      </c>
      <c r="B2" s="1">
        <v>45257</v>
      </c>
      <c r="C2" t="s">
        <v>21</v>
      </c>
      <c r="D2">
        <v>0</v>
      </c>
    </row>
    <row r="3" spans="1:4" x14ac:dyDescent="0.25">
      <c r="A3" s="1">
        <v>45244</v>
      </c>
      <c r="B3" s="1">
        <v>45257</v>
      </c>
      <c r="C3" t="s">
        <v>27</v>
      </c>
      <c r="D3">
        <v>0</v>
      </c>
    </row>
    <row r="4" spans="1:4" x14ac:dyDescent="0.25">
      <c r="A4" s="1">
        <v>45244</v>
      </c>
      <c r="B4" s="1">
        <v>45258</v>
      </c>
      <c r="C4" t="s">
        <v>21</v>
      </c>
      <c r="D4">
        <v>10</v>
      </c>
    </row>
    <row r="5" spans="1:4" x14ac:dyDescent="0.25">
      <c r="A5" s="1">
        <v>45244</v>
      </c>
      <c r="B5" s="1">
        <v>45258</v>
      </c>
      <c r="C5" t="s">
        <v>27</v>
      </c>
      <c r="D5">
        <v>19</v>
      </c>
    </row>
    <row r="6" spans="1:4" x14ac:dyDescent="0.25">
      <c r="A6" s="1">
        <v>45244</v>
      </c>
      <c r="B6" s="1">
        <v>45259</v>
      </c>
      <c r="C6" t="s">
        <v>21</v>
      </c>
      <c r="D6">
        <v>72</v>
      </c>
    </row>
    <row r="7" spans="1:4" x14ac:dyDescent="0.25">
      <c r="A7" s="1">
        <v>45244</v>
      </c>
      <c r="B7" s="1">
        <v>45259</v>
      </c>
      <c r="C7" t="s">
        <v>27</v>
      </c>
      <c r="D7">
        <v>70</v>
      </c>
    </row>
    <row r="8" spans="1:4" x14ac:dyDescent="0.25">
      <c r="A8" s="1">
        <v>45244</v>
      </c>
      <c r="B8" s="1">
        <v>45260</v>
      </c>
      <c r="C8" t="s">
        <v>21</v>
      </c>
      <c r="D8">
        <v>122</v>
      </c>
    </row>
    <row r="9" spans="1:4" x14ac:dyDescent="0.25">
      <c r="A9" s="1">
        <v>45244</v>
      </c>
      <c r="B9" s="1">
        <v>45260</v>
      </c>
      <c r="C9" t="s">
        <v>27</v>
      </c>
      <c r="D9">
        <v>85</v>
      </c>
    </row>
    <row r="10" spans="1:4" x14ac:dyDescent="0.25">
      <c r="A10" s="1">
        <v>45244</v>
      </c>
      <c r="B10" s="1">
        <v>45261</v>
      </c>
      <c r="C10" t="s">
        <v>21</v>
      </c>
      <c r="D10">
        <v>74</v>
      </c>
    </row>
    <row r="11" spans="1:4" x14ac:dyDescent="0.25">
      <c r="A11" s="1">
        <v>45244</v>
      </c>
      <c r="B11" s="1">
        <v>45261</v>
      </c>
      <c r="C11" t="s">
        <v>27</v>
      </c>
      <c r="D11">
        <v>41</v>
      </c>
    </row>
    <row r="12" spans="1:4" x14ac:dyDescent="0.25">
      <c r="A12" s="1">
        <v>45244</v>
      </c>
      <c r="B12" s="1">
        <v>45262</v>
      </c>
      <c r="C12" t="s">
        <v>21</v>
      </c>
      <c r="D12">
        <v>11</v>
      </c>
    </row>
    <row r="13" spans="1:4" x14ac:dyDescent="0.25">
      <c r="A13" s="1">
        <v>45244</v>
      </c>
      <c r="B13" s="1">
        <v>45262</v>
      </c>
      <c r="C13" t="s">
        <v>27</v>
      </c>
      <c r="D13">
        <v>5</v>
      </c>
    </row>
    <row r="14" spans="1:4" x14ac:dyDescent="0.25">
      <c r="A14" s="1">
        <v>45244</v>
      </c>
      <c r="B14" s="1">
        <v>45263</v>
      </c>
      <c r="C14" t="s">
        <v>21</v>
      </c>
      <c r="D14">
        <v>0</v>
      </c>
    </row>
    <row r="15" spans="1:4" x14ac:dyDescent="0.25">
      <c r="A15" s="1">
        <v>45244</v>
      </c>
      <c r="B15" s="1">
        <v>45263</v>
      </c>
      <c r="C15" t="s">
        <v>27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ONE APHID - BRBR</vt:lpstr>
      <vt:lpstr>ONE APHID - LIER</vt:lpstr>
      <vt:lpstr>TWO APHIDS</vt:lpstr>
      <vt:lpstr>PTOID - DISPERSAL</vt:lpstr>
      <vt:lpstr>PTOID - FEMALES</vt:lpstr>
      <vt:lpstr>PTOID - MORTALITY</vt:lpstr>
      <vt:lpstr>PTOID - FUNCTION</vt:lpstr>
      <vt:lpstr>PTOID - MAX PARASIT</vt:lpstr>
      <vt:lpstr>PTOID - EMERGENCE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Klementyna Gawecka</dc:creator>
  <cp:lastModifiedBy>Klementyna Gawecka</cp:lastModifiedBy>
  <dcterms:created xsi:type="dcterms:W3CDTF">2023-07-21T14:17:21Z</dcterms:created>
  <dcterms:modified xsi:type="dcterms:W3CDTF">2025-05-08T13:12:16Z</dcterms:modified>
</cp:coreProperties>
</file>