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16" windowHeight="7956" tabRatio="928" firstSheet="12" activeTab="37"/>
  </bookViews>
  <sheets>
    <sheet name="RM Rate &amp; Feed Cost" sheetId="16" r:id="rId1"/>
    <sheet name="RM Consumption &amp; Process Loss" sheetId="37" r:id="rId2"/>
    <sheet name="BG" sheetId="38" r:id="rId3"/>
    <sheet name="BS" sheetId="44" r:id="rId4"/>
    <sheet name="BF" sheetId="45" r:id="rId5"/>
    <sheet name="BH" sheetId="47" r:id="rId6"/>
    <sheet name="SS" sheetId="39" r:id="rId7"/>
    <sheet name="SG" sheetId="40" r:id="rId8"/>
    <sheet name="LS" sheetId="41" r:id="rId9"/>
    <sheet name="LG" sheetId="46" r:id="rId10"/>
    <sheet name="LL" sheetId="42" r:id="rId11"/>
    <sheet name="DB(R)" sheetId="48" r:id="rId12"/>
    <sheet name="DB(Hi)" sheetId="49" r:id="rId13"/>
    <sheet name="Hat" sheetId="50" r:id="rId14"/>
    <sheet name="1mm" sheetId="60" r:id="rId15"/>
    <sheet name="PreSF" sheetId="59" r:id="rId16"/>
    <sheet name="KSF" sheetId="57" r:id="rId17"/>
    <sheet name="KGF" sheetId="58" r:id="rId18"/>
    <sheet name="CGF" sheetId="56" r:id="rId19"/>
    <sheet name="TpreSF" sheetId="51" r:id="rId20"/>
    <sheet name="TSF" sheetId="61" r:id="rId21"/>
    <sheet name="TGF" sheetId="52" r:id="rId22"/>
    <sheet name="PSF" sheetId="53" r:id="rId23"/>
    <sheet name="PGF" sheetId="54" r:id="rId24"/>
    <sheet name="PFF" sheetId="55" r:id="rId25"/>
    <sheet name="KSS" sheetId="62" r:id="rId26"/>
    <sheet name="KGS" sheetId="63" r:id="rId27"/>
    <sheet name="CGS" sheetId="64" r:id="rId28"/>
    <sheet name="TN1" sheetId="65" r:id="rId29"/>
    <sheet name="TN2" sheetId="66" r:id="rId30"/>
    <sheet name="TSS" sheetId="67" r:id="rId31"/>
    <sheet name="TGS" sheetId="68" r:id="rId32"/>
    <sheet name="PSS" sheetId="69" r:id="rId33"/>
    <sheet name="PGS" sheetId="70" r:id="rId34"/>
    <sheet name="PFS" sheetId="71" r:id="rId35"/>
    <sheet name="Pda" sheetId="72" r:id="rId36"/>
    <sheet name="Gda" sheetId="73" r:id="rId37"/>
    <sheet name="Req" sheetId="43" r:id="rId38"/>
    <sheet name="Sheet3" sheetId="9" r:id="rId39"/>
  </sheets>
  <calcPr calcId="124519"/>
</workbook>
</file>

<file path=xl/calcChain.xml><?xml version="1.0" encoding="utf-8"?>
<calcChain xmlns="http://schemas.openxmlformats.org/spreadsheetml/2006/main">
  <c r="N9" i="43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8"/>
  <c r="B9" i="38" l="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9" i="4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39" i="48"/>
  <c r="C101" i="42" l="1"/>
  <c r="E95"/>
  <c r="F95" s="1"/>
  <c r="E96"/>
  <c r="F96" s="1"/>
  <c r="E97"/>
  <c r="F97" s="1"/>
  <c r="E98"/>
  <c r="F98" s="1"/>
  <c r="E99"/>
  <c r="F99" s="1"/>
  <c r="E100"/>
  <c r="F100"/>
  <c r="E96" i="40"/>
  <c r="F96"/>
  <c r="E97"/>
  <c r="F97" s="1"/>
  <c r="E98"/>
  <c r="F98"/>
  <c r="E99"/>
  <c r="F99" s="1"/>
  <c r="E96" i="39"/>
  <c r="F96" s="1"/>
  <c r="E97"/>
  <c r="F97"/>
  <c r="E98"/>
  <c r="F98" s="1"/>
  <c r="E99"/>
  <c r="F99"/>
  <c r="E96" i="38"/>
  <c r="F96" s="1"/>
  <c r="E97"/>
  <c r="F97" s="1"/>
  <c r="E98"/>
  <c r="F98"/>
  <c r="E99"/>
  <c r="F99" s="1"/>
  <c r="E100"/>
  <c r="F100" s="1"/>
  <c r="F97" i="44"/>
  <c r="F98"/>
  <c r="F99"/>
  <c r="F100"/>
  <c r="E97"/>
  <c r="E98"/>
  <c r="E99"/>
  <c r="E100"/>
  <c r="E101"/>
  <c r="F96"/>
  <c r="E96"/>
  <c r="C103" i="58" l="1"/>
  <c r="E92"/>
  <c r="F92" s="1"/>
  <c r="E93"/>
  <c r="F93"/>
  <c r="E95"/>
  <c r="F95"/>
  <c r="E96"/>
  <c r="F96" s="1"/>
  <c r="E97"/>
  <c r="F97"/>
  <c r="E98"/>
  <c r="F98" s="1"/>
  <c r="E99"/>
  <c r="F99"/>
  <c r="E100"/>
  <c r="F100" s="1"/>
  <c r="E101"/>
  <c r="F101"/>
  <c r="D92"/>
  <c r="D93"/>
  <c r="D94"/>
  <c r="E94" s="1"/>
  <c r="F94" s="1"/>
  <c r="D95"/>
  <c r="D96"/>
  <c r="D97"/>
  <c r="D98"/>
  <c r="D99"/>
  <c r="D100"/>
  <c r="D101"/>
  <c r="B91"/>
  <c r="B92"/>
  <c r="B93"/>
  <c r="B94"/>
  <c r="B95"/>
  <c r="B96"/>
  <c r="B97"/>
  <c r="B98"/>
  <c r="B99"/>
  <c r="B100"/>
  <c r="B101"/>
  <c r="G92" i="57"/>
  <c r="F92"/>
  <c r="F93"/>
  <c r="F95"/>
  <c r="F97"/>
  <c r="F98"/>
  <c r="F99"/>
  <c r="E92"/>
  <c r="E93"/>
  <c r="E94"/>
  <c r="F94" s="1"/>
  <c r="E95"/>
  <c r="E96"/>
  <c r="F96" s="1"/>
  <c r="E97"/>
  <c r="E98"/>
  <c r="E99"/>
  <c r="D91"/>
  <c r="D92"/>
  <c r="D93"/>
  <c r="D94"/>
  <c r="D95"/>
  <c r="D96"/>
  <c r="D97"/>
  <c r="D98"/>
  <c r="D99"/>
  <c r="B99"/>
  <c r="B91"/>
  <c r="B92"/>
  <c r="B93"/>
  <c r="B94"/>
  <c r="B95"/>
  <c r="B96"/>
  <c r="B97"/>
  <c r="B98"/>
  <c r="K101" i="42"/>
  <c r="I101"/>
  <c r="J10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8"/>
  <c r="H101"/>
  <c r="M97" i="43" l="1"/>
  <c r="M100"/>
  <c r="I92"/>
  <c r="I93"/>
  <c r="I95"/>
  <c r="I96"/>
  <c r="I97"/>
  <c r="I98"/>
  <c r="I99"/>
  <c r="I100"/>
  <c r="H92"/>
  <c r="H93"/>
  <c r="H95"/>
  <c r="H96"/>
  <c r="H97"/>
  <c r="H98"/>
  <c r="H99"/>
  <c r="H100"/>
  <c r="G95"/>
  <c r="G97"/>
  <c r="G98"/>
  <c r="G99"/>
  <c r="G100"/>
  <c r="G94" i="49"/>
  <c r="I94" i="43" s="1"/>
  <c r="G94" i="48"/>
  <c r="H94" i="43" s="1"/>
  <c r="G96" i="42"/>
  <c r="G96" i="43" s="1"/>
  <c r="G99" i="40"/>
  <c r="G98"/>
  <c r="G96"/>
  <c r="G99" i="39"/>
  <c r="G96"/>
  <c r="H103" i="44"/>
  <c r="G99"/>
  <c r="C99" i="43" s="1"/>
  <c r="G96" i="44"/>
  <c r="G99" i="38"/>
  <c r="D99" i="43" s="1"/>
  <c r="G98" i="38"/>
  <c r="D98" i="43" s="1"/>
  <c r="M98" s="1"/>
  <c r="G96" i="38"/>
  <c r="D96" i="43" s="1"/>
  <c r="D97"/>
  <c r="D100"/>
  <c r="D101"/>
  <c r="C96"/>
  <c r="C97"/>
  <c r="C98"/>
  <c r="C100"/>
  <c r="C10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8"/>
  <c r="M96" l="1"/>
  <c r="M99"/>
  <c r="C103" i="48"/>
  <c r="D92"/>
  <c r="D93"/>
  <c r="D94"/>
  <c r="D95"/>
  <c r="D96"/>
  <c r="D97"/>
  <c r="D98"/>
  <c r="D99"/>
  <c r="D100"/>
  <c r="D101"/>
  <c r="B95"/>
  <c r="B96"/>
  <c r="B97"/>
  <c r="B98"/>
  <c r="B99"/>
  <c r="B100"/>
  <c r="B101"/>
  <c r="B91"/>
  <c r="B92"/>
  <c r="B93"/>
  <c r="B94"/>
  <c r="C102" i="49"/>
  <c r="D92"/>
  <c r="D93"/>
  <c r="D94"/>
  <c r="D95"/>
  <c r="D96"/>
  <c r="D97"/>
  <c r="D98"/>
  <c r="D99"/>
  <c r="D96" i="42"/>
  <c r="D97"/>
  <c r="D98"/>
  <c r="D99"/>
  <c r="D100"/>
  <c r="B93"/>
  <c r="B94"/>
  <c r="B95"/>
  <c r="B96"/>
  <c r="B97"/>
  <c r="B98"/>
  <c r="B99"/>
  <c r="D96" i="41" l="1"/>
  <c r="D97"/>
  <c r="D98"/>
  <c r="D99"/>
  <c r="D100"/>
  <c r="D101"/>
  <c r="D102"/>
  <c r="B96"/>
  <c r="B97"/>
  <c r="B98"/>
  <c r="B99"/>
  <c r="B100"/>
  <c r="B101"/>
  <c r="B102"/>
  <c r="B103"/>
  <c r="C103" i="40"/>
  <c r="D96"/>
  <c r="D97"/>
  <c r="D98"/>
  <c r="D99"/>
  <c r="D100"/>
  <c r="B95"/>
  <c r="B96"/>
  <c r="B97"/>
  <c r="B98"/>
  <c r="B99"/>
  <c r="B100"/>
  <c r="B101"/>
  <c r="C103" i="39"/>
  <c r="D96"/>
  <c r="D97"/>
  <c r="D98"/>
  <c r="D99"/>
  <c r="D100"/>
  <c r="B95"/>
  <c r="B96"/>
  <c r="B97"/>
  <c r="B98"/>
  <c r="B99"/>
  <c r="B100"/>
  <c r="B101"/>
  <c r="C102" i="38"/>
  <c r="D96"/>
  <c r="D97"/>
  <c r="D98"/>
  <c r="D99"/>
  <c r="D100"/>
  <c r="B100"/>
  <c r="B101"/>
  <c r="C103" i="44"/>
  <c r="D96"/>
  <c r="D97"/>
  <c r="D98"/>
  <c r="D99"/>
  <c r="B96"/>
  <c r="B97"/>
  <c r="B98"/>
  <c r="B99"/>
  <c r="B100"/>
  <c r="B101"/>
  <c r="B102"/>
  <c r="R20" i="43" l="1"/>
  <c r="G95" i="44" l="1"/>
  <c r="C95" i="43" s="1"/>
  <c r="G95" i="38"/>
  <c r="D95" i="43" s="1"/>
  <c r="C95" i="50" l="1"/>
  <c r="E92"/>
  <c r="F92" s="1"/>
  <c r="D92"/>
  <c r="D93"/>
  <c r="E93" s="1"/>
  <c r="F93" s="1"/>
  <c r="D94"/>
  <c r="E94" s="1"/>
  <c r="F94" s="1"/>
  <c r="B93"/>
  <c r="B94"/>
  <c r="B92"/>
  <c r="E95" i="44"/>
  <c r="F95" s="1"/>
  <c r="D95"/>
  <c r="D95" i="38"/>
  <c r="E95" s="1"/>
  <c r="F95" s="1"/>
  <c r="C104" i="41"/>
  <c r="E93"/>
  <c r="F93" s="1"/>
  <c r="D93"/>
  <c r="D94"/>
  <c r="E94" s="1"/>
  <c r="F94" s="1"/>
  <c r="D95"/>
  <c r="E95" s="1"/>
  <c r="F95" s="1"/>
  <c r="B93"/>
  <c r="B94"/>
  <c r="B95"/>
  <c r="C97" i="46"/>
  <c r="G92" l="1"/>
  <c r="E93"/>
  <c r="F93" s="1"/>
  <c r="E95"/>
  <c r="F95" s="1"/>
  <c r="D93"/>
  <c r="D94"/>
  <c r="E94" s="1"/>
  <c r="F94" s="1"/>
  <c r="D95"/>
  <c r="D96"/>
  <c r="B93"/>
  <c r="B94"/>
  <c r="B95"/>
  <c r="B96"/>
  <c r="G95" i="40"/>
  <c r="F95" i="43" s="1"/>
  <c r="M95" s="1"/>
  <c r="G94" i="40"/>
  <c r="F94" i="43" s="1"/>
  <c r="G93" i="40"/>
  <c r="F93" i="43" s="1"/>
  <c r="G92" i="40"/>
  <c r="F92" i="43" s="1"/>
  <c r="E95" i="40"/>
  <c r="F95" s="1"/>
  <c r="D95"/>
  <c r="G94" i="39"/>
  <c r="G95"/>
  <c r="D95" i="42"/>
  <c r="D94" i="39"/>
  <c r="E94" s="1"/>
  <c r="F94" s="1"/>
  <c r="D95"/>
  <c r="E95" s="1"/>
  <c r="F95" s="1"/>
  <c r="B94"/>
  <c r="G94" i="42"/>
  <c r="G94" i="43" s="1"/>
  <c r="G94" i="38"/>
  <c r="D94" i="43" s="1"/>
  <c r="G93" i="38"/>
  <c r="D93" i="43" s="1"/>
  <c r="G92" i="38"/>
  <c r="D92" i="43" s="1"/>
  <c r="G94" i="44"/>
  <c r="C94" i="43" s="1"/>
  <c r="G93" i="44"/>
  <c r="C93" i="43" s="1"/>
  <c r="G92" i="44"/>
  <c r="C92" i="43" s="1"/>
  <c r="E94"/>
  <c r="J94"/>
  <c r="K94"/>
  <c r="L94"/>
  <c r="Q20"/>
  <c r="M94" l="1"/>
  <c r="D94" i="38"/>
  <c r="E94" s="1"/>
  <c r="F94" s="1"/>
  <c r="G91" i="44"/>
  <c r="C91" i="43" s="1"/>
  <c r="G90" i="44"/>
  <c r="C90" i="43" s="1"/>
  <c r="G91" i="38"/>
  <c r="D91" i="43" s="1"/>
  <c r="G90" i="38"/>
  <c r="D90" i="43" s="1"/>
  <c r="G93" i="42"/>
  <c r="G93" i="43" s="1"/>
  <c r="M93" s="1"/>
  <c r="G92" i="42"/>
  <c r="G92" i="43" s="1"/>
  <c r="M92" s="1"/>
  <c r="G9" i="42"/>
  <c r="G9" i="43" s="1"/>
  <c r="C26" i="56"/>
  <c r="D92" i="42"/>
  <c r="E92" s="1"/>
  <c r="F92" s="1"/>
  <c r="D93"/>
  <c r="E93" s="1"/>
  <c r="F93" s="1"/>
  <c r="D94"/>
  <c r="E94" s="1"/>
  <c r="F94" s="1"/>
  <c r="B91"/>
  <c r="B92"/>
  <c r="D92" i="40"/>
  <c r="E92" s="1"/>
  <c r="F92" s="1"/>
  <c r="D93"/>
  <c r="E93" s="1"/>
  <c r="F93" s="1"/>
  <c r="D94"/>
  <c r="E94" s="1"/>
  <c r="F94" s="1"/>
  <c r="B92"/>
  <c r="B93"/>
  <c r="B94"/>
  <c r="E92" i="39"/>
  <c r="F92" s="1"/>
  <c r="D92"/>
  <c r="D93"/>
  <c r="E93" s="1"/>
  <c r="F93" s="1"/>
  <c r="B92"/>
  <c r="B93"/>
  <c r="E92" i="44"/>
  <c r="F92" s="1"/>
  <c r="E93"/>
  <c r="F93" s="1"/>
  <c r="D92"/>
  <c r="D93"/>
  <c r="D94"/>
  <c r="E94" s="1"/>
  <c r="F94" s="1"/>
  <c r="B92"/>
  <c r="B93"/>
  <c r="B94"/>
  <c r="B95"/>
  <c r="D90" i="38" l="1"/>
  <c r="E90" s="1"/>
  <c r="F90" s="1"/>
  <c r="D91"/>
  <c r="E91" s="1"/>
  <c r="F91" s="1"/>
  <c r="D92"/>
  <c r="E92" s="1"/>
  <c r="F92" s="1"/>
  <c r="D93"/>
  <c r="E93" s="1"/>
  <c r="F93" s="1"/>
  <c r="D8" i="42" l="1"/>
  <c r="E92" i="43"/>
  <c r="J92"/>
  <c r="D9" i="42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" i="46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" i="4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" i="40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" i="3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" i="4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" i="38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B9" i="46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8"/>
  <c r="D101" i="42" l="1"/>
  <c r="C25" i="45"/>
  <c r="G9" i="38"/>
  <c r="D9" i="43" s="1"/>
  <c r="G8" i="38"/>
  <c r="O8" i="16"/>
  <c r="O9"/>
  <c r="O10"/>
  <c r="O11"/>
  <c r="O12"/>
  <c r="O13"/>
  <c r="O14"/>
  <c r="O15"/>
  <c r="O16"/>
  <c r="O17"/>
  <c r="O18"/>
  <c r="O19"/>
  <c r="O20"/>
  <c r="O22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6"/>
  <c r="O49"/>
  <c r="O50"/>
  <c r="O53"/>
  <c r="O56"/>
  <c r="O57"/>
  <c r="O59"/>
  <c r="O61"/>
  <c r="O62"/>
  <c r="O63"/>
  <c r="O64"/>
  <c r="O65"/>
  <c r="O7"/>
  <c r="K21"/>
  <c r="K23"/>
  <c r="K39"/>
  <c r="K42"/>
  <c r="K43"/>
  <c r="K44"/>
  <c r="K45"/>
  <c r="K51"/>
  <c r="K52"/>
  <c r="K54"/>
  <c r="K55"/>
  <c r="K58"/>
  <c r="K60"/>
  <c r="J21"/>
  <c r="J23"/>
  <c r="J39"/>
  <c r="J42"/>
  <c r="J43"/>
  <c r="J44"/>
  <c r="J45"/>
  <c r="J51"/>
  <c r="J52"/>
  <c r="J54"/>
  <c r="J55"/>
  <c r="J58"/>
  <c r="J60"/>
  <c r="K92" i="43"/>
  <c r="P20"/>
  <c r="D8" l="1"/>
  <c r="T65" i="16"/>
  <c r="U65" s="1"/>
  <c r="T64"/>
  <c r="U64" s="1"/>
  <c r="T61"/>
  <c r="U61" s="1"/>
  <c r="T59"/>
  <c r="U59" s="1"/>
  <c r="T57"/>
  <c r="U57" s="1"/>
  <c r="T56"/>
  <c r="U56" s="1"/>
  <c r="T53"/>
  <c r="U53" s="1"/>
  <c r="T50"/>
  <c r="U50" s="1"/>
  <c r="T49"/>
  <c r="U49" s="1"/>
  <c r="T48"/>
  <c r="U48" s="1"/>
  <c r="T47"/>
  <c r="U47" s="1"/>
  <c r="T46"/>
  <c r="U46" s="1"/>
  <c r="T40"/>
  <c r="U40" s="1"/>
  <c r="T41"/>
  <c r="U41" s="1"/>
  <c r="T36"/>
  <c r="U36" s="1"/>
  <c r="T35"/>
  <c r="U35" s="1"/>
  <c r="T33"/>
  <c r="U33" s="1"/>
  <c r="T29"/>
  <c r="U29" s="1"/>
  <c r="T28"/>
  <c r="U28" s="1"/>
  <c r="T27"/>
  <c r="U27" s="1"/>
  <c r="T25"/>
  <c r="U25" s="1"/>
  <c r="T19"/>
  <c r="U19" s="1"/>
  <c r="T18"/>
  <c r="U18" s="1"/>
  <c r="T22"/>
  <c r="U22" s="1"/>
  <c r="T17"/>
  <c r="U17" s="1"/>
  <c r="T16"/>
  <c r="U16" s="1"/>
  <c r="T15"/>
  <c r="U15" s="1"/>
  <c r="T14"/>
  <c r="U14" s="1"/>
  <c r="T13"/>
  <c r="U13" s="1"/>
  <c r="T12"/>
  <c r="U12" s="1"/>
  <c r="T11"/>
  <c r="U11" s="1"/>
  <c r="T10"/>
  <c r="U10" s="1"/>
  <c r="T9"/>
  <c r="U9" s="1"/>
  <c r="U20"/>
  <c r="U21"/>
  <c r="W21" s="1"/>
  <c r="U23"/>
  <c r="W23" s="1"/>
  <c r="U24"/>
  <c r="U26"/>
  <c r="U30"/>
  <c r="U31"/>
  <c r="U32"/>
  <c r="U34"/>
  <c r="U37"/>
  <c r="U38"/>
  <c r="U39"/>
  <c r="W39" s="1"/>
  <c r="U42"/>
  <c r="W42" s="1"/>
  <c r="U43"/>
  <c r="W43" s="1"/>
  <c r="U44"/>
  <c r="W44" s="1"/>
  <c r="U45"/>
  <c r="W45" s="1"/>
  <c r="U51"/>
  <c r="W51" s="1"/>
  <c r="U52"/>
  <c r="W52" s="1"/>
  <c r="U54"/>
  <c r="W54" s="1"/>
  <c r="U55"/>
  <c r="W55" s="1"/>
  <c r="U58"/>
  <c r="W58" s="1"/>
  <c r="U60"/>
  <c r="W60" s="1"/>
  <c r="T8"/>
  <c r="U8" s="1"/>
  <c r="R21"/>
  <c r="R23"/>
  <c r="R39"/>
  <c r="R42"/>
  <c r="R43"/>
  <c r="R44"/>
  <c r="R45"/>
  <c r="R51"/>
  <c r="R52"/>
  <c r="R54"/>
  <c r="R55"/>
  <c r="R58"/>
  <c r="R60"/>
  <c r="T7"/>
  <c r="U7" s="1"/>
  <c r="C93" i="47"/>
  <c r="C93" i="45"/>
  <c r="T66" i="16" l="1"/>
  <c r="AK88" i="37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AL88" l="1"/>
  <c r="AL90"/>
  <c r="Z24"/>
  <c r="Z44"/>
  <c r="P65"/>
  <c r="E9"/>
  <c r="E17"/>
  <c r="E25"/>
  <c r="E33"/>
  <c r="E41"/>
  <c r="E49"/>
  <c r="E57"/>
  <c r="E65"/>
  <c r="E73"/>
  <c r="E81"/>
  <c r="G91" i="73"/>
  <c r="G90"/>
  <c r="AK85" i="37" s="1"/>
  <c r="G89" i="73"/>
  <c r="AK84" i="37" s="1"/>
  <c r="G88" i="73"/>
  <c r="AK83" i="37" s="1"/>
  <c r="G87" i="73"/>
  <c r="AK82" i="37" s="1"/>
  <c r="G86" i="73"/>
  <c r="AK81" i="37" s="1"/>
  <c r="G85" i="73"/>
  <c r="AK80" i="37" s="1"/>
  <c r="G84" i="73"/>
  <c r="AK79" i="37" s="1"/>
  <c r="G83" i="73"/>
  <c r="AK78" i="37" s="1"/>
  <c r="G82" i="73"/>
  <c r="AK77" i="37" s="1"/>
  <c r="G81" i="73"/>
  <c r="AK76" i="37" s="1"/>
  <c r="G80" i="73"/>
  <c r="AK75" i="37" s="1"/>
  <c r="G79" i="73"/>
  <c r="AK74" i="37" s="1"/>
  <c r="G78" i="73"/>
  <c r="AK73" i="37" s="1"/>
  <c r="G77" i="73"/>
  <c r="AK72" i="37" s="1"/>
  <c r="G76" i="73"/>
  <c r="AK71" i="37" s="1"/>
  <c r="G75" i="73"/>
  <c r="AK70" i="37" s="1"/>
  <c r="G74" i="73"/>
  <c r="AK69" i="37" s="1"/>
  <c r="G73" i="73"/>
  <c r="AK68" i="37" s="1"/>
  <c r="G72" i="73"/>
  <c r="AK67" i="37" s="1"/>
  <c r="G71" i="73"/>
  <c r="AK66" i="37" s="1"/>
  <c r="G70" i="73"/>
  <c r="AK65" i="37" s="1"/>
  <c r="G69" i="73"/>
  <c r="AK64" i="37" s="1"/>
  <c r="G68" i="73"/>
  <c r="AK63" i="37" s="1"/>
  <c r="G67" i="73"/>
  <c r="AK62" i="37" s="1"/>
  <c r="G66" i="73"/>
  <c r="AK61" i="37" s="1"/>
  <c r="G65" i="73"/>
  <c r="AK60" i="37" s="1"/>
  <c r="G64" i="73"/>
  <c r="AK59" i="37" s="1"/>
  <c r="G63" i="73"/>
  <c r="AK58" i="37" s="1"/>
  <c r="G62" i="73"/>
  <c r="AK57" i="37" s="1"/>
  <c r="G61" i="73"/>
  <c r="AK56" i="37" s="1"/>
  <c r="G60" i="73"/>
  <c r="AK55" i="37" s="1"/>
  <c r="G59" i="73"/>
  <c r="AK54" i="37" s="1"/>
  <c r="G58" i="73"/>
  <c r="AK53" i="37" s="1"/>
  <c r="G57" i="73"/>
  <c r="AK52" i="37" s="1"/>
  <c r="G56" i="73"/>
  <c r="AK51" i="37" s="1"/>
  <c r="G55" i="73"/>
  <c r="AK50" i="37" s="1"/>
  <c r="G54" i="73"/>
  <c r="AK49" i="37" s="1"/>
  <c r="G53" i="73"/>
  <c r="AK48" i="37" s="1"/>
  <c r="G52" i="73"/>
  <c r="AK47" i="37" s="1"/>
  <c r="G51" i="73"/>
  <c r="AK46" i="37" s="1"/>
  <c r="G50" i="73"/>
  <c r="AK45" i="37" s="1"/>
  <c r="G49" i="73"/>
  <c r="AK44" i="37" s="1"/>
  <c r="G48" i="73"/>
  <c r="AK43" i="37" s="1"/>
  <c r="G47" i="73"/>
  <c r="AK42" i="37" s="1"/>
  <c r="G46" i="73"/>
  <c r="AK41" i="37" s="1"/>
  <c r="G45" i="73"/>
  <c r="AK40" i="37" s="1"/>
  <c r="G44" i="73"/>
  <c r="AK39" i="37" s="1"/>
  <c r="G43" i="73"/>
  <c r="AK38" i="37" s="1"/>
  <c r="G42" i="73"/>
  <c r="AK37" i="37" s="1"/>
  <c r="G41" i="73"/>
  <c r="AK36" i="37" s="1"/>
  <c r="G40" i="73"/>
  <c r="AK35" i="37" s="1"/>
  <c r="G39" i="73"/>
  <c r="AK34" i="37" s="1"/>
  <c r="G38" i="73"/>
  <c r="AK33" i="37" s="1"/>
  <c r="G37" i="73"/>
  <c r="AK32" i="37" s="1"/>
  <c r="G36" i="73"/>
  <c r="AK31" i="37" s="1"/>
  <c r="G35" i="73"/>
  <c r="AK30" i="37" s="1"/>
  <c r="G34" i="73"/>
  <c r="AK29" i="37" s="1"/>
  <c r="G33" i="73"/>
  <c r="AK28" i="37" s="1"/>
  <c r="G32" i="73"/>
  <c r="AK27" i="37" s="1"/>
  <c r="G31" i="73"/>
  <c r="AK26" i="37" s="1"/>
  <c r="G30" i="73"/>
  <c r="AK25" i="37" s="1"/>
  <c r="G29" i="73"/>
  <c r="AK24" i="37" s="1"/>
  <c r="G28" i="73"/>
  <c r="AK23" i="37" s="1"/>
  <c r="G27" i="73"/>
  <c r="AK22" i="37" s="1"/>
  <c r="G26" i="73"/>
  <c r="AK21" i="37" s="1"/>
  <c r="G25" i="73"/>
  <c r="AK20" i="37" s="1"/>
  <c r="G24" i="73"/>
  <c r="AK19" i="37" s="1"/>
  <c r="G23" i="73"/>
  <c r="AK18" i="37" s="1"/>
  <c r="G22" i="73"/>
  <c r="AK17" i="37" s="1"/>
  <c r="G21" i="73"/>
  <c r="AK16" i="37" s="1"/>
  <c r="G20" i="73"/>
  <c r="AK15" i="37" s="1"/>
  <c r="G19" i="73"/>
  <c r="AK14" i="37" s="1"/>
  <c r="G18" i="73"/>
  <c r="AK13" i="37" s="1"/>
  <c r="G17" i="73"/>
  <c r="AK12" i="37" s="1"/>
  <c r="G16" i="73"/>
  <c r="AK11" i="37" s="1"/>
  <c r="G15" i="73"/>
  <c r="AK10" i="37" s="1"/>
  <c r="G14" i="73"/>
  <c r="AK9" i="37" s="1"/>
  <c r="G13" i="73"/>
  <c r="AK8" i="37" s="1"/>
  <c r="G12" i="73"/>
  <c r="AK7" i="37" s="1"/>
  <c r="G11" i="73"/>
  <c r="AK6" i="37" s="1"/>
  <c r="G10" i="73"/>
  <c r="G9"/>
  <c r="AK4" i="37" s="1"/>
  <c r="G8" i="73"/>
  <c r="AK3" i="37" s="1"/>
  <c r="G91" i="72"/>
  <c r="G90"/>
  <c r="AJ85" i="37" s="1"/>
  <c r="G89" i="72"/>
  <c r="AJ84" i="37" s="1"/>
  <c r="G88" i="72"/>
  <c r="AJ83" i="37" s="1"/>
  <c r="G87" i="72"/>
  <c r="AJ82" i="37" s="1"/>
  <c r="G86" i="72"/>
  <c r="AJ81" i="37" s="1"/>
  <c r="G85" i="72"/>
  <c r="AJ80" i="37" s="1"/>
  <c r="G84" i="72"/>
  <c r="AJ79" i="37" s="1"/>
  <c r="G83" i="72"/>
  <c r="AJ78" i="37" s="1"/>
  <c r="G82" i="72"/>
  <c r="AJ77" i="37" s="1"/>
  <c r="G81" i="72"/>
  <c r="AJ76" i="37" s="1"/>
  <c r="G80" i="72"/>
  <c r="AJ75" i="37" s="1"/>
  <c r="G79" i="72"/>
  <c r="AJ74" i="37" s="1"/>
  <c r="G78" i="72"/>
  <c r="AJ73" i="37" s="1"/>
  <c r="G77" i="72"/>
  <c r="AJ72" i="37" s="1"/>
  <c r="G76" i="72"/>
  <c r="AJ71" i="37" s="1"/>
  <c r="G75" i="72"/>
  <c r="AJ70" i="37" s="1"/>
  <c r="G74" i="72"/>
  <c r="AJ69" i="37" s="1"/>
  <c r="G73" i="72"/>
  <c r="AJ68" i="37" s="1"/>
  <c r="G72" i="72"/>
  <c r="AJ67" i="37" s="1"/>
  <c r="G71" i="72"/>
  <c r="AJ66" i="37" s="1"/>
  <c r="G70" i="72"/>
  <c r="AJ65" i="37" s="1"/>
  <c r="G69" i="72"/>
  <c r="AJ64" i="37" s="1"/>
  <c r="G68" i="72"/>
  <c r="AJ63" i="37" s="1"/>
  <c r="G67" i="72"/>
  <c r="AJ62" i="37" s="1"/>
  <c r="G66" i="72"/>
  <c r="AJ61" i="37" s="1"/>
  <c r="G65" i="72"/>
  <c r="AJ60" i="37" s="1"/>
  <c r="G64" i="72"/>
  <c r="AJ59" i="37" s="1"/>
  <c r="G63" i="72"/>
  <c r="AJ58" i="37" s="1"/>
  <c r="G62" i="72"/>
  <c r="AJ57" i="37" s="1"/>
  <c r="G61" i="72"/>
  <c r="AJ56" i="37" s="1"/>
  <c r="G60" i="72"/>
  <c r="AJ55" i="37" s="1"/>
  <c r="G59" i="72"/>
  <c r="AJ54" i="37" s="1"/>
  <c r="G58" i="72"/>
  <c r="AJ53" i="37" s="1"/>
  <c r="G57" i="72"/>
  <c r="AJ52" i="37" s="1"/>
  <c r="G56" i="72"/>
  <c r="AJ51" i="37" s="1"/>
  <c r="G55" i="72"/>
  <c r="AJ50" i="37" s="1"/>
  <c r="G54" i="72"/>
  <c r="AJ49" i="37" s="1"/>
  <c r="G53" i="72"/>
  <c r="AJ48" i="37" s="1"/>
  <c r="G52" i="72"/>
  <c r="AJ47" i="37" s="1"/>
  <c r="G51" i="72"/>
  <c r="AJ46" i="37" s="1"/>
  <c r="G50" i="72"/>
  <c r="AJ45" i="37" s="1"/>
  <c r="G49" i="72"/>
  <c r="AJ44" i="37" s="1"/>
  <c r="G48" i="72"/>
  <c r="AJ43" i="37" s="1"/>
  <c r="G47" i="72"/>
  <c r="AJ42" i="37" s="1"/>
  <c r="G46" i="72"/>
  <c r="AJ41" i="37" s="1"/>
  <c r="G45" i="72"/>
  <c r="AJ40" i="37" s="1"/>
  <c r="G44" i="72"/>
  <c r="AJ39" i="37" s="1"/>
  <c r="G43" i="72"/>
  <c r="AJ38" i="37" s="1"/>
  <c r="G42" i="72"/>
  <c r="AJ37" i="37" s="1"/>
  <c r="G41" i="72"/>
  <c r="AJ36" i="37" s="1"/>
  <c r="G40" i="72"/>
  <c r="AJ35" i="37" s="1"/>
  <c r="G39" i="72"/>
  <c r="AJ34" i="37" s="1"/>
  <c r="G38" i="72"/>
  <c r="AJ33" i="37" s="1"/>
  <c r="G37" i="72"/>
  <c r="AJ32" i="37" s="1"/>
  <c r="G36" i="72"/>
  <c r="AJ31" i="37" s="1"/>
  <c r="G35" i="72"/>
  <c r="AJ30" i="37" s="1"/>
  <c r="G34" i="72"/>
  <c r="AJ29" i="37" s="1"/>
  <c r="G33" i="72"/>
  <c r="AJ28" i="37" s="1"/>
  <c r="G32" i="72"/>
  <c r="AJ27" i="37" s="1"/>
  <c r="G31" i="72"/>
  <c r="AJ26" i="37" s="1"/>
  <c r="G30" i="72"/>
  <c r="AJ25" i="37" s="1"/>
  <c r="G29" i="72"/>
  <c r="AJ24" i="37" s="1"/>
  <c r="G28" i="72"/>
  <c r="AJ23" i="37" s="1"/>
  <c r="G27" i="72"/>
  <c r="AJ22" i="37" s="1"/>
  <c r="G26" i="72"/>
  <c r="AJ21" i="37" s="1"/>
  <c r="G25" i="72"/>
  <c r="AJ20" i="37" s="1"/>
  <c r="G24" i="72"/>
  <c r="AJ19" i="37" s="1"/>
  <c r="G23" i="72"/>
  <c r="AJ18" i="37" s="1"/>
  <c r="G22" i="72"/>
  <c r="AJ17" i="37" s="1"/>
  <c r="G21" i="72"/>
  <c r="AJ16" i="37" s="1"/>
  <c r="G20" i="72"/>
  <c r="AJ15" i="37" s="1"/>
  <c r="G19" i="72"/>
  <c r="AJ14" i="37" s="1"/>
  <c r="G18" i="72"/>
  <c r="AJ13" i="37" s="1"/>
  <c r="G17" i="72"/>
  <c r="AJ12" i="37" s="1"/>
  <c r="G16" i="72"/>
  <c r="AJ11" i="37" s="1"/>
  <c r="G15" i="72"/>
  <c r="AJ10" i="37" s="1"/>
  <c r="G14" i="72"/>
  <c r="AJ9" i="37" s="1"/>
  <c r="G13" i="72"/>
  <c r="AJ8" i="37" s="1"/>
  <c r="G12" i="72"/>
  <c r="AJ7" i="37" s="1"/>
  <c r="G11" i="72"/>
  <c r="AJ6" i="37" s="1"/>
  <c r="G10" i="72"/>
  <c r="AJ5" i="37" s="1"/>
  <c r="G9" i="72"/>
  <c r="G8"/>
  <c r="AJ3" i="37" s="1"/>
  <c r="G91" i="71"/>
  <c r="G90"/>
  <c r="AI85" i="37" s="1"/>
  <c r="G89" i="71"/>
  <c r="AI84" i="37" s="1"/>
  <c r="G88" i="71"/>
  <c r="AI83" i="37" s="1"/>
  <c r="G87" i="71"/>
  <c r="AI82" i="37" s="1"/>
  <c r="G86" i="71"/>
  <c r="AI81" i="37" s="1"/>
  <c r="G85" i="71"/>
  <c r="AI80" i="37" s="1"/>
  <c r="G84" i="71"/>
  <c r="AI79" i="37" s="1"/>
  <c r="G83" i="71"/>
  <c r="AI78" i="37" s="1"/>
  <c r="G82" i="71"/>
  <c r="AI77" i="37" s="1"/>
  <c r="G81" i="71"/>
  <c r="AI76" i="37" s="1"/>
  <c r="G80" i="71"/>
  <c r="AI75" i="37" s="1"/>
  <c r="G79" i="71"/>
  <c r="AI74" i="37" s="1"/>
  <c r="G78" i="71"/>
  <c r="AI73" i="37" s="1"/>
  <c r="G77" i="71"/>
  <c r="AI72" i="37" s="1"/>
  <c r="G76" i="71"/>
  <c r="AI71" i="37" s="1"/>
  <c r="G75" i="71"/>
  <c r="AI70" i="37" s="1"/>
  <c r="G74" i="71"/>
  <c r="AI69" i="37" s="1"/>
  <c r="G73" i="71"/>
  <c r="AI68" i="37" s="1"/>
  <c r="G72" i="71"/>
  <c r="AI67" i="37" s="1"/>
  <c r="G71" i="71"/>
  <c r="AI66" i="37" s="1"/>
  <c r="G70" i="71"/>
  <c r="AI65" i="37" s="1"/>
  <c r="G69" i="71"/>
  <c r="AI64" i="37" s="1"/>
  <c r="G68" i="71"/>
  <c r="AI63" i="37" s="1"/>
  <c r="G67" i="71"/>
  <c r="AI62" i="37" s="1"/>
  <c r="G66" i="71"/>
  <c r="AI61" i="37" s="1"/>
  <c r="G65" i="71"/>
  <c r="AI60" i="37" s="1"/>
  <c r="G64" i="71"/>
  <c r="AI59" i="37" s="1"/>
  <c r="G63" i="71"/>
  <c r="AI58" i="37" s="1"/>
  <c r="G62" i="71"/>
  <c r="AI57" i="37" s="1"/>
  <c r="G61" i="71"/>
  <c r="AI56" i="37" s="1"/>
  <c r="G60" i="71"/>
  <c r="AI55" i="37" s="1"/>
  <c r="G59" i="71"/>
  <c r="AI54" i="37" s="1"/>
  <c r="G58" i="71"/>
  <c r="AI53" i="37" s="1"/>
  <c r="G57" i="71"/>
  <c r="AI52" i="37" s="1"/>
  <c r="G56" i="71"/>
  <c r="AI51" i="37" s="1"/>
  <c r="G55" i="71"/>
  <c r="AI50" i="37" s="1"/>
  <c r="G54" i="71"/>
  <c r="AI49" i="37" s="1"/>
  <c r="G53" i="71"/>
  <c r="AI48" i="37" s="1"/>
  <c r="G52" i="71"/>
  <c r="AI47" i="37" s="1"/>
  <c r="G51" i="71"/>
  <c r="AI46" i="37" s="1"/>
  <c r="G50" i="71"/>
  <c r="AI45" i="37" s="1"/>
  <c r="G49" i="71"/>
  <c r="AI44" i="37" s="1"/>
  <c r="G48" i="71"/>
  <c r="AI43" i="37" s="1"/>
  <c r="G47" i="71"/>
  <c r="AI42" i="37" s="1"/>
  <c r="G46" i="71"/>
  <c r="AI41" i="37" s="1"/>
  <c r="G45" i="71"/>
  <c r="AI40" i="37" s="1"/>
  <c r="G44" i="71"/>
  <c r="AI39" i="37" s="1"/>
  <c r="G43" i="71"/>
  <c r="AI38" i="37" s="1"/>
  <c r="G42" i="71"/>
  <c r="AI37" i="37" s="1"/>
  <c r="G41" i="71"/>
  <c r="AI36" i="37" s="1"/>
  <c r="G40" i="71"/>
  <c r="AI35" i="37" s="1"/>
  <c r="G39" i="71"/>
  <c r="AI34" i="37" s="1"/>
  <c r="G38" i="71"/>
  <c r="AI33" i="37" s="1"/>
  <c r="G37" i="71"/>
  <c r="AI32" i="37" s="1"/>
  <c r="G36" i="71"/>
  <c r="AI31" i="37" s="1"/>
  <c r="G35" i="71"/>
  <c r="AI30" i="37" s="1"/>
  <c r="G34" i="71"/>
  <c r="AI29" i="37" s="1"/>
  <c r="G33" i="71"/>
  <c r="AI28" i="37" s="1"/>
  <c r="G32" i="71"/>
  <c r="AI27" i="37" s="1"/>
  <c r="G31" i="71"/>
  <c r="AI26" i="37" s="1"/>
  <c r="G30" i="71"/>
  <c r="AI25" i="37" s="1"/>
  <c r="G29" i="71"/>
  <c r="AI24" i="37" s="1"/>
  <c r="G28" i="71"/>
  <c r="AI23" i="37" s="1"/>
  <c r="G27" i="71"/>
  <c r="AI22" i="37" s="1"/>
  <c r="G26" i="71"/>
  <c r="AI21" i="37" s="1"/>
  <c r="G25" i="71"/>
  <c r="AI20" i="37" s="1"/>
  <c r="G24" i="71"/>
  <c r="AI19" i="37" s="1"/>
  <c r="G23" i="71"/>
  <c r="AI18" i="37" s="1"/>
  <c r="G22" i="71"/>
  <c r="AI17" i="37" s="1"/>
  <c r="G21" i="71"/>
  <c r="AI16" i="37" s="1"/>
  <c r="G20" i="71"/>
  <c r="AI15" i="37" s="1"/>
  <c r="G19" i="71"/>
  <c r="AI14" i="37" s="1"/>
  <c r="G18" i="71"/>
  <c r="AI13" i="37" s="1"/>
  <c r="G17" i="71"/>
  <c r="AI12" i="37" s="1"/>
  <c r="G16" i="71"/>
  <c r="AI11" i="37" s="1"/>
  <c r="G15" i="71"/>
  <c r="AI10" i="37" s="1"/>
  <c r="G14" i="71"/>
  <c r="AI9" i="37" s="1"/>
  <c r="G13" i="71"/>
  <c r="AI8" i="37" s="1"/>
  <c r="G12" i="71"/>
  <c r="AI7" i="37" s="1"/>
  <c r="G11" i="71"/>
  <c r="AI6" i="37" s="1"/>
  <c r="G10" i="71"/>
  <c r="G9"/>
  <c r="AI4" i="37" s="1"/>
  <c r="G8" i="71"/>
  <c r="AI3" i="37" s="1"/>
  <c r="G91" i="70"/>
  <c r="G90"/>
  <c r="AH85" i="37" s="1"/>
  <c r="G89" i="70"/>
  <c r="AH84" i="37" s="1"/>
  <c r="G88" i="70"/>
  <c r="AH83" i="37" s="1"/>
  <c r="G87" i="70"/>
  <c r="AH82" i="37" s="1"/>
  <c r="G86" i="70"/>
  <c r="AH81" i="37" s="1"/>
  <c r="G85" i="70"/>
  <c r="AH80" i="37" s="1"/>
  <c r="G84" i="70"/>
  <c r="AH79" i="37" s="1"/>
  <c r="G83" i="70"/>
  <c r="AH78" i="37" s="1"/>
  <c r="G82" i="70"/>
  <c r="AH77" i="37" s="1"/>
  <c r="G81" i="70"/>
  <c r="AH76" i="37" s="1"/>
  <c r="G80" i="70"/>
  <c r="AH75" i="37" s="1"/>
  <c r="G79" i="70"/>
  <c r="AH74" i="37" s="1"/>
  <c r="G78" i="70"/>
  <c r="AH73" i="37" s="1"/>
  <c r="G77" i="70"/>
  <c r="AH72" i="37" s="1"/>
  <c r="G76" i="70"/>
  <c r="AH71" i="37" s="1"/>
  <c r="G75" i="70"/>
  <c r="AH70" i="37" s="1"/>
  <c r="G74" i="70"/>
  <c r="AH69" i="37" s="1"/>
  <c r="G73" i="70"/>
  <c r="AH68" i="37" s="1"/>
  <c r="G72" i="70"/>
  <c r="AH67" i="37" s="1"/>
  <c r="G71" i="70"/>
  <c r="AH66" i="37" s="1"/>
  <c r="G70" i="70"/>
  <c r="AH65" i="37" s="1"/>
  <c r="G69" i="70"/>
  <c r="AH64" i="37" s="1"/>
  <c r="G68" i="70"/>
  <c r="AH63" i="37" s="1"/>
  <c r="G67" i="70"/>
  <c r="AH62" i="37" s="1"/>
  <c r="G66" i="70"/>
  <c r="AH61" i="37" s="1"/>
  <c r="G65" i="70"/>
  <c r="AH60" i="37" s="1"/>
  <c r="G64" i="70"/>
  <c r="AH59" i="37" s="1"/>
  <c r="G63" i="70"/>
  <c r="AH58" i="37" s="1"/>
  <c r="G62" i="70"/>
  <c r="AH57" i="37" s="1"/>
  <c r="G61" i="70"/>
  <c r="AH56" i="37" s="1"/>
  <c r="G60" i="70"/>
  <c r="AH55" i="37" s="1"/>
  <c r="G59" i="70"/>
  <c r="AH54" i="37" s="1"/>
  <c r="G58" i="70"/>
  <c r="AH53" i="37" s="1"/>
  <c r="G57" i="70"/>
  <c r="AH52" i="37" s="1"/>
  <c r="G56" i="70"/>
  <c r="AH51" i="37" s="1"/>
  <c r="G55" i="70"/>
  <c r="AH50" i="37" s="1"/>
  <c r="G54" i="70"/>
  <c r="AH49" i="37" s="1"/>
  <c r="G53" i="70"/>
  <c r="AH48" i="37" s="1"/>
  <c r="G52" i="70"/>
  <c r="AH47" i="37" s="1"/>
  <c r="G51" i="70"/>
  <c r="AH46" i="37" s="1"/>
  <c r="G50" i="70"/>
  <c r="AH45" i="37" s="1"/>
  <c r="G49" i="70"/>
  <c r="AH44" i="37" s="1"/>
  <c r="G48" i="70"/>
  <c r="AH43" i="37" s="1"/>
  <c r="G47" i="70"/>
  <c r="AH42" i="37" s="1"/>
  <c r="G46" i="70"/>
  <c r="AH41" i="37" s="1"/>
  <c r="G45" i="70"/>
  <c r="AH40" i="37" s="1"/>
  <c r="G44" i="70"/>
  <c r="AH39" i="37" s="1"/>
  <c r="G43" i="70"/>
  <c r="AH38" i="37" s="1"/>
  <c r="G42" i="70"/>
  <c r="AH37" i="37" s="1"/>
  <c r="G41" i="70"/>
  <c r="AH36" i="37" s="1"/>
  <c r="G40" i="70"/>
  <c r="AH35" i="37" s="1"/>
  <c r="G39" i="70"/>
  <c r="AH34" i="37" s="1"/>
  <c r="G38" i="70"/>
  <c r="AH33" i="37" s="1"/>
  <c r="G37" i="70"/>
  <c r="AH32" i="37" s="1"/>
  <c r="G36" i="70"/>
  <c r="AH31" i="37" s="1"/>
  <c r="G35" i="70"/>
  <c r="AH30" i="37" s="1"/>
  <c r="G34" i="70"/>
  <c r="AH29" i="37" s="1"/>
  <c r="G33" i="70"/>
  <c r="AH28" i="37" s="1"/>
  <c r="G32" i="70"/>
  <c r="AH27" i="37" s="1"/>
  <c r="G31" i="70"/>
  <c r="AH26" i="37" s="1"/>
  <c r="G30" i="70"/>
  <c r="AH25" i="37" s="1"/>
  <c r="G29" i="70"/>
  <c r="AH24" i="37" s="1"/>
  <c r="G28" i="70"/>
  <c r="AH23" i="37" s="1"/>
  <c r="G27" i="70"/>
  <c r="AH22" i="37" s="1"/>
  <c r="G26" i="70"/>
  <c r="AH21" i="37" s="1"/>
  <c r="G25" i="70"/>
  <c r="AH20" i="37" s="1"/>
  <c r="G24" i="70"/>
  <c r="AH19" i="37" s="1"/>
  <c r="G23" i="70"/>
  <c r="AH18" i="37" s="1"/>
  <c r="G22" i="70"/>
  <c r="AH17" i="37" s="1"/>
  <c r="G21" i="70"/>
  <c r="AH16" i="37" s="1"/>
  <c r="G20" i="70"/>
  <c r="AH15" i="37" s="1"/>
  <c r="G19" i="70"/>
  <c r="AH14" i="37" s="1"/>
  <c r="G18" i="70"/>
  <c r="AH13" i="37" s="1"/>
  <c r="G17" i="70"/>
  <c r="AH12" i="37" s="1"/>
  <c r="G16" i="70"/>
  <c r="AH11" i="37" s="1"/>
  <c r="G15" i="70"/>
  <c r="AH10" i="37" s="1"/>
  <c r="G14" i="70"/>
  <c r="AH9" i="37" s="1"/>
  <c r="G13" i="70"/>
  <c r="AH8" i="37" s="1"/>
  <c r="G12" i="70"/>
  <c r="AH7" i="37" s="1"/>
  <c r="G11" i="70"/>
  <c r="AH6" i="37" s="1"/>
  <c r="G10" i="70"/>
  <c r="AH5" i="37" s="1"/>
  <c r="G9" i="70"/>
  <c r="G8"/>
  <c r="AH3" i="37" s="1"/>
  <c r="G91" i="69"/>
  <c r="G90"/>
  <c r="AG85" i="37" s="1"/>
  <c r="G89" i="69"/>
  <c r="AG84" i="37" s="1"/>
  <c r="G88" i="69"/>
  <c r="AG83" i="37" s="1"/>
  <c r="G87" i="69"/>
  <c r="AG82" i="37" s="1"/>
  <c r="G86" i="69"/>
  <c r="AG81" i="37" s="1"/>
  <c r="G85" i="69"/>
  <c r="AG80" i="37" s="1"/>
  <c r="G84" i="69"/>
  <c r="AG79" i="37" s="1"/>
  <c r="G83" i="69"/>
  <c r="AG78" i="37" s="1"/>
  <c r="G82" i="69"/>
  <c r="AG77" i="37" s="1"/>
  <c r="G81" i="69"/>
  <c r="AG76" i="37" s="1"/>
  <c r="G80" i="69"/>
  <c r="AG75" i="37" s="1"/>
  <c r="G79" i="69"/>
  <c r="AG74" i="37" s="1"/>
  <c r="G78" i="69"/>
  <c r="AG73" i="37" s="1"/>
  <c r="G77" i="69"/>
  <c r="AG72" i="37" s="1"/>
  <c r="G76" i="69"/>
  <c r="AG71" i="37" s="1"/>
  <c r="G75" i="69"/>
  <c r="AG70" i="37" s="1"/>
  <c r="G74" i="69"/>
  <c r="AG69" i="37" s="1"/>
  <c r="G73" i="69"/>
  <c r="AG68" i="37" s="1"/>
  <c r="G72" i="69"/>
  <c r="AG67" i="37" s="1"/>
  <c r="G71" i="69"/>
  <c r="AG66" i="37" s="1"/>
  <c r="G70" i="69"/>
  <c r="AG65" i="37" s="1"/>
  <c r="G69" i="69"/>
  <c r="AG64" i="37" s="1"/>
  <c r="G68" i="69"/>
  <c r="AG63" i="37" s="1"/>
  <c r="G67" i="69"/>
  <c r="AG62" i="37" s="1"/>
  <c r="G66" i="69"/>
  <c r="AG61" i="37" s="1"/>
  <c r="G65" i="69"/>
  <c r="AG60" i="37" s="1"/>
  <c r="G64" i="69"/>
  <c r="AG59" i="37" s="1"/>
  <c r="G63" i="69"/>
  <c r="AG58" i="37" s="1"/>
  <c r="G62" i="69"/>
  <c r="AG57" i="37" s="1"/>
  <c r="G61" i="69"/>
  <c r="AG56" i="37" s="1"/>
  <c r="G60" i="69"/>
  <c r="AG55" i="37" s="1"/>
  <c r="G59" i="69"/>
  <c r="AG54" i="37" s="1"/>
  <c r="G58" i="69"/>
  <c r="AG53" i="37" s="1"/>
  <c r="G57" i="69"/>
  <c r="AG52" i="37" s="1"/>
  <c r="G56" i="69"/>
  <c r="AG51" i="37" s="1"/>
  <c r="G55" i="69"/>
  <c r="AG50" i="37" s="1"/>
  <c r="G54" i="69"/>
  <c r="AG49" i="37" s="1"/>
  <c r="G53" i="69"/>
  <c r="AG48" i="37" s="1"/>
  <c r="G52" i="69"/>
  <c r="AG47" i="37" s="1"/>
  <c r="G51" i="69"/>
  <c r="AG46" i="37" s="1"/>
  <c r="G50" i="69"/>
  <c r="AG45" i="37" s="1"/>
  <c r="G49" i="69"/>
  <c r="AG44" i="37" s="1"/>
  <c r="G48" i="69"/>
  <c r="AG43" i="37" s="1"/>
  <c r="G47" i="69"/>
  <c r="AG42" i="37" s="1"/>
  <c r="G46" i="69"/>
  <c r="AG41" i="37" s="1"/>
  <c r="G45" i="69"/>
  <c r="AG40" i="37" s="1"/>
  <c r="G44" i="69"/>
  <c r="AG39" i="37" s="1"/>
  <c r="G43" i="69"/>
  <c r="AG38" i="37" s="1"/>
  <c r="G42" i="69"/>
  <c r="AG37" i="37" s="1"/>
  <c r="G41" i="69"/>
  <c r="AG36" i="37" s="1"/>
  <c r="G40" i="69"/>
  <c r="AG35" i="37" s="1"/>
  <c r="G39" i="69"/>
  <c r="AG34" i="37" s="1"/>
  <c r="G38" i="69"/>
  <c r="AG33" i="37" s="1"/>
  <c r="G37" i="69"/>
  <c r="AG32" i="37" s="1"/>
  <c r="G36" i="69"/>
  <c r="AG31" i="37" s="1"/>
  <c r="G35" i="69"/>
  <c r="AG30" i="37" s="1"/>
  <c r="G34" i="69"/>
  <c r="AG29" i="37" s="1"/>
  <c r="G33" i="69"/>
  <c r="AG28" i="37" s="1"/>
  <c r="G32" i="69"/>
  <c r="AG27" i="37" s="1"/>
  <c r="G31" i="69"/>
  <c r="AG26" i="37" s="1"/>
  <c r="G30" i="69"/>
  <c r="AG25" i="37" s="1"/>
  <c r="G29" i="69"/>
  <c r="AG24" i="37" s="1"/>
  <c r="G28" i="69"/>
  <c r="AG23" i="37" s="1"/>
  <c r="G27" i="69"/>
  <c r="AG22" i="37" s="1"/>
  <c r="G26" i="69"/>
  <c r="AG21" i="37" s="1"/>
  <c r="G25" i="69"/>
  <c r="AG20" i="37" s="1"/>
  <c r="G24" i="69"/>
  <c r="AG19" i="37" s="1"/>
  <c r="G23" i="69"/>
  <c r="AG18" i="37" s="1"/>
  <c r="G22" i="69"/>
  <c r="AG17" i="37" s="1"/>
  <c r="G21" i="69"/>
  <c r="AG16" i="37" s="1"/>
  <c r="G20" i="69"/>
  <c r="AG15" i="37" s="1"/>
  <c r="G19" i="69"/>
  <c r="AG14" i="37" s="1"/>
  <c r="G18" i="69"/>
  <c r="AG13" i="37" s="1"/>
  <c r="G17" i="69"/>
  <c r="AG12" i="37" s="1"/>
  <c r="G16" i="69"/>
  <c r="AG11" i="37" s="1"/>
  <c r="G15" i="69"/>
  <c r="AG10" i="37" s="1"/>
  <c r="G14" i="69"/>
  <c r="AG9" i="37" s="1"/>
  <c r="G13" i="69"/>
  <c r="AG8" i="37" s="1"/>
  <c r="G12" i="69"/>
  <c r="AG7" i="37" s="1"/>
  <c r="G11" i="69"/>
  <c r="AG6" i="37" s="1"/>
  <c r="G10" i="69"/>
  <c r="G9"/>
  <c r="AG4" i="37" s="1"/>
  <c r="G8" i="69"/>
  <c r="AG3" i="37" s="1"/>
  <c r="G91" i="68"/>
  <c r="E91" i="43" s="1"/>
  <c r="G90" i="68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E69" i="43" s="1"/>
  <c r="G68" i="68"/>
  <c r="E68" i="43" s="1"/>
  <c r="G67" i="68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E9" i="43" s="1"/>
  <c r="G8" i="68"/>
  <c r="G91" i="67"/>
  <c r="G90"/>
  <c r="AE85" i="37" s="1"/>
  <c r="G89" i="67"/>
  <c r="AE84" i="37" s="1"/>
  <c r="G88" i="67"/>
  <c r="AE83" i="37" s="1"/>
  <c r="G87" i="67"/>
  <c r="AE82" i="37" s="1"/>
  <c r="G86" i="67"/>
  <c r="AE81" i="37" s="1"/>
  <c r="G85" i="67"/>
  <c r="AE80" i="37" s="1"/>
  <c r="G84" i="67"/>
  <c r="AE79" i="37" s="1"/>
  <c r="G83" i="67"/>
  <c r="AE78" i="37" s="1"/>
  <c r="G82" i="67"/>
  <c r="AE77" i="37" s="1"/>
  <c r="G81" i="67"/>
  <c r="AE76" i="37" s="1"/>
  <c r="G80" i="67"/>
  <c r="AE75" i="37" s="1"/>
  <c r="G79" i="67"/>
  <c r="AE74" i="37" s="1"/>
  <c r="G78" i="67"/>
  <c r="AE73" i="37" s="1"/>
  <c r="G77" i="67"/>
  <c r="AE72" i="37" s="1"/>
  <c r="G76" i="67"/>
  <c r="AE71" i="37" s="1"/>
  <c r="G75" i="67"/>
  <c r="AE70" i="37" s="1"/>
  <c r="G74" i="67"/>
  <c r="AE69" i="37" s="1"/>
  <c r="G73" i="67"/>
  <c r="AE68" i="37" s="1"/>
  <c r="G72" i="67"/>
  <c r="AE67" i="37" s="1"/>
  <c r="G71" i="67"/>
  <c r="AE66" i="37" s="1"/>
  <c r="G70" i="67"/>
  <c r="AE65" i="37" s="1"/>
  <c r="G69" i="67"/>
  <c r="AE64" i="37" s="1"/>
  <c r="G68" i="67"/>
  <c r="AE63" i="37" s="1"/>
  <c r="G67" i="67"/>
  <c r="AE62" i="37" s="1"/>
  <c r="G66" i="67"/>
  <c r="AE61" i="37" s="1"/>
  <c r="G65" i="67"/>
  <c r="AE60" i="37" s="1"/>
  <c r="G64" i="67"/>
  <c r="AE59" i="37" s="1"/>
  <c r="G63" i="67"/>
  <c r="AE58" i="37" s="1"/>
  <c r="G62" i="67"/>
  <c r="AE57" i="37" s="1"/>
  <c r="G61" i="67"/>
  <c r="AE56" i="37" s="1"/>
  <c r="G60" i="67"/>
  <c r="AE55" i="37" s="1"/>
  <c r="G59" i="67"/>
  <c r="AE54" i="37" s="1"/>
  <c r="G58" i="67"/>
  <c r="AE53" i="37" s="1"/>
  <c r="G57" i="67"/>
  <c r="AE52" i="37" s="1"/>
  <c r="G56" i="67"/>
  <c r="AE51" i="37" s="1"/>
  <c r="G55" i="67"/>
  <c r="AE50" i="37" s="1"/>
  <c r="G54" i="67"/>
  <c r="AE49" i="37" s="1"/>
  <c r="G53" i="67"/>
  <c r="AE48" i="37" s="1"/>
  <c r="G52" i="67"/>
  <c r="AE47" i="37" s="1"/>
  <c r="G51" i="67"/>
  <c r="AE46" i="37" s="1"/>
  <c r="G50" i="67"/>
  <c r="AE45" i="37" s="1"/>
  <c r="G49" i="67"/>
  <c r="AE44" i="37" s="1"/>
  <c r="G48" i="67"/>
  <c r="AE43" i="37" s="1"/>
  <c r="G47" i="67"/>
  <c r="AE42" i="37" s="1"/>
  <c r="G46" i="67"/>
  <c r="AE41" i="37" s="1"/>
  <c r="G45" i="67"/>
  <c r="AE40" i="37" s="1"/>
  <c r="G44" i="67"/>
  <c r="AE39" i="37" s="1"/>
  <c r="G43" i="67"/>
  <c r="AE38" i="37" s="1"/>
  <c r="G42" i="67"/>
  <c r="AE37" i="37" s="1"/>
  <c r="G41" i="67"/>
  <c r="AE36" i="37" s="1"/>
  <c r="G40" i="67"/>
  <c r="AE35" i="37" s="1"/>
  <c r="G39" i="67"/>
  <c r="AE34" i="37" s="1"/>
  <c r="G38" i="67"/>
  <c r="AE33" i="37" s="1"/>
  <c r="G37" i="67"/>
  <c r="AE32" i="37" s="1"/>
  <c r="G36" i="67"/>
  <c r="AE31" i="37" s="1"/>
  <c r="G35" i="67"/>
  <c r="AE30" i="37" s="1"/>
  <c r="G34" i="67"/>
  <c r="AE29" i="37" s="1"/>
  <c r="G33" i="67"/>
  <c r="AE28" i="37" s="1"/>
  <c r="G32" i="67"/>
  <c r="AE27" i="37" s="1"/>
  <c r="G31" i="67"/>
  <c r="AE26" i="37" s="1"/>
  <c r="G30" i="67"/>
  <c r="AE25" i="37" s="1"/>
  <c r="G29" i="67"/>
  <c r="AE24" i="37" s="1"/>
  <c r="G28" i="67"/>
  <c r="AE23" i="37" s="1"/>
  <c r="G27" i="67"/>
  <c r="AE22" i="37" s="1"/>
  <c r="G26" i="67"/>
  <c r="AE21" i="37" s="1"/>
  <c r="G25" i="67"/>
  <c r="AE20" i="37" s="1"/>
  <c r="G24" i="67"/>
  <c r="AE19" i="37" s="1"/>
  <c r="G23" i="67"/>
  <c r="AE18" i="37" s="1"/>
  <c r="G22" i="67"/>
  <c r="AE17" i="37" s="1"/>
  <c r="G21" i="67"/>
  <c r="AE16" i="37" s="1"/>
  <c r="G20" i="67"/>
  <c r="AE15" i="37" s="1"/>
  <c r="G19" i="67"/>
  <c r="AE14" i="37" s="1"/>
  <c r="G18" i="67"/>
  <c r="AE13" i="37" s="1"/>
  <c r="G17" i="67"/>
  <c r="AE12" i="37" s="1"/>
  <c r="G16" i="67"/>
  <c r="AE11" i="37" s="1"/>
  <c r="G15" i="67"/>
  <c r="AE10" i="37" s="1"/>
  <c r="G14" i="67"/>
  <c r="AE9" i="37" s="1"/>
  <c r="G13" i="67"/>
  <c r="AE8" i="37" s="1"/>
  <c r="G12" i="67"/>
  <c r="AE7" i="37" s="1"/>
  <c r="G11" i="67"/>
  <c r="AE6" i="37" s="1"/>
  <c r="G10" i="67"/>
  <c r="G9"/>
  <c r="AE4" i="37" s="1"/>
  <c r="G8" i="67"/>
  <c r="AE3" i="37" s="1"/>
  <c r="G91" i="66"/>
  <c r="G90"/>
  <c r="AD85" i="37" s="1"/>
  <c r="G89" i="66"/>
  <c r="AD84" i="37" s="1"/>
  <c r="G88" i="66"/>
  <c r="AD83" i="37" s="1"/>
  <c r="G87" i="66"/>
  <c r="AD82" i="37" s="1"/>
  <c r="G86" i="66"/>
  <c r="AD81" i="37" s="1"/>
  <c r="G85" i="66"/>
  <c r="AD80" i="37" s="1"/>
  <c r="G84" i="66"/>
  <c r="AD79" i="37" s="1"/>
  <c r="G83" i="66"/>
  <c r="AD78" i="37" s="1"/>
  <c r="G82" i="66"/>
  <c r="AD77" i="37" s="1"/>
  <c r="G81" i="66"/>
  <c r="AD76" i="37" s="1"/>
  <c r="G80" i="66"/>
  <c r="AD75" i="37" s="1"/>
  <c r="G79" i="66"/>
  <c r="AD74" i="37" s="1"/>
  <c r="G78" i="66"/>
  <c r="AD73" i="37" s="1"/>
  <c r="G77" i="66"/>
  <c r="AD72" i="37" s="1"/>
  <c r="G76" i="66"/>
  <c r="AD71" i="37" s="1"/>
  <c r="G75" i="66"/>
  <c r="AD70" i="37" s="1"/>
  <c r="G74" i="66"/>
  <c r="AD69" i="37" s="1"/>
  <c r="G73" i="66"/>
  <c r="AD68" i="37" s="1"/>
  <c r="G72" i="66"/>
  <c r="AD67" i="37" s="1"/>
  <c r="G71" i="66"/>
  <c r="AD66" i="37" s="1"/>
  <c r="G70" i="66"/>
  <c r="AD65" i="37" s="1"/>
  <c r="G69" i="66"/>
  <c r="AD64" i="37" s="1"/>
  <c r="G68" i="66"/>
  <c r="AD63" i="37" s="1"/>
  <c r="G67" i="66"/>
  <c r="AD62" i="37" s="1"/>
  <c r="G66" i="66"/>
  <c r="AD61" i="37" s="1"/>
  <c r="G65" i="66"/>
  <c r="AD60" i="37" s="1"/>
  <c r="G64" i="66"/>
  <c r="AD59" i="37" s="1"/>
  <c r="G63" i="66"/>
  <c r="AD58" i="37" s="1"/>
  <c r="G62" i="66"/>
  <c r="AD57" i="37" s="1"/>
  <c r="G61" i="66"/>
  <c r="AD56" i="37" s="1"/>
  <c r="G60" i="66"/>
  <c r="AD55" i="37" s="1"/>
  <c r="G59" i="66"/>
  <c r="AD54" i="37" s="1"/>
  <c r="G58" i="66"/>
  <c r="AD53" i="37" s="1"/>
  <c r="G57" i="66"/>
  <c r="AD52" i="37" s="1"/>
  <c r="G56" i="66"/>
  <c r="AD51" i="37" s="1"/>
  <c r="G55" i="66"/>
  <c r="AD50" i="37" s="1"/>
  <c r="G54" i="66"/>
  <c r="AD49" i="37" s="1"/>
  <c r="G53" i="66"/>
  <c r="AD48" i="37" s="1"/>
  <c r="G52" i="66"/>
  <c r="AD47" i="37" s="1"/>
  <c r="G51" i="66"/>
  <c r="AD46" i="37" s="1"/>
  <c r="G50" i="66"/>
  <c r="AD45" i="37" s="1"/>
  <c r="G49" i="66"/>
  <c r="AD44" i="37" s="1"/>
  <c r="G48" i="66"/>
  <c r="AD43" i="37" s="1"/>
  <c r="G47" i="66"/>
  <c r="AD42" i="37" s="1"/>
  <c r="G46" i="66"/>
  <c r="AD41" i="37" s="1"/>
  <c r="G45" i="66"/>
  <c r="AD40" i="37" s="1"/>
  <c r="G44" i="66"/>
  <c r="AD39" i="37" s="1"/>
  <c r="G43" i="66"/>
  <c r="AD38" i="37" s="1"/>
  <c r="G42" i="66"/>
  <c r="AD37" i="37" s="1"/>
  <c r="G41" i="66"/>
  <c r="AD36" i="37" s="1"/>
  <c r="G40" i="66"/>
  <c r="AD35" i="37" s="1"/>
  <c r="G39" i="66"/>
  <c r="AD34" i="37" s="1"/>
  <c r="G38" i="66"/>
  <c r="AD33" i="37" s="1"/>
  <c r="G37" i="66"/>
  <c r="AD32" i="37" s="1"/>
  <c r="G36" i="66"/>
  <c r="AD31" i="37" s="1"/>
  <c r="G35" i="66"/>
  <c r="AD30" i="37" s="1"/>
  <c r="G34" i="66"/>
  <c r="AD29" i="37" s="1"/>
  <c r="G33" i="66"/>
  <c r="AD28" i="37" s="1"/>
  <c r="G32" i="66"/>
  <c r="AD27" i="37" s="1"/>
  <c r="G31" i="66"/>
  <c r="AD26" i="37" s="1"/>
  <c r="G30" i="66"/>
  <c r="AD25" i="37" s="1"/>
  <c r="G29" i="66"/>
  <c r="AD24" i="37" s="1"/>
  <c r="G28" i="66"/>
  <c r="AD23" i="37" s="1"/>
  <c r="G27" i="66"/>
  <c r="AD22" i="37" s="1"/>
  <c r="G26" i="66"/>
  <c r="AD21" i="37" s="1"/>
  <c r="G25" i="66"/>
  <c r="AD20" i="37" s="1"/>
  <c r="G24" i="66"/>
  <c r="AD19" i="37" s="1"/>
  <c r="G23" i="66"/>
  <c r="AD18" i="37" s="1"/>
  <c r="G22" i="66"/>
  <c r="AD17" i="37" s="1"/>
  <c r="G21" i="66"/>
  <c r="AD16" i="37" s="1"/>
  <c r="G20" i="66"/>
  <c r="AD15" i="37" s="1"/>
  <c r="G19" i="66"/>
  <c r="AD14" i="37" s="1"/>
  <c r="G18" i="66"/>
  <c r="AD13" i="37" s="1"/>
  <c r="G17" i="66"/>
  <c r="AD12" i="37" s="1"/>
  <c r="G16" i="66"/>
  <c r="AD11" i="37" s="1"/>
  <c r="G15" i="66"/>
  <c r="AD10" i="37" s="1"/>
  <c r="G14" i="66"/>
  <c r="AD9" i="37" s="1"/>
  <c r="G13" i="66"/>
  <c r="AD8" i="37" s="1"/>
  <c r="G12" i="66"/>
  <c r="AD7" i="37" s="1"/>
  <c r="G11" i="66"/>
  <c r="AD6" i="37" s="1"/>
  <c r="G10" i="66"/>
  <c r="AD5" i="37" s="1"/>
  <c r="G9" i="66"/>
  <c r="G8"/>
  <c r="AD3" i="37" s="1"/>
  <c r="G91" i="65"/>
  <c r="G90"/>
  <c r="AC85" i="37" s="1"/>
  <c r="G89" i="65"/>
  <c r="AC84" i="37" s="1"/>
  <c r="G88" i="65"/>
  <c r="AC83" i="37" s="1"/>
  <c r="G87" i="65"/>
  <c r="AC82" i="37" s="1"/>
  <c r="G86" i="65"/>
  <c r="AC81" i="37" s="1"/>
  <c r="G85" i="65"/>
  <c r="AC80" i="37" s="1"/>
  <c r="G84" i="65"/>
  <c r="AC79" i="37" s="1"/>
  <c r="G83" i="65"/>
  <c r="AC78" i="37" s="1"/>
  <c r="G82" i="65"/>
  <c r="AC77" i="37" s="1"/>
  <c r="G81" i="65"/>
  <c r="AC76" i="37" s="1"/>
  <c r="G80" i="65"/>
  <c r="AC75" i="37" s="1"/>
  <c r="G79" i="65"/>
  <c r="AC74" i="37" s="1"/>
  <c r="G78" i="65"/>
  <c r="AC73" i="37" s="1"/>
  <c r="G77" i="65"/>
  <c r="AC72" i="37" s="1"/>
  <c r="G76" i="65"/>
  <c r="AC71" i="37" s="1"/>
  <c r="G75" i="65"/>
  <c r="AC70" i="37" s="1"/>
  <c r="G74" i="65"/>
  <c r="AC69" i="37" s="1"/>
  <c r="G73" i="65"/>
  <c r="AC68" i="37" s="1"/>
  <c r="G72" i="65"/>
  <c r="AC67" i="37" s="1"/>
  <c r="G71" i="65"/>
  <c r="AC66" i="37" s="1"/>
  <c r="G70" i="65"/>
  <c r="AC65" i="37" s="1"/>
  <c r="G69" i="65"/>
  <c r="AC64" i="37" s="1"/>
  <c r="G68" i="65"/>
  <c r="AC63" i="37" s="1"/>
  <c r="G67" i="65"/>
  <c r="AC62" i="37" s="1"/>
  <c r="G66" i="65"/>
  <c r="AC61" i="37" s="1"/>
  <c r="G65" i="65"/>
  <c r="AC60" i="37" s="1"/>
  <c r="G64" i="65"/>
  <c r="AC59" i="37" s="1"/>
  <c r="G63" i="65"/>
  <c r="AC58" i="37" s="1"/>
  <c r="G62" i="65"/>
  <c r="AC57" i="37" s="1"/>
  <c r="G61" i="65"/>
  <c r="AC56" i="37" s="1"/>
  <c r="G60" i="65"/>
  <c r="AC55" i="37" s="1"/>
  <c r="G59" i="65"/>
  <c r="AC54" i="37" s="1"/>
  <c r="G58" i="65"/>
  <c r="AC53" i="37" s="1"/>
  <c r="G57" i="65"/>
  <c r="AC52" i="37" s="1"/>
  <c r="G56" i="65"/>
  <c r="AC51" i="37" s="1"/>
  <c r="G55" i="65"/>
  <c r="AC50" i="37" s="1"/>
  <c r="G54" i="65"/>
  <c r="AC49" i="37" s="1"/>
  <c r="G53" i="65"/>
  <c r="AC48" i="37" s="1"/>
  <c r="G52" i="65"/>
  <c r="AC47" i="37" s="1"/>
  <c r="G51" i="65"/>
  <c r="AC46" i="37" s="1"/>
  <c r="G50" i="65"/>
  <c r="AC45" i="37" s="1"/>
  <c r="G49" i="65"/>
  <c r="AC44" i="37" s="1"/>
  <c r="G48" i="65"/>
  <c r="AC43" i="37" s="1"/>
  <c r="G47" i="65"/>
  <c r="AC42" i="37" s="1"/>
  <c r="G46" i="65"/>
  <c r="AC41" i="37" s="1"/>
  <c r="G45" i="65"/>
  <c r="AC40" i="37" s="1"/>
  <c r="G44" i="65"/>
  <c r="AC39" i="37" s="1"/>
  <c r="G43" i="65"/>
  <c r="AC38" i="37" s="1"/>
  <c r="G42" i="65"/>
  <c r="AC37" i="37" s="1"/>
  <c r="G41" i="65"/>
  <c r="AC36" i="37" s="1"/>
  <c r="G40" i="65"/>
  <c r="AC35" i="37" s="1"/>
  <c r="G39" i="65"/>
  <c r="AC34" i="37" s="1"/>
  <c r="G38" i="65"/>
  <c r="AC33" i="37" s="1"/>
  <c r="G37" i="65"/>
  <c r="AC32" i="37" s="1"/>
  <c r="G36" i="65"/>
  <c r="AC31" i="37" s="1"/>
  <c r="G35" i="65"/>
  <c r="AC30" i="37" s="1"/>
  <c r="G34" i="65"/>
  <c r="AC29" i="37" s="1"/>
  <c r="G33" i="65"/>
  <c r="AC28" i="37" s="1"/>
  <c r="G32" i="65"/>
  <c r="AC27" i="37" s="1"/>
  <c r="G31" i="65"/>
  <c r="AC26" i="37" s="1"/>
  <c r="G30" i="65"/>
  <c r="AC25" i="37" s="1"/>
  <c r="G29" i="65"/>
  <c r="AC24" i="37" s="1"/>
  <c r="G28" i="65"/>
  <c r="AC23" i="37" s="1"/>
  <c r="G27" i="65"/>
  <c r="AC22" i="37" s="1"/>
  <c r="G26" i="65"/>
  <c r="AC21" i="37" s="1"/>
  <c r="G25" i="65"/>
  <c r="AC20" i="37" s="1"/>
  <c r="G24" i="65"/>
  <c r="AC19" i="37" s="1"/>
  <c r="G23" i="65"/>
  <c r="AC18" i="37" s="1"/>
  <c r="G22" i="65"/>
  <c r="AC17" i="37" s="1"/>
  <c r="G21" i="65"/>
  <c r="AC16" i="37" s="1"/>
  <c r="G20" i="65"/>
  <c r="AC15" i="37" s="1"/>
  <c r="G19" i="65"/>
  <c r="AC14" i="37" s="1"/>
  <c r="G18" i="65"/>
  <c r="AC13" i="37" s="1"/>
  <c r="G17" i="65"/>
  <c r="AC12" i="37" s="1"/>
  <c r="G16" i="65"/>
  <c r="AC11" i="37" s="1"/>
  <c r="G15" i="65"/>
  <c r="AC10" i="37" s="1"/>
  <c r="G14" i="65"/>
  <c r="AC9" i="37" s="1"/>
  <c r="G13" i="65"/>
  <c r="AC8" i="37" s="1"/>
  <c r="G12" i="65"/>
  <c r="AC7" i="37" s="1"/>
  <c r="G11" i="65"/>
  <c r="AC6" i="37" s="1"/>
  <c r="G10" i="65"/>
  <c r="AC5" i="37" s="1"/>
  <c r="G9" i="65"/>
  <c r="AC4" i="37" s="1"/>
  <c r="G8" i="65"/>
  <c r="AC3" i="37" s="1"/>
  <c r="G91" i="64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L9" i="43" s="1"/>
  <c r="G8" i="64"/>
  <c r="G91" i="63"/>
  <c r="G90"/>
  <c r="AA85" i="37" s="1"/>
  <c r="G89" i="63"/>
  <c r="AA84" i="37" s="1"/>
  <c r="G88" i="63"/>
  <c r="AA83" i="37" s="1"/>
  <c r="G87" i="63"/>
  <c r="AA82" i="37" s="1"/>
  <c r="G86" i="63"/>
  <c r="AA81" i="37" s="1"/>
  <c r="G85" i="63"/>
  <c r="AA80" i="37" s="1"/>
  <c r="G84" i="63"/>
  <c r="AA79" i="37" s="1"/>
  <c r="G83" i="63"/>
  <c r="AA78" i="37" s="1"/>
  <c r="G82" i="63"/>
  <c r="AA77" i="37" s="1"/>
  <c r="G81" i="63"/>
  <c r="AA76" i="37" s="1"/>
  <c r="G80" i="63"/>
  <c r="AA75" i="37" s="1"/>
  <c r="G79" i="63"/>
  <c r="AA74" i="37" s="1"/>
  <c r="G78" i="63"/>
  <c r="AA73" i="37" s="1"/>
  <c r="G77" i="63"/>
  <c r="AA72" i="37" s="1"/>
  <c r="G76" i="63"/>
  <c r="AA71" i="37" s="1"/>
  <c r="G75" i="63"/>
  <c r="AA70" i="37" s="1"/>
  <c r="G74" i="63"/>
  <c r="AA69" i="37" s="1"/>
  <c r="G73" i="63"/>
  <c r="AA68" i="37" s="1"/>
  <c r="G72" i="63"/>
  <c r="AA67" i="37" s="1"/>
  <c r="G71" i="63"/>
  <c r="AA66" i="37" s="1"/>
  <c r="G70" i="63"/>
  <c r="AA65" i="37" s="1"/>
  <c r="G69" i="63"/>
  <c r="AA64" i="37" s="1"/>
  <c r="G68" i="63"/>
  <c r="AA63" i="37" s="1"/>
  <c r="G67" i="63"/>
  <c r="AA62" i="37" s="1"/>
  <c r="G66" i="63"/>
  <c r="AA61" i="37" s="1"/>
  <c r="G65" i="63"/>
  <c r="AA60" i="37" s="1"/>
  <c r="G64" i="63"/>
  <c r="AA59" i="37" s="1"/>
  <c r="G63" i="63"/>
  <c r="AA58" i="37" s="1"/>
  <c r="G62" i="63"/>
  <c r="AA57" i="37" s="1"/>
  <c r="G61" i="63"/>
  <c r="AA56" i="37" s="1"/>
  <c r="G60" i="63"/>
  <c r="AA55" i="37" s="1"/>
  <c r="G59" i="63"/>
  <c r="AA54" i="37" s="1"/>
  <c r="G58" i="63"/>
  <c r="AA53" i="37" s="1"/>
  <c r="G57" i="63"/>
  <c r="AA52" i="37" s="1"/>
  <c r="G56" i="63"/>
  <c r="AA51" i="37" s="1"/>
  <c r="G55" i="63"/>
  <c r="AA50" i="37" s="1"/>
  <c r="G54" i="63"/>
  <c r="AA49" i="37" s="1"/>
  <c r="G53" i="63"/>
  <c r="AA48" i="37" s="1"/>
  <c r="G52" i="63"/>
  <c r="AA47" i="37" s="1"/>
  <c r="G51" i="63"/>
  <c r="AA46" i="37" s="1"/>
  <c r="G50" i="63"/>
  <c r="AA45" i="37" s="1"/>
  <c r="G49" i="63"/>
  <c r="AA44" i="37" s="1"/>
  <c r="G48" i="63"/>
  <c r="AA43" i="37" s="1"/>
  <c r="G47" i="63"/>
  <c r="AA42" i="37" s="1"/>
  <c r="G46" i="63"/>
  <c r="AA41" i="37" s="1"/>
  <c r="G45" i="63"/>
  <c r="AA40" i="37" s="1"/>
  <c r="G44" i="63"/>
  <c r="AA39" i="37" s="1"/>
  <c r="G43" i="63"/>
  <c r="AA38" i="37" s="1"/>
  <c r="G42" i="63"/>
  <c r="AA37" i="37" s="1"/>
  <c r="G41" i="63"/>
  <c r="AA36" i="37" s="1"/>
  <c r="G40" i="63"/>
  <c r="AA35" i="37" s="1"/>
  <c r="G39" i="63"/>
  <c r="AA34" i="37" s="1"/>
  <c r="G38" i="63"/>
  <c r="AA33" i="37" s="1"/>
  <c r="G37" i="63"/>
  <c r="AA32" i="37" s="1"/>
  <c r="G36" i="63"/>
  <c r="AA31" i="37" s="1"/>
  <c r="G35" i="63"/>
  <c r="AA30" i="37" s="1"/>
  <c r="G34" i="63"/>
  <c r="AA29" i="37" s="1"/>
  <c r="G33" i="63"/>
  <c r="AA28" i="37" s="1"/>
  <c r="G32" i="63"/>
  <c r="AA27" i="37" s="1"/>
  <c r="G31" i="63"/>
  <c r="AA26" i="37" s="1"/>
  <c r="G30" i="63"/>
  <c r="AA25" i="37" s="1"/>
  <c r="G29" i="63"/>
  <c r="AA24" i="37" s="1"/>
  <c r="G28" i="63"/>
  <c r="AA23" i="37" s="1"/>
  <c r="G27" i="63"/>
  <c r="AA22" i="37" s="1"/>
  <c r="G26" i="63"/>
  <c r="AA21" i="37" s="1"/>
  <c r="G25" i="63"/>
  <c r="AA20" i="37" s="1"/>
  <c r="G24" i="63"/>
  <c r="AA19" i="37" s="1"/>
  <c r="G23" i="63"/>
  <c r="AA18" i="37" s="1"/>
  <c r="G22" i="63"/>
  <c r="AA17" i="37" s="1"/>
  <c r="G21" i="63"/>
  <c r="AA16" i="37" s="1"/>
  <c r="G20" i="63"/>
  <c r="AA15" i="37" s="1"/>
  <c r="G19" i="63"/>
  <c r="AA14" i="37" s="1"/>
  <c r="G18" i="63"/>
  <c r="AA13" i="37" s="1"/>
  <c r="G17" i="63"/>
  <c r="AA12" i="37" s="1"/>
  <c r="G16" i="63"/>
  <c r="AA11" i="37" s="1"/>
  <c r="G15" i="63"/>
  <c r="AA10" i="37" s="1"/>
  <c r="G14" i="63"/>
  <c r="AA9" i="37" s="1"/>
  <c r="G13" i="63"/>
  <c r="AA8" i="37" s="1"/>
  <c r="G12" i="63"/>
  <c r="AA7" i="37" s="1"/>
  <c r="G11" i="63"/>
  <c r="AA6" i="37" s="1"/>
  <c r="G10" i="63"/>
  <c r="G9"/>
  <c r="AA4" i="37" s="1"/>
  <c r="G8" i="63"/>
  <c r="AA3" i="37" s="1"/>
  <c r="G91" i="62"/>
  <c r="G90"/>
  <c r="Z85" i="37" s="1"/>
  <c r="G89" i="62"/>
  <c r="Z84" i="37" s="1"/>
  <c r="G88" i="62"/>
  <c r="Z83" i="37" s="1"/>
  <c r="G87" i="62"/>
  <c r="Z82" i="37" s="1"/>
  <c r="G86" i="62"/>
  <c r="Z81" i="37" s="1"/>
  <c r="G85" i="62"/>
  <c r="Z80" i="37" s="1"/>
  <c r="G84" i="62"/>
  <c r="Z79" i="37" s="1"/>
  <c r="G83" i="62"/>
  <c r="Z78" i="37" s="1"/>
  <c r="G82" i="62"/>
  <c r="Z77" i="37" s="1"/>
  <c r="G81" i="62"/>
  <c r="Z76" i="37" s="1"/>
  <c r="G80" i="62"/>
  <c r="Z75" i="37" s="1"/>
  <c r="G79" i="62"/>
  <c r="Z74" i="37" s="1"/>
  <c r="G78" i="62"/>
  <c r="Z73" i="37" s="1"/>
  <c r="G77" i="62"/>
  <c r="Z72" i="37" s="1"/>
  <c r="G76" i="62"/>
  <c r="Z71" i="37" s="1"/>
  <c r="G75" i="62"/>
  <c r="Z70" i="37" s="1"/>
  <c r="G74" i="62"/>
  <c r="Z69" i="37" s="1"/>
  <c r="G73" i="62"/>
  <c r="Z68" i="37" s="1"/>
  <c r="G72" i="62"/>
  <c r="Z67" i="37" s="1"/>
  <c r="G71" i="62"/>
  <c r="Z66" i="37" s="1"/>
  <c r="G70" i="62"/>
  <c r="Z65" i="37" s="1"/>
  <c r="G69" i="62"/>
  <c r="Z64" i="37" s="1"/>
  <c r="G68" i="62"/>
  <c r="Z63" i="37" s="1"/>
  <c r="G67" i="62"/>
  <c r="Z62" i="37" s="1"/>
  <c r="G66" i="62"/>
  <c r="Z61" i="37" s="1"/>
  <c r="G65" i="62"/>
  <c r="Z60" i="37" s="1"/>
  <c r="G64" i="62"/>
  <c r="Z59" i="37" s="1"/>
  <c r="G63" i="62"/>
  <c r="Z58" i="37" s="1"/>
  <c r="G62" i="62"/>
  <c r="Z57" i="37" s="1"/>
  <c r="G61" i="62"/>
  <c r="Z56" i="37" s="1"/>
  <c r="G60" i="62"/>
  <c r="Z55" i="37" s="1"/>
  <c r="G59" i="62"/>
  <c r="Z54" i="37" s="1"/>
  <c r="G58" i="62"/>
  <c r="Z53" i="37" s="1"/>
  <c r="G57" i="62"/>
  <c r="Z52" i="37" s="1"/>
  <c r="G56" i="62"/>
  <c r="Z51" i="37" s="1"/>
  <c r="G55" i="62"/>
  <c r="Z50" i="37" s="1"/>
  <c r="G54" i="62"/>
  <c r="Z49" i="37" s="1"/>
  <c r="G53" i="62"/>
  <c r="Z48" i="37" s="1"/>
  <c r="G52" i="62"/>
  <c r="Z47" i="37" s="1"/>
  <c r="G51" i="62"/>
  <c r="Z46" i="37" s="1"/>
  <c r="G50" i="62"/>
  <c r="Z45" i="37" s="1"/>
  <c r="G49" i="62"/>
  <c r="G48"/>
  <c r="Z43" i="37" s="1"/>
  <c r="G47" i="62"/>
  <c r="Z42" i="37" s="1"/>
  <c r="G46" i="62"/>
  <c r="Z41" i="37" s="1"/>
  <c r="G45" i="62"/>
  <c r="Z40" i="37" s="1"/>
  <c r="G44" i="62"/>
  <c r="Z39" i="37" s="1"/>
  <c r="G43" i="62"/>
  <c r="Z38" i="37" s="1"/>
  <c r="G42" i="62"/>
  <c r="Z37" i="37" s="1"/>
  <c r="G41" i="62"/>
  <c r="Z36" i="37" s="1"/>
  <c r="G40" i="62"/>
  <c r="Z35" i="37" s="1"/>
  <c r="G39" i="62"/>
  <c r="Z34" i="37" s="1"/>
  <c r="G38" i="62"/>
  <c r="Z33" i="37" s="1"/>
  <c r="G37" i="62"/>
  <c r="Z32" i="37" s="1"/>
  <c r="G36" i="62"/>
  <c r="Z31" i="37" s="1"/>
  <c r="G35" i="62"/>
  <c r="Z30" i="37" s="1"/>
  <c r="G34" i="62"/>
  <c r="Z29" i="37" s="1"/>
  <c r="G33" i="62"/>
  <c r="Z28" i="37" s="1"/>
  <c r="G32" i="62"/>
  <c r="Z27" i="37" s="1"/>
  <c r="G31" i="62"/>
  <c r="Z26" i="37" s="1"/>
  <c r="G30" i="62"/>
  <c r="Z25" i="37" s="1"/>
  <c r="G29" i="62"/>
  <c r="G28"/>
  <c r="Z23" i="37" s="1"/>
  <c r="G27" i="62"/>
  <c r="Z22" i="37" s="1"/>
  <c r="G26" i="62"/>
  <c r="Z21" i="37" s="1"/>
  <c r="G25" i="62"/>
  <c r="Z20" i="37" s="1"/>
  <c r="G24" i="62"/>
  <c r="Z19" i="37" s="1"/>
  <c r="G23" i="62"/>
  <c r="Z18" i="37" s="1"/>
  <c r="G22" i="62"/>
  <c r="Z17" i="37" s="1"/>
  <c r="G21" i="62"/>
  <c r="Z16" i="37" s="1"/>
  <c r="G20" i="62"/>
  <c r="Z15" i="37" s="1"/>
  <c r="G19" i="62"/>
  <c r="Z14" i="37" s="1"/>
  <c r="G18" i="62"/>
  <c r="Z13" i="37" s="1"/>
  <c r="G17" i="62"/>
  <c r="Z12" i="37" s="1"/>
  <c r="G16" i="62"/>
  <c r="Z11" i="37" s="1"/>
  <c r="G15" i="62"/>
  <c r="Z10" i="37" s="1"/>
  <c r="G14" i="62"/>
  <c r="Z9" i="37" s="1"/>
  <c r="G13" i="62"/>
  <c r="Z8" i="37" s="1"/>
  <c r="G12" i="62"/>
  <c r="Z7" i="37" s="1"/>
  <c r="G11" i="62"/>
  <c r="Z6" i="37" s="1"/>
  <c r="G10" i="62"/>
  <c r="Z5" i="37" s="1"/>
  <c r="G9" i="62"/>
  <c r="G8"/>
  <c r="Z3" i="37" s="1"/>
  <c r="G91" i="55"/>
  <c r="G90"/>
  <c r="Y85" i="37" s="1"/>
  <c r="G89" i="55"/>
  <c r="Y84" i="37" s="1"/>
  <c r="G88" i="55"/>
  <c r="Y83" i="37" s="1"/>
  <c r="G87" i="55"/>
  <c r="Y82" i="37" s="1"/>
  <c r="G86" i="55"/>
  <c r="Y81" i="37" s="1"/>
  <c r="G85" i="55"/>
  <c r="Y80" i="37" s="1"/>
  <c r="G84" i="55"/>
  <c r="Y79" i="37" s="1"/>
  <c r="G83" i="55"/>
  <c r="Y78" i="37" s="1"/>
  <c r="G82" i="55"/>
  <c r="Y77" i="37" s="1"/>
  <c r="G81" i="55"/>
  <c r="Y76" i="37" s="1"/>
  <c r="G80" i="55"/>
  <c r="Y75" i="37" s="1"/>
  <c r="G79" i="55"/>
  <c r="Y74" i="37" s="1"/>
  <c r="G78" i="55"/>
  <c r="Y73" i="37" s="1"/>
  <c r="G77" i="55"/>
  <c r="Y72" i="37" s="1"/>
  <c r="G76" i="55"/>
  <c r="Y71" i="37" s="1"/>
  <c r="G75" i="55"/>
  <c r="Y70" i="37" s="1"/>
  <c r="G74" i="55"/>
  <c r="Y69" i="37" s="1"/>
  <c r="G73" i="55"/>
  <c r="Y68" i="37" s="1"/>
  <c r="G72" i="55"/>
  <c r="Y67" i="37" s="1"/>
  <c r="G71" i="55"/>
  <c r="Y66" i="37" s="1"/>
  <c r="G70" i="55"/>
  <c r="Y65" i="37" s="1"/>
  <c r="G69" i="55"/>
  <c r="Y64" i="37" s="1"/>
  <c r="G68" i="55"/>
  <c r="Y63" i="37" s="1"/>
  <c r="G67" i="55"/>
  <c r="Y62" i="37" s="1"/>
  <c r="G66" i="55"/>
  <c r="Y61" i="37" s="1"/>
  <c r="G65" i="55"/>
  <c r="Y60" i="37" s="1"/>
  <c r="G64" i="55"/>
  <c r="Y59" i="37" s="1"/>
  <c r="G63" i="55"/>
  <c r="Y58" i="37" s="1"/>
  <c r="G62" i="55"/>
  <c r="Y57" i="37" s="1"/>
  <c r="G61" i="55"/>
  <c r="Y56" i="37" s="1"/>
  <c r="G60" i="55"/>
  <c r="Y55" i="37" s="1"/>
  <c r="G59" i="55"/>
  <c r="Y54" i="37" s="1"/>
  <c r="G58" i="55"/>
  <c r="Y53" i="37" s="1"/>
  <c r="G57" i="55"/>
  <c r="Y52" i="37" s="1"/>
  <c r="G56" i="55"/>
  <c r="Y51" i="37" s="1"/>
  <c r="G55" i="55"/>
  <c r="Y50" i="37" s="1"/>
  <c r="G54" i="55"/>
  <c r="Y49" i="37" s="1"/>
  <c r="G53" i="55"/>
  <c r="Y48" i="37" s="1"/>
  <c r="G52" i="55"/>
  <c r="Y47" i="37" s="1"/>
  <c r="G51" i="55"/>
  <c r="Y46" i="37" s="1"/>
  <c r="G50" i="55"/>
  <c r="Y45" i="37" s="1"/>
  <c r="G49" i="55"/>
  <c r="Y44" i="37" s="1"/>
  <c r="G48" i="55"/>
  <c r="Y43" i="37" s="1"/>
  <c r="G47" i="55"/>
  <c r="Y42" i="37" s="1"/>
  <c r="G46" i="55"/>
  <c r="Y41" i="37" s="1"/>
  <c r="G45" i="55"/>
  <c r="Y40" i="37" s="1"/>
  <c r="G44" i="55"/>
  <c r="Y39" i="37" s="1"/>
  <c r="G43" i="55"/>
  <c r="Y38" i="37" s="1"/>
  <c r="G42" i="55"/>
  <c r="Y37" i="37" s="1"/>
  <c r="G41" i="55"/>
  <c r="Y36" i="37" s="1"/>
  <c r="G40" i="55"/>
  <c r="Y35" i="37" s="1"/>
  <c r="G39" i="55"/>
  <c r="Y34" i="37" s="1"/>
  <c r="G38" i="55"/>
  <c r="Y33" i="37" s="1"/>
  <c r="G37" i="55"/>
  <c r="Y32" i="37" s="1"/>
  <c r="G36" i="55"/>
  <c r="Y31" i="37" s="1"/>
  <c r="G35" i="55"/>
  <c r="Y30" i="37" s="1"/>
  <c r="G34" i="55"/>
  <c r="Y29" i="37" s="1"/>
  <c r="G33" i="55"/>
  <c r="Y28" i="37" s="1"/>
  <c r="G32" i="55"/>
  <c r="Y27" i="37" s="1"/>
  <c r="G31" i="55"/>
  <c r="Y26" i="37" s="1"/>
  <c r="G30" i="55"/>
  <c r="Y25" i="37" s="1"/>
  <c r="G29" i="55"/>
  <c r="Y24" i="37" s="1"/>
  <c r="G28" i="55"/>
  <c r="Y23" i="37" s="1"/>
  <c r="G27" i="55"/>
  <c r="Y22" i="37" s="1"/>
  <c r="G26" i="55"/>
  <c r="Y21" i="37" s="1"/>
  <c r="G25" i="55"/>
  <c r="Y20" i="37" s="1"/>
  <c r="G24" i="55"/>
  <c r="Y19" i="37" s="1"/>
  <c r="G23" i="55"/>
  <c r="Y18" i="37" s="1"/>
  <c r="G22" i="55"/>
  <c r="Y17" i="37" s="1"/>
  <c r="G21" i="55"/>
  <c r="Y16" i="37" s="1"/>
  <c r="G20" i="55"/>
  <c r="Y15" i="37" s="1"/>
  <c r="G19" i="55"/>
  <c r="Y14" i="37" s="1"/>
  <c r="G18" i="55"/>
  <c r="Y13" i="37" s="1"/>
  <c r="G17" i="55"/>
  <c r="Y12" i="37" s="1"/>
  <c r="G16" i="55"/>
  <c r="Y11" i="37" s="1"/>
  <c r="G15" i="55"/>
  <c r="Y10" i="37" s="1"/>
  <c r="G14" i="55"/>
  <c r="Y9" i="37" s="1"/>
  <c r="G13" i="55"/>
  <c r="Y8" i="37" s="1"/>
  <c r="G12" i="55"/>
  <c r="Y7" i="37" s="1"/>
  <c r="G11" i="55"/>
  <c r="Y6" i="37" s="1"/>
  <c r="G10" i="55"/>
  <c r="Y5" i="37" s="1"/>
  <c r="G9" i="55"/>
  <c r="Y4" i="37" s="1"/>
  <c r="G8" i="55"/>
  <c r="Y3" i="37" s="1"/>
  <c r="G91" i="54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91" i="53"/>
  <c r="G90"/>
  <c r="W85" i="37" s="1"/>
  <c r="G89" i="53"/>
  <c r="W84" i="37" s="1"/>
  <c r="G88" i="53"/>
  <c r="W83" i="37" s="1"/>
  <c r="G87" i="53"/>
  <c r="W82" i="37" s="1"/>
  <c r="G86" i="53"/>
  <c r="W81" i="37" s="1"/>
  <c r="G85" i="53"/>
  <c r="W80" i="37" s="1"/>
  <c r="G84" i="53"/>
  <c r="W79" i="37" s="1"/>
  <c r="G83" i="53"/>
  <c r="W78" i="37" s="1"/>
  <c r="G82" i="53"/>
  <c r="W77" i="37" s="1"/>
  <c r="G81" i="53"/>
  <c r="W76" i="37" s="1"/>
  <c r="G80" i="53"/>
  <c r="W75" i="37" s="1"/>
  <c r="G79" i="53"/>
  <c r="W74" i="37" s="1"/>
  <c r="G78" i="53"/>
  <c r="W73" i="37" s="1"/>
  <c r="G77" i="53"/>
  <c r="W72" i="37" s="1"/>
  <c r="G76" i="53"/>
  <c r="W71" i="37" s="1"/>
  <c r="G75" i="53"/>
  <c r="W70" i="37" s="1"/>
  <c r="G74" i="53"/>
  <c r="W69" i="37" s="1"/>
  <c r="G73" i="53"/>
  <c r="W68" i="37" s="1"/>
  <c r="G72" i="53"/>
  <c r="W67" i="37" s="1"/>
  <c r="G71" i="53"/>
  <c r="W66" i="37" s="1"/>
  <c r="G70" i="53"/>
  <c r="W65" i="37" s="1"/>
  <c r="G69" i="53"/>
  <c r="W64" i="37" s="1"/>
  <c r="G68" i="53"/>
  <c r="W63" i="37" s="1"/>
  <c r="G67" i="53"/>
  <c r="W62" i="37" s="1"/>
  <c r="G66" i="53"/>
  <c r="W61" i="37" s="1"/>
  <c r="G65" i="53"/>
  <c r="W60" i="37" s="1"/>
  <c r="G64" i="53"/>
  <c r="W59" i="37" s="1"/>
  <c r="G63" i="53"/>
  <c r="W58" i="37" s="1"/>
  <c r="G62" i="53"/>
  <c r="W57" i="37" s="1"/>
  <c r="G61" i="53"/>
  <c r="W56" i="37" s="1"/>
  <c r="G60" i="53"/>
  <c r="W55" i="37" s="1"/>
  <c r="G59" i="53"/>
  <c r="W54" i="37" s="1"/>
  <c r="G58" i="53"/>
  <c r="W53" i="37" s="1"/>
  <c r="G57" i="53"/>
  <c r="W52" i="37" s="1"/>
  <c r="G56" i="53"/>
  <c r="W51" i="37" s="1"/>
  <c r="G55" i="53"/>
  <c r="W50" i="37" s="1"/>
  <c r="G54" i="53"/>
  <c r="W49" i="37" s="1"/>
  <c r="G53" i="53"/>
  <c r="W48" i="37" s="1"/>
  <c r="G52" i="53"/>
  <c r="W47" i="37" s="1"/>
  <c r="G51" i="53"/>
  <c r="W46" i="37" s="1"/>
  <c r="G50" i="53"/>
  <c r="W45" i="37" s="1"/>
  <c r="G49" i="53"/>
  <c r="W44" i="37" s="1"/>
  <c r="G48" i="53"/>
  <c r="W43" i="37" s="1"/>
  <c r="G47" i="53"/>
  <c r="W42" i="37" s="1"/>
  <c r="G46" i="53"/>
  <c r="W41" i="37" s="1"/>
  <c r="G45" i="53"/>
  <c r="W40" i="37" s="1"/>
  <c r="G44" i="53"/>
  <c r="W39" i="37" s="1"/>
  <c r="G43" i="53"/>
  <c r="W38" i="37" s="1"/>
  <c r="G42" i="53"/>
  <c r="W37" i="37" s="1"/>
  <c r="G41" i="53"/>
  <c r="W36" i="37" s="1"/>
  <c r="G40" i="53"/>
  <c r="W35" i="37" s="1"/>
  <c r="G39" i="53"/>
  <c r="W34" i="37" s="1"/>
  <c r="G38" i="53"/>
  <c r="W33" i="37" s="1"/>
  <c r="G37" i="53"/>
  <c r="W32" i="37" s="1"/>
  <c r="G36" i="53"/>
  <c r="W31" i="37" s="1"/>
  <c r="G35" i="53"/>
  <c r="W30" i="37" s="1"/>
  <c r="G34" i="53"/>
  <c r="W29" i="37" s="1"/>
  <c r="G33" i="53"/>
  <c r="W28" i="37" s="1"/>
  <c r="G32" i="53"/>
  <c r="W27" i="37" s="1"/>
  <c r="G31" i="53"/>
  <c r="W26" i="37" s="1"/>
  <c r="G30" i="53"/>
  <c r="W25" i="37" s="1"/>
  <c r="G29" i="53"/>
  <c r="W24" i="37" s="1"/>
  <c r="G28" i="53"/>
  <c r="W23" i="37" s="1"/>
  <c r="G27" i="53"/>
  <c r="W22" i="37" s="1"/>
  <c r="G26" i="53"/>
  <c r="W21" i="37" s="1"/>
  <c r="G25" i="53"/>
  <c r="W20" i="37" s="1"/>
  <c r="G24" i="53"/>
  <c r="W19" i="37" s="1"/>
  <c r="G23" i="53"/>
  <c r="W18" i="37" s="1"/>
  <c r="G22" i="53"/>
  <c r="W17" i="37" s="1"/>
  <c r="G21" i="53"/>
  <c r="W16" i="37" s="1"/>
  <c r="G20" i="53"/>
  <c r="W15" i="37" s="1"/>
  <c r="G19" i="53"/>
  <c r="W14" i="37" s="1"/>
  <c r="G18" i="53"/>
  <c r="W13" i="37" s="1"/>
  <c r="G17" i="53"/>
  <c r="W12" i="37" s="1"/>
  <c r="G16" i="53"/>
  <c r="W11" i="37" s="1"/>
  <c r="G15" i="53"/>
  <c r="W10" i="37" s="1"/>
  <c r="G14" i="53"/>
  <c r="W9" i="37" s="1"/>
  <c r="G13" i="53"/>
  <c r="W8" i="37" s="1"/>
  <c r="G12" i="53"/>
  <c r="W7" i="37" s="1"/>
  <c r="G11" i="53"/>
  <c r="W6" i="37" s="1"/>
  <c r="G10" i="53"/>
  <c r="G9"/>
  <c r="W4" i="37" s="1"/>
  <c r="G8" i="53"/>
  <c r="W3" i="37" s="1"/>
  <c r="G91" i="52"/>
  <c r="G90"/>
  <c r="J90" i="43" s="1"/>
  <c r="G89" i="52"/>
  <c r="J89" i="43" s="1"/>
  <c r="G88" i="52"/>
  <c r="J88" i="43" s="1"/>
  <c r="G87" i="52"/>
  <c r="J87" i="43" s="1"/>
  <c r="G86" i="52"/>
  <c r="J86" i="43" s="1"/>
  <c r="G85" i="52"/>
  <c r="J85" i="43" s="1"/>
  <c r="G84" i="52"/>
  <c r="J84" i="43" s="1"/>
  <c r="G83" i="52"/>
  <c r="J83" i="43" s="1"/>
  <c r="G82" i="52"/>
  <c r="J82" i="43" s="1"/>
  <c r="G81" i="52"/>
  <c r="J81" i="43" s="1"/>
  <c r="G80" i="52"/>
  <c r="J80" i="43" s="1"/>
  <c r="G79" i="52"/>
  <c r="J79" i="43" s="1"/>
  <c r="G78" i="52"/>
  <c r="J78" i="43" s="1"/>
  <c r="G77" i="52"/>
  <c r="J77" i="43" s="1"/>
  <c r="G76" i="52"/>
  <c r="J76" i="43" s="1"/>
  <c r="G75" i="52"/>
  <c r="J75" i="43" s="1"/>
  <c r="G74" i="52"/>
  <c r="J74" i="43" s="1"/>
  <c r="G73" i="52"/>
  <c r="J73" i="43" s="1"/>
  <c r="G72" i="52"/>
  <c r="J72" i="43" s="1"/>
  <c r="G71" i="52"/>
  <c r="J71" i="43" s="1"/>
  <c r="G70" i="52"/>
  <c r="J70" i="43" s="1"/>
  <c r="G69" i="52"/>
  <c r="J69" i="43" s="1"/>
  <c r="G68" i="52"/>
  <c r="J68" i="43" s="1"/>
  <c r="G67" i="52"/>
  <c r="J67" i="43" s="1"/>
  <c r="G66" i="52"/>
  <c r="J66" i="43" s="1"/>
  <c r="G65" i="52"/>
  <c r="J65" i="43" s="1"/>
  <c r="G64" i="52"/>
  <c r="J64" i="43" s="1"/>
  <c r="G63" i="52"/>
  <c r="J63" i="43" s="1"/>
  <c r="G62" i="52"/>
  <c r="J62" i="43" s="1"/>
  <c r="G61" i="52"/>
  <c r="J61" i="43" s="1"/>
  <c r="G60" i="52"/>
  <c r="J60" i="43" s="1"/>
  <c r="G59" i="52"/>
  <c r="J59" i="43" s="1"/>
  <c r="G58" i="52"/>
  <c r="J58" i="43" s="1"/>
  <c r="G57" i="52"/>
  <c r="J57" i="43" s="1"/>
  <c r="G56" i="52"/>
  <c r="J56" i="43" s="1"/>
  <c r="G55" i="52"/>
  <c r="J55" i="43" s="1"/>
  <c r="G54" i="52"/>
  <c r="J54" i="43" s="1"/>
  <c r="G53" i="52"/>
  <c r="J53" i="43" s="1"/>
  <c r="G52" i="52"/>
  <c r="J52" i="43" s="1"/>
  <c r="G51" i="52"/>
  <c r="J51" i="43" s="1"/>
  <c r="G50" i="52"/>
  <c r="J50" i="43" s="1"/>
  <c r="G49" i="52"/>
  <c r="J49" i="43" s="1"/>
  <c r="G48" i="52"/>
  <c r="J48" i="43" s="1"/>
  <c r="G47" i="52"/>
  <c r="J47" i="43" s="1"/>
  <c r="G46" i="52"/>
  <c r="J46" i="43" s="1"/>
  <c r="G45" i="52"/>
  <c r="J45" i="43" s="1"/>
  <c r="G44" i="52"/>
  <c r="J44" i="43" s="1"/>
  <c r="G43" i="52"/>
  <c r="J43" i="43" s="1"/>
  <c r="G42" i="52"/>
  <c r="J42" i="43" s="1"/>
  <c r="G41" i="52"/>
  <c r="J41" i="43" s="1"/>
  <c r="G40" i="52"/>
  <c r="J40" i="43" s="1"/>
  <c r="G39" i="52"/>
  <c r="J39" i="43" s="1"/>
  <c r="G38" i="52"/>
  <c r="J38" i="43" s="1"/>
  <c r="G37" i="52"/>
  <c r="J37" i="43" s="1"/>
  <c r="G36" i="52"/>
  <c r="J36" i="43" s="1"/>
  <c r="G35" i="52"/>
  <c r="J35" i="43" s="1"/>
  <c r="G34" i="52"/>
  <c r="J34" i="43" s="1"/>
  <c r="G33" i="52"/>
  <c r="J33" i="43" s="1"/>
  <c r="G32" i="52"/>
  <c r="J32" i="43" s="1"/>
  <c r="G31" i="52"/>
  <c r="J31" i="43" s="1"/>
  <c r="G30" i="52"/>
  <c r="J30" i="43" s="1"/>
  <c r="G29" i="52"/>
  <c r="J29" i="43" s="1"/>
  <c r="G28" i="52"/>
  <c r="J28" i="43" s="1"/>
  <c r="G27" i="52"/>
  <c r="J27" i="43" s="1"/>
  <c r="G26" i="52"/>
  <c r="J26" i="43" s="1"/>
  <c r="G25" i="52"/>
  <c r="J25" i="43" s="1"/>
  <c r="G24" i="52"/>
  <c r="J24" i="43" s="1"/>
  <c r="G23" i="52"/>
  <c r="J23" i="43" s="1"/>
  <c r="G22" i="52"/>
  <c r="J22" i="43" s="1"/>
  <c r="G21" i="52"/>
  <c r="J21" i="43" s="1"/>
  <c r="G20" i="52"/>
  <c r="J20" i="43" s="1"/>
  <c r="G19" i="52"/>
  <c r="J19" i="43" s="1"/>
  <c r="G18" i="52"/>
  <c r="J18" i="43" s="1"/>
  <c r="G17" i="52"/>
  <c r="J17" i="43" s="1"/>
  <c r="G16" i="52"/>
  <c r="J16" i="43" s="1"/>
  <c r="G15" i="52"/>
  <c r="J15" i="43" s="1"/>
  <c r="G14" i="52"/>
  <c r="J14" i="43" s="1"/>
  <c r="G13" i="52"/>
  <c r="J13" i="43" s="1"/>
  <c r="G12" i="52"/>
  <c r="J12" i="43" s="1"/>
  <c r="G11" i="52"/>
  <c r="J11" i="43" s="1"/>
  <c r="G10" i="52"/>
  <c r="J10" i="43" s="1"/>
  <c r="G9" i="52"/>
  <c r="J9" i="43" s="1"/>
  <c r="G8" i="52"/>
  <c r="J8" i="43" s="1"/>
  <c r="G91" i="61"/>
  <c r="G90"/>
  <c r="U85" i="37" s="1"/>
  <c r="G89" i="61"/>
  <c r="U84" i="37" s="1"/>
  <c r="G88" i="61"/>
  <c r="U83" i="37" s="1"/>
  <c r="G87" i="61"/>
  <c r="U82" i="37" s="1"/>
  <c r="G86" i="61"/>
  <c r="U81" i="37" s="1"/>
  <c r="G85" i="61"/>
  <c r="U80" i="37" s="1"/>
  <c r="G84" i="61"/>
  <c r="U79" i="37" s="1"/>
  <c r="G83" i="61"/>
  <c r="U78" i="37" s="1"/>
  <c r="G82" i="61"/>
  <c r="U77" i="37" s="1"/>
  <c r="G81" i="61"/>
  <c r="U76" i="37" s="1"/>
  <c r="G80" i="61"/>
  <c r="U75" i="37" s="1"/>
  <c r="G79" i="61"/>
  <c r="U74" i="37" s="1"/>
  <c r="G78" i="61"/>
  <c r="U73" i="37" s="1"/>
  <c r="G77" i="61"/>
  <c r="U72" i="37" s="1"/>
  <c r="G76" i="61"/>
  <c r="U71" i="37" s="1"/>
  <c r="G75" i="61"/>
  <c r="U70" i="37" s="1"/>
  <c r="G74" i="61"/>
  <c r="U69" i="37" s="1"/>
  <c r="G73" i="61"/>
  <c r="U68" i="37" s="1"/>
  <c r="G72" i="61"/>
  <c r="U67" i="37" s="1"/>
  <c r="G71" i="61"/>
  <c r="U66" i="37" s="1"/>
  <c r="G70" i="61"/>
  <c r="U65" i="37" s="1"/>
  <c r="G69" i="61"/>
  <c r="U64" i="37" s="1"/>
  <c r="G68" i="61"/>
  <c r="U63" i="37" s="1"/>
  <c r="G67" i="61"/>
  <c r="U62" i="37" s="1"/>
  <c r="G66" i="61"/>
  <c r="U61" i="37" s="1"/>
  <c r="G65" i="61"/>
  <c r="U60" i="37" s="1"/>
  <c r="G64" i="61"/>
  <c r="U59" i="37" s="1"/>
  <c r="G63" i="61"/>
  <c r="U58" i="37" s="1"/>
  <c r="G62" i="61"/>
  <c r="U57" i="37" s="1"/>
  <c r="G61" i="61"/>
  <c r="U56" i="37" s="1"/>
  <c r="G60" i="61"/>
  <c r="U55" i="37" s="1"/>
  <c r="G59" i="61"/>
  <c r="U54" i="37" s="1"/>
  <c r="G58" i="61"/>
  <c r="U53" i="37" s="1"/>
  <c r="G57" i="61"/>
  <c r="U52" i="37" s="1"/>
  <c r="G56" i="61"/>
  <c r="U51" i="37" s="1"/>
  <c r="G55" i="61"/>
  <c r="U50" i="37" s="1"/>
  <c r="G54" i="61"/>
  <c r="U49" i="37" s="1"/>
  <c r="G53" i="61"/>
  <c r="U48" i="37" s="1"/>
  <c r="G52" i="61"/>
  <c r="U47" i="37" s="1"/>
  <c r="G51" i="61"/>
  <c r="U46" i="37" s="1"/>
  <c r="G50" i="61"/>
  <c r="U45" i="37" s="1"/>
  <c r="G49" i="61"/>
  <c r="U44" i="37" s="1"/>
  <c r="G48" i="61"/>
  <c r="U43" i="37" s="1"/>
  <c r="G47" i="61"/>
  <c r="U42" i="37" s="1"/>
  <c r="G46" i="61"/>
  <c r="U41" i="37" s="1"/>
  <c r="G45" i="61"/>
  <c r="U40" i="37" s="1"/>
  <c r="G44" i="61"/>
  <c r="U39" i="37" s="1"/>
  <c r="G43" i="61"/>
  <c r="U38" i="37" s="1"/>
  <c r="G42" i="61"/>
  <c r="U37" i="37" s="1"/>
  <c r="G41" i="61"/>
  <c r="U36" i="37" s="1"/>
  <c r="G40" i="61"/>
  <c r="U35" i="37" s="1"/>
  <c r="G39" i="61"/>
  <c r="U34" i="37" s="1"/>
  <c r="G38" i="61"/>
  <c r="U33" i="37" s="1"/>
  <c r="G37" i="61"/>
  <c r="U32" i="37" s="1"/>
  <c r="G36" i="61"/>
  <c r="U31" i="37" s="1"/>
  <c r="G35" i="61"/>
  <c r="U30" i="37" s="1"/>
  <c r="G34" i="61"/>
  <c r="U29" i="37" s="1"/>
  <c r="G33" i="61"/>
  <c r="U28" i="37" s="1"/>
  <c r="G32" i="61"/>
  <c r="U27" i="37" s="1"/>
  <c r="G31" i="61"/>
  <c r="U26" i="37" s="1"/>
  <c r="G30" i="61"/>
  <c r="U25" i="37" s="1"/>
  <c r="G29" i="61"/>
  <c r="U24" i="37" s="1"/>
  <c r="G28" i="61"/>
  <c r="U23" i="37" s="1"/>
  <c r="G27" i="61"/>
  <c r="U22" i="37" s="1"/>
  <c r="G26" i="61"/>
  <c r="U21" i="37" s="1"/>
  <c r="G25" i="61"/>
  <c r="U20" i="37" s="1"/>
  <c r="G24" i="61"/>
  <c r="U19" i="37" s="1"/>
  <c r="G23" i="61"/>
  <c r="U18" i="37" s="1"/>
  <c r="G22" i="61"/>
  <c r="U17" i="37" s="1"/>
  <c r="G21" i="61"/>
  <c r="U16" i="37" s="1"/>
  <c r="G20" i="61"/>
  <c r="U15" i="37" s="1"/>
  <c r="G19" i="61"/>
  <c r="U14" i="37" s="1"/>
  <c r="G18" i="61"/>
  <c r="U13" i="37" s="1"/>
  <c r="G17" i="61"/>
  <c r="U12" i="37" s="1"/>
  <c r="G16" i="61"/>
  <c r="U11" i="37" s="1"/>
  <c r="G15" i="61"/>
  <c r="U10" i="37" s="1"/>
  <c r="G14" i="61"/>
  <c r="U9" i="37" s="1"/>
  <c r="G13" i="61"/>
  <c r="U8" i="37" s="1"/>
  <c r="G12" i="61"/>
  <c r="U7" i="37" s="1"/>
  <c r="G11" i="61"/>
  <c r="U6" i="37" s="1"/>
  <c r="G10" i="61"/>
  <c r="G9"/>
  <c r="U4" i="37" s="1"/>
  <c r="G8" i="61"/>
  <c r="U3" i="37" s="1"/>
  <c r="G91" i="51"/>
  <c r="G90"/>
  <c r="T85" i="37" s="1"/>
  <c r="G89" i="51"/>
  <c r="T84" i="37" s="1"/>
  <c r="G88" i="51"/>
  <c r="T83" i="37" s="1"/>
  <c r="G87" i="51"/>
  <c r="T82" i="37" s="1"/>
  <c r="G86" i="51"/>
  <c r="T81" i="37" s="1"/>
  <c r="G85" i="51"/>
  <c r="T80" i="37" s="1"/>
  <c r="G84" i="51"/>
  <c r="T79" i="37" s="1"/>
  <c r="G83" i="51"/>
  <c r="T78" i="37" s="1"/>
  <c r="G82" i="51"/>
  <c r="T77" i="37" s="1"/>
  <c r="G81" i="51"/>
  <c r="T76" i="37" s="1"/>
  <c r="G80" i="51"/>
  <c r="T75" i="37" s="1"/>
  <c r="G79" i="51"/>
  <c r="T74" i="37" s="1"/>
  <c r="G78" i="51"/>
  <c r="T73" i="37" s="1"/>
  <c r="G77" i="51"/>
  <c r="T72" i="37" s="1"/>
  <c r="G76" i="51"/>
  <c r="T71" i="37" s="1"/>
  <c r="G75" i="51"/>
  <c r="T70" i="37" s="1"/>
  <c r="G74" i="51"/>
  <c r="T69" i="37" s="1"/>
  <c r="G73" i="51"/>
  <c r="T68" i="37" s="1"/>
  <c r="G72" i="51"/>
  <c r="T67" i="37" s="1"/>
  <c r="G71" i="51"/>
  <c r="T66" i="37" s="1"/>
  <c r="G70" i="51"/>
  <c r="T65" i="37" s="1"/>
  <c r="G69" i="51"/>
  <c r="T64" i="37" s="1"/>
  <c r="G68" i="51"/>
  <c r="T63" i="37" s="1"/>
  <c r="G67" i="51"/>
  <c r="T62" i="37" s="1"/>
  <c r="G66" i="51"/>
  <c r="T61" i="37" s="1"/>
  <c r="G65" i="51"/>
  <c r="T60" i="37" s="1"/>
  <c r="G64" i="51"/>
  <c r="T59" i="37" s="1"/>
  <c r="G63" i="51"/>
  <c r="T58" i="37" s="1"/>
  <c r="G62" i="51"/>
  <c r="T57" i="37" s="1"/>
  <c r="G61" i="51"/>
  <c r="T56" i="37" s="1"/>
  <c r="G60" i="51"/>
  <c r="T55" i="37" s="1"/>
  <c r="G59" i="51"/>
  <c r="T54" i="37" s="1"/>
  <c r="G58" i="51"/>
  <c r="T53" i="37" s="1"/>
  <c r="G57" i="51"/>
  <c r="T52" i="37" s="1"/>
  <c r="G56" i="51"/>
  <c r="T51" i="37" s="1"/>
  <c r="G55" i="51"/>
  <c r="T50" i="37" s="1"/>
  <c r="G54" i="51"/>
  <c r="T49" i="37" s="1"/>
  <c r="G53" i="51"/>
  <c r="T48" i="37" s="1"/>
  <c r="G52" i="51"/>
  <c r="T47" i="37" s="1"/>
  <c r="G51" i="51"/>
  <c r="T46" i="37" s="1"/>
  <c r="G50" i="51"/>
  <c r="T45" i="37" s="1"/>
  <c r="G49" i="51"/>
  <c r="T44" i="37" s="1"/>
  <c r="G48" i="51"/>
  <c r="T43" i="37" s="1"/>
  <c r="G47" i="51"/>
  <c r="T42" i="37" s="1"/>
  <c r="G46" i="51"/>
  <c r="T41" i="37" s="1"/>
  <c r="G45" i="51"/>
  <c r="T40" i="37" s="1"/>
  <c r="G44" i="51"/>
  <c r="T39" i="37" s="1"/>
  <c r="G43" i="51"/>
  <c r="T38" i="37" s="1"/>
  <c r="G42" i="51"/>
  <c r="T37" i="37" s="1"/>
  <c r="G41" i="51"/>
  <c r="T36" i="37" s="1"/>
  <c r="G40" i="51"/>
  <c r="T35" i="37" s="1"/>
  <c r="G39" i="51"/>
  <c r="T34" i="37" s="1"/>
  <c r="G38" i="51"/>
  <c r="T33" i="37" s="1"/>
  <c r="G37" i="51"/>
  <c r="T32" i="37" s="1"/>
  <c r="G36" i="51"/>
  <c r="T31" i="37" s="1"/>
  <c r="G35" i="51"/>
  <c r="T30" i="37" s="1"/>
  <c r="G34" i="51"/>
  <c r="T29" i="37" s="1"/>
  <c r="G33" i="51"/>
  <c r="T28" i="37" s="1"/>
  <c r="G32" i="51"/>
  <c r="T27" i="37" s="1"/>
  <c r="G31" i="51"/>
  <c r="T26" i="37" s="1"/>
  <c r="G30" i="51"/>
  <c r="T25" i="37" s="1"/>
  <c r="G29" i="51"/>
  <c r="T24" i="37" s="1"/>
  <c r="G28" i="51"/>
  <c r="T23" i="37" s="1"/>
  <c r="G27" i="51"/>
  <c r="T22" i="37" s="1"/>
  <c r="G26" i="51"/>
  <c r="T21" i="37" s="1"/>
  <c r="G25" i="51"/>
  <c r="T20" i="37" s="1"/>
  <c r="G24" i="51"/>
  <c r="T19" i="37" s="1"/>
  <c r="G23" i="51"/>
  <c r="T18" i="37" s="1"/>
  <c r="G22" i="51"/>
  <c r="T17" i="37" s="1"/>
  <c r="G21" i="51"/>
  <c r="T16" i="37" s="1"/>
  <c r="G20" i="51"/>
  <c r="T15" i="37" s="1"/>
  <c r="G19" i="51"/>
  <c r="T14" i="37" s="1"/>
  <c r="G18" i="51"/>
  <c r="T13" i="37" s="1"/>
  <c r="G17" i="51"/>
  <c r="T12" i="37" s="1"/>
  <c r="G16" i="51"/>
  <c r="T11" i="37" s="1"/>
  <c r="G15" i="51"/>
  <c r="T10" i="37" s="1"/>
  <c r="G14" i="51"/>
  <c r="T9" i="37" s="1"/>
  <c r="G13" i="51"/>
  <c r="T8" i="37" s="1"/>
  <c r="G12" i="51"/>
  <c r="T7" i="37" s="1"/>
  <c r="G11" i="51"/>
  <c r="T6" i="37" s="1"/>
  <c r="G10" i="51"/>
  <c r="T5" i="37" s="1"/>
  <c r="G9" i="51"/>
  <c r="G8"/>
  <c r="T3" i="37" s="1"/>
  <c r="G91" i="56"/>
  <c r="K91" i="43" s="1"/>
  <c r="G90" i="5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K10" i="43" s="1"/>
  <c r="G9" i="56"/>
  <c r="G8"/>
  <c r="G91" i="58"/>
  <c r="G90"/>
  <c r="R85" i="37" s="1"/>
  <c r="G89" i="58"/>
  <c r="R84" i="37" s="1"/>
  <c r="G88" i="58"/>
  <c r="R83" i="37" s="1"/>
  <c r="G87" i="58"/>
  <c r="R82" i="37" s="1"/>
  <c r="G86" i="58"/>
  <c r="R81" i="37" s="1"/>
  <c r="G85" i="58"/>
  <c r="R80" i="37" s="1"/>
  <c r="G84" i="58"/>
  <c r="R79" i="37" s="1"/>
  <c r="G83" i="58"/>
  <c r="R78" i="37" s="1"/>
  <c r="G82" i="58"/>
  <c r="R77" i="37" s="1"/>
  <c r="G81" i="58"/>
  <c r="R76" i="37" s="1"/>
  <c r="G80" i="58"/>
  <c r="R75" i="37" s="1"/>
  <c r="G79" i="58"/>
  <c r="R74" i="37" s="1"/>
  <c r="G78" i="58"/>
  <c r="R73" i="37" s="1"/>
  <c r="G77" i="58"/>
  <c r="R72" i="37" s="1"/>
  <c r="G76" i="58"/>
  <c r="R71" i="37" s="1"/>
  <c r="G75" i="58"/>
  <c r="R70" i="37" s="1"/>
  <c r="G74" i="58"/>
  <c r="R69" i="37" s="1"/>
  <c r="G73" i="58"/>
  <c r="R68" i="37" s="1"/>
  <c r="G72" i="58"/>
  <c r="R67" i="37" s="1"/>
  <c r="G71" i="58"/>
  <c r="R66" i="37" s="1"/>
  <c r="G70" i="58"/>
  <c r="R65" i="37" s="1"/>
  <c r="G69" i="58"/>
  <c r="R64" i="37" s="1"/>
  <c r="G68" i="58"/>
  <c r="R63" i="37" s="1"/>
  <c r="G67" i="58"/>
  <c r="R62" i="37" s="1"/>
  <c r="G66" i="58"/>
  <c r="R61" i="37" s="1"/>
  <c r="G65" i="58"/>
  <c r="R60" i="37" s="1"/>
  <c r="G64" i="58"/>
  <c r="R59" i="37" s="1"/>
  <c r="G63" i="58"/>
  <c r="R58" i="37" s="1"/>
  <c r="G62" i="58"/>
  <c r="R57" i="37" s="1"/>
  <c r="G61" i="58"/>
  <c r="R56" i="37" s="1"/>
  <c r="G60" i="58"/>
  <c r="R55" i="37" s="1"/>
  <c r="G59" i="58"/>
  <c r="R54" i="37" s="1"/>
  <c r="G58" i="58"/>
  <c r="R53" i="37" s="1"/>
  <c r="G57" i="58"/>
  <c r="R52" i="37" s="1"/>
  <c r="G56" i="58"/>
  <c r="R51" i="37" s="1"/>
  <c r="G55" i="58"/>
  <c r="R50" i="37" s="1"/>
  <c r="G54" i="58"/>
  <c r="R49" i="37" s="1"/>
  <c r="G53" i="58"/>
  <c r="R48" i="37" s="1"/>
  <c r="G52" i="58"/>
  <c r="R47" i="37" s="1"/>
  <c r="G51" i="58"/>
  <c r="R46" i="37" s="1"/>
  <c r="G50" i="58"/>
  <c r="R45" i="37" s="1"/>
  <c r="G49" i="58"/>
  <c r="R44" i="37" s="1"/>
  <c r="G48" i="58"/>
  <c r="R43" i="37" s="1"/>
  <c r="G47" i="58"/>
  <c r="R42" i="37" s="1"/>
  <c r="G46" i="58"/>
  <c r="R41" i="37" s="1"/>
  <c r="G45" i="58"/>
  <c r="R40" i="37" s="1"/>
  <c r="G44" i="58"/>
  <c r="R39" i="37" s="1"/>
  <c r="G43" i="58"/>
  <c r="R38" i="37" s="1"/>
  <c r="G42" i="58"/>
  <c r="R37" i="37" s="1"/>
  <c r="G41" i="58"/>
  <c r="R36" i="37" s="1"/>
  <c r="G40" i="58"/>
  <c r="R35" i="37" s="1"/>
  <c r="G39" i="58"/>
  <c r="R34" i="37" s="1"/>
  <c r="G38" i="58"/>
  <c r="R33" i="37" s="1"/>
  <c r="G37" i="58"/>
  <c r="R32" i="37" s="1"/>
  <c r="G36" i="58"/>
  <c r="R31" i="37" s="1"/>
  <c r="G35" i="58"/>
  <c r="R30" i="37" s="1"/>
  <c r="G34" i="58"/>
  <c r="R29" i="37" s="1"/>
  <c r="G33" i="58"/>
  <c r="R28" i="37" s="1"/>
  <c r="G32" i="58"/>
  <c r="R27" i="37" s="1"/>
  <c r="G31" i="58"/>
  <c r="R26" i="37" s="1"/>
  <c r="G30" i="58"/>
  <c r="R25" i="37" s="1"/>
  <c r="G29" i="58"/>
  <c r="R24" i="37" s="1"/>
  <c r="G28" i="58"/>
  <c r="R23" i="37" s="1"/>
  <c r="G27" i="58"/>
  <c r="R22" i="37" s="1"/>
  <c r="G26" i="58"/>
  <c r="R21" i="37" s="1"/>
  <c r="G25" i="58"/>
  <c r="R20" i="37" s="1"/>
  <c r="G24" i="58"/>
  <c r="R19" i="37" s="1"/>
  <c r="G23" i="58"/>
  <c r="R18" i="37" s="1"/>
  <c r="G22" i="58"/>
  <c r="R17" i="37" s="1"/>
  <c r="G21" i="58"/>
  <c r="R16" i="37" s="1"/>
  <c r="G20" i="58"/>
  <c r="R15" i="37" s="1"/>
  <c r="G19" i="58"/>
  <c r="R14" i="37" s="1"/>
  <c r="G18" i="58"/>
  <c r="R13" i="37" s="1"/>
  <c r="G17" i="58"/>
  <c r="R12" i="37" s="1"/>
  <c r="G16" i="58"/>
  <c r="R11" i="37" s="1"/>
  <c r="G15" i="58"/>
  <c r="R10" i="37" s="1"/>
  <c r="G14" i="58"/>
  <c r="R9" i="37" s="1"/>
  <c r="G13" i="58"/>
  <c r="R8" i="37" s="1"/>
  <c r="G12" i="58"/>
  <c r="R7" i="37" s="1"/>
  <c r="G11" i="58"/>
  <c r="R6" i="37" s="1"/>
  <c r="G10" i="58"/>
  <c r="R5" i="37" s="1"/>
  <c r="G9" i="58"/>
  <c r="R4" i="37" s="1"/>
  <c r="G8" i="58"/>
  <c r="R3" i="37" s="1"/>
  <c r="G91" i="57"/>
  <c r="G90"/>
  <c r="Q85" i="37" s="1"/>
  <c r="G89" i="57"/>
  <c r="Q84" i="37" s="1"/>
  <c r="G88" i="57"/>
  <c r="Q83" i="37" s="1"/>
  <c r="G87" i="57"/>
  <c r="Q82" i="37" s="1"/>
  <c r="G86" i="57"/>
  <c r="Q81" i="37" s="1"/>
  <c r="G85" i="57"/>
  <c r="Q80" i="37" s="1"/>
  <c r="G84" i="57"/>
  <c r="Q79" i="37" s="1"/>
  <c r="G83" i="57"/>
  <c r="Q78" i="37" s="1"/>
  <c r="G82" i="57"/>
  <c r="Q77" i="37" s="1"/>
  <c r="G81" i="57"/>
  <c r="Q76" i="37" s="1"/>
  <c r="G80" i="57"/>
  <c r="Q75" i="37" s="1"/>
  <c r="G79" i="57"/>
  <c r="Q74" i="37" s="1"/>
  <c r="G78" i="57"/>
  <c r="Q73" i="37" s="1"/>
  <c r="G77" i="57"/>
  <c r="Q72" i="37" s="1"/>
  <c r="G76" i="57"/>
  <c r="Q71" i="37" s="1"/>
  <c r="G75" i="57"/>
  <c r="Q70" i="37" s="1"/>
  <c r="G74" i="57"/>
  <c r="Q69" i="37" s="1"/>
  <c r="G73" i="57"/>
  <c r="Q68" i="37" s="1"/>
  <c r="G72" i="57"/>
  <c r="Q67" i="37" s="1"/>
  <c r="G71" i="57"/>
  <c r="Q66" i="37" s="1"/>
  <c r="G70" i="57"/>
  <c r="Q65" i="37" s="1"/>
  <c r="G69" i="57"/>
  <c r="Q64" i="37" s="1"/>
  <c r="G68" i="57"/>
  <c r="Q63" i="37" s="1"/>
  <c r="G67" i="57"/>
  <c r="Q62" i="37" s="1"/>
  <c r="G66" i="57"/>
  <c r="Q61" i="37" s="1"/>
  <c r="G65" i="57"/>
  <c r="Q60" i="37" s="1"/>
  <c r="G64" i="57"/>
  <c r="Q59" i="37" s="1"/>
  <c r="G63" i="57"/>
  <c r="Q58" i="37" s="1"/>
  <c r="G62" i="57"/>
  <c r="Q57" i="37" s="1"/>
  <c r="G61" i="57"/>
  <c r="Q56" i="37" s="1"/>
  <c r="G60" i="57"/>
  <c r="Q55" i="37" s="1"/>
  <c r="G59" i="57"/>
  <c r="Q54" i="37" s="1"/>
  <c r="G58" i="57"/>
  <c r="Q53" i="37" s="1"/>
  <c r="G57" i="57"/>
  <c r="Q52" i="37" s="1"/>
  <c r="G56" i="57"/>
  <c r="Q51" i="37" s="1"/>
  <c r="G55" i="57"/>
  <c r="Q50" i="37" s="1"/>
  <c r="G54" i="57"/>
  <c r="Q49" i="37" s="1"/>
  <c r="G53" i="57"/>
  <c r="Q48" i="37" s="1"/>
  <c r="G52" i="57"/>
  <c r="Q47" i="37" s="1"/>
  <c r="G51" i="57"/>
  <c r="Q46" i="37" s="1"/>
  <c r="G50" i="57"/>
  <c r="Q45" i="37" s="1"/>
  <c r="G49" i="57"/>
  <c r="Q44" i="37" s="1"/>
  <c r="G48" i="57"/>
  <c r="Q43" i="37" s="1"/>
  <c r="G47" i="57"/>
  <c r="Q42" i="37" s="1"/>
  <c r="G46" i="57"/>
  <c r="Q41" i="37" s="1"/>
  <c r="G45" i="57"/>
  <c r="Q40" i="37" s="1"/>
  <c r="G44" i="57"/>
  <c r="Q39" i="37" s="1"/>
  <c r="G43" i="57"/>
  <c r="Q38" i="37" s="1"/>
  <c r="G42" i="57"/>
  <c r="Q37" i="37" s="1"/>
  <c r="G41" i="57"/>
  <c r="Q36" i="37" s="1"/>
  <c r="G40" i="57"/>
  <c r="Q35" i="37" s="1"/>
  <c r="G39" i="57"/>
  <c r="Q34" i="37" s="1"/>
  <c r="G38" i="57"/>
  <c r="Q33" i="37" s="1"/>
  <c r="G37" i="57"/>
  <c r="Q32" i="37" s="1"/>
  <c r="G36" i="57"/>
  <c r="Q31" i="37" s="1"/>
  <c r="G35" i="57"/>
  <c r="Q30" i="37" s="1"/>
  <c r="G34" i="57"/>
  <c r="Q29" i="37" s="1"/>
  <c r="G33" i="57"/>
  <c r="Q28" i="37" s="1"/>
  <c r="G32" i="57"/>
  <c r="Q27" i="37" s="1"/>
  <c r="G31" i="57"/>
  <c r="Q26" i="37" s="1"/>
  <c r="G30" i="57"/>
  <c r="Q25" i="37" s="1"/>
  <c r="G29" i="57"/>
  <c r="Q24" i="37" s="1"/>
  <c r="G28" i="57"/>
  <c r="Q23" i="37" s="1"/>
  <c r="G27" i="57"/>
  <c r="Q22" i="37" s="1"/>
  <c r="G26" i="57"/>
  <c r="Q21" i="37" s="1"/>
  <c r="G25" i="57"/>
  <c r="Q20" i="37" s="1"/>
  <c r="G24" i="57"/>
  <c r="Q19" i="37" s="1"/>
  <c r="G23" i="57"/>
  <c r="Q18" i="37" s="1"/>
  <c r="G22" i="57"/>
  <c r="Q17" i="37" s="1"/>
  <c r="G21" i="57"/>
  <c r="Q16" i="37" s="1"/>
  <c r="G20" i="57"/>
  <c r="Q15" i="37" s="1"/>
  <c r="G19" i="57"/>
  <c r="Q14" i="37" s="1"/>
  <c r="G18" i="57"/>
  <c r="Q13" i="37" s="1"/>
  <c r="G17" i="57"/>
  <c r="Q12" i="37" s="1"/>
  <c r="G16" i="57"/>
  <c r="Q11" i="37" s="1"/>
  <c r="G15" i="57"/>
  <c r="Q10" i="37" s="1"/>
  <c r="G14" i="57"/>
  <c r="Q9" i="37" s="1"/>
  <c r="G13" i="57"/>
  <c r="Q8" i="37" s="1"/>
  <c r="G12" i="57"/>
  <c r="Q7" i="37" s="1"/>
  <c r="G11" i="57"/>
  <c r="Q6" i="37" s="1"/>
  <c r="G10" i="57"/>
  <c r="Q5" i="37" s="1"/>
  <c r="G9" i="57"/>
  <c r="Q4" i="37" s="1"/>
  <c r="G8" i="57"/>
  <c r="Q3" i="37" s="1"/>
  <c r="G91" i="59"/>
  <c r="G90"/>
  <c r="P85" i="37" s="1"/>
  <c r="G89" i="59"/>
  <c r="P84" i="37" s="1"/>
  <c r="G88" i="59"/>
  <c r="P83" i="37" s="1"/>
  <c r="G87" i="59"/>
  <c r="P82" i="37" s="1"/>
  <c r="G86" i="59"/>
  <c r="P81" i="37" s="1"/>
  <c r="G85" i="59"/>
  <c r="P80" i="37" s="1"/>
  <c r="G84" i="59"/>
  <c r="P79" i="37" s="1"/>
  <c r="G83" i="59"/>
  <c r="P78" i="37" s="1"/>
  <c r="G82" i="59"/>
  <c r="P77" i="37" s="1"/>
  <c r="G81" i="59"/>
  <c r="P76" i="37" s="1"/>
  <c r="G80" i="59"/>
  <c r="P75" i="37" s="1"/>
  <c r="G79" i="59"/>
  <c r="P74" i="37" s="1"/>
  <c r="G78" i="59"/>
  <c r="P73" i="37" s="1"/>
  <c r="G77" i="59"/>
  <c r="P72" i="37" s="1"/>
  <c r="G76" i="59"/>
  <c r="P71" i="37" s="1"/>
  <c r="G75" i="59"/>
  <c r="P70" i="37" s="1"/>
  <c r="G74" i="59"/>
  <c r="P69" i="37" s="1"/>
  <c r="G73" i="59"/>
  <c r="P68" i="37" s="1"/>
  <c r="G72" i="59"/>
  <c r="P67" i="37" s="1"/>
  <c r="G71" i="59"/>
  <c r="P66" i="37" s="1"/>
  <c r="G70" i="59"/>
  <c r="G69"/>
  <c r="P64" i="37" s="1"/>
  <c r="G68" i="59"/>
  <c r="P63" i="37" s="1"/>
  <c r="G67" i="59"/>
  <c r="P62" i="37" s="1"/>
  <c r="G66" i="59"/>
  <c r="P61" i="37" s="1"/>
  <c r="G65" i="59"/>
  <c r="P60" i="37" s="1"/>
  <c r="G64" i="59"/>
  <c r="P59" i="37" s="1"/>
  <c r="G63" i="59"/>
  <c r="P58" i="37" s="1"/>
  <c r="G62" i="59"/>
  <c r="P57" i="37" s="1"/>
  <c r="G61" i="59"/>
  <c r="P56" i="37" s="1"/>
  <c r="G60" i="59"/>
  <c r="P55" i="37" s="1"/>
  <c r="G59" i="59"/>
  <c r="P54" i="37" s="1"/>
  <c r="G58" i="59"/>
  <c r="P53" i="37" s="1"/>
  <c r="G57" i="59"/>
  <c r="P52" i="37" s="1"/>
  <c r="G56" i="59"/>
  <c r="P51" i="37" s="1"/>
  <c r="G55" i="59"/>
  <c r="P50" i="37" s="1"/>
  <c r="G54" i="59"/>
  <c r="P49" i="37" s="1"/>
  <c r="G53" i="59"/>
  <c r="P48" i="37" s="1"/>
  <c r="G52" i="59"/>
  <c r="P47" i="37" s="1"/>
  <c r="G51" i="59"/>
  <c r="P46" i="37" s="1"/>
  <c r="G50" i="59"/>
  <c r="P45" i="37" s="1"/>
  <c r="G49" i="59"/>
  <c r="P44" i="37" s="1"/>
  <c r="G48" i="59"/>
  <c r="P43" i="37" s="1"/>
  <c r="G47" i="59"/>
  <c r="P42" i="37" s="1"/>
  <c r="G46" i="59"/>
  <c r="P41" i="37" s="1"/>
  <c r="G45" i="59"/>
  <c r="P40" i="37" s="1"/>
  <c r="G44" i="59"/>
  <c r="P39" i="37" s="1"/>
  <c r="G43" i="59"/>
  <c r="P38" i="37" s="1"/>
  <c r="G42" i="59"/>
  <c r="P37" i="37" s="1"/>
  <c r="G41" i="59"/>
  <c r="P36" i="37" s="1"/>
  <c r="G40" i="59"/>
  <c r="P35" i="37" s="1"/>
  <c r="G39" i="59"/>
  <c r="P34" i="37" s="1"/>
  <c r="G38" i="59"/>
  <c r="P33" i="37" s="1"/>
  <c r="G37" i="59"/>
  <c r="P32" i="37" s="1"/>
  <c r="G36" i="59"/>
  <c r="P31" i="37" s="1"/>
  <c r="G35" i="59"/>
  <c r="P30" i="37" s="1"/>
  <c r="G34" i="59"/>
  <c r="P29" i="37" s="1"/>
  <c r="G33" i="59"/>
  <c r="P28" i="37" s="1"/>
  <c r="G32" i="59"/>
  <c r="P27" i="37" s="1"/>
  <c r="G31" i="59"/>
  <c r="P26" i="37" s="1"/>
  <c r="G30" i="59"/>
  <c r="P25" i="37" s="1"/>
  <c r="G29" i="59"/>
  <c r="P24" i="37" s="1"/>
  <c r="G28" i="59"/>
  <c r="P23" i="37" s="1"/>
  <c r="G27" i="59"/>
  <c r="P22" i="37" s="1"/>
  <c r="G26" i="59"/>
  <c r="P21" i="37" s="1"/>
  <c r="G25" i="59"/>
  <c r="P20" i="37" s="1"/>
  <c r="G24" i="59"/>
  <c r="P19" i="37" s="1"/>
  <c r="G23" i="59"/>
  <c r="P18" i="37" s="1"/>
  <c r="G22" i="59"/>
  <c r="P17" i="37" s="1"/>
  <c r="G21" i="59"/>
  <c r="P16" i="37" s="1"/>
  <c r="G20" i="59"/>
  <c r="P15" i="37" s="1"/>
  <c r="G19" i="59"/>
  <c r="P14" i="37" s="1"/>
  <c r="G18" i="59"/>
  <c r="P13" i="37" s="1"/>
  <c r="G17" i="59"/>
  <c r="P12" i="37" s="1"/>
  <c r="G16" i="59"/>
  <c r="P11" i="37" s="1"/>
  <c r="G15" i="59"/>
  <c r="P10" i="37" s="1"/>
  <c r="G14" i="59"/>
  <c r="P9" i="37" s="1"/>
  <c r="G13" i="59"/>
  <c r="P8" i="37" s="1"/>
  <c r="G12" i="59"/>
  <c r="P7" i="37" s="1"/>
  <c r="G11" i="59"/>
  <c r="P6" i="37" s="1"/>
  <c r="G10" i="59"/>
  <c r="P5" i="37" s="1"/>
  <c r="G9" i="59"/>
  <c r="P4" i="37" s="1"/>
  <c r="G8" i="59"/>
  <c r="P3" i="37" s="1"/>
  <c r="G91" i="60"/>
  <c r="G90"/>
  <c r="O85" i="37" s="1"/>
  <c r="G89" i="60"/>
  <c r="O84" i="37" s="1"/>
  <c r="G88" i="60"/>
  <c r="O83" i="37" s="1"/>
  <c r="G87" i="60"/>
  <c r="O82" i="37" s="1"/>
  <c r="G86" i="60"/>
  <c r="O81" i="37" s="1"/>
  <c r="G85" i="60"/>
  <c r="O80" i="37" s="1"/>
  <c r="G84" i="60"/>
  <c r="O79" i="37" s="1"/>
  <c r="G83" i="60"/>
  <c r="O78" i="37" s="1"/>
  <c r="G82" i="60"/>
  <c r="O77" i="37" s="1"/>
  <c r="G81" i="60"/>
  <c r="O76" i="37" s="1"/>
  <c r="G80" i="60"/>
  <c r="O75" i="37" s="1"/>
  <c r="G79" i="60"/>
  <c r="O74" i="37" s="1"/>
  <c r="G78" i="60"/>
  <c r="O73" i="37" s="1"/>
  <c r="G77" i="60"/>
  <c r="O72" i="37" s="1"/>
  <c r="G76" i="60"/>
  <c r="O71" i="37" s="1"/>
  <c r="G75" i="60"/>
  <c r="O70" i="37" s="1"/>
  <c r="G74" i="60"/>
  <c r="O69" i="37" s="1"/>
  <c r="G73" i="60"/>
  <c r="O68" i="37" s="1"/>
  <c r="G72" i="60"/>
  <c r="O67" i="37" s="1"/>
  <c r="G71" i="60"/>
  <c r="O66" i="37" s="1"/>
  <c r="G70" i="60"/>
  <c r="O65" i="37" s="1"/>
  <c r="G69" i="60"/>
  <c r="O64" i="37" s="1"/>
  <c r="G68" i="60"/>
  <c r="O63" i="37" s="1"/>
  <c r="G67" i="60"/>
  <c r="O62" i="37" s="1"/>
  <c r="G66" i="60"/>
  <c r="O61" i="37" s="1"/>
  <c r="G65" i="60"/>
  <c r="O60" i="37" s="1"/>
  <c r="G64" i="60"/>
  <c r="O59" i="37" s="1"/>
  <c r="G63" i="60"/>
  <c r="O58" i="37" s="1"/>
  <c r="G62" i="60"/>
  <c r="O57" i="37" s="1"/>
  <c r="G61" i="60"/>
  <c r="O56" i="37" s="1"/>
  <c r="G60" i="60"/>
  <c r="O55" i="37" s="1"/>
  <c r="G59" i="60"/>
  <c r="O54" i="37" s="1"/>
  <c r="G58" i="60"/>
  <c r="O53" i="37" s="1"/>
  <c r="G57" i="60"/>
  <c r="O52" i="37" s="1"/>
  <c r="G56" i="60"/>
  <c r="O51" i="37" s="1"/>
  <c r="G55" i="60"/>
  <c r="O50" i="37" s="1"/>
  <c r="G54" i="60"/>
  <c r="O49" i="37" s="1"/>
  <c r="G53" i="60"/>
  <c r="O48" i="37" s="1"/>
  <c r="G52" i="60"/>
  <c r="O47" i="37" s="1"/>
  <c r="G51" i="60"/>
  <c r="O46" i="37" s="1"/>
  <c r="G50" i="60"/>
  <c r="O45" i="37" s="1"/>
  <c r="G49" i="60"/>
  <c r="O44" i="37" s="1"/>
  <c r="G48" i="60"/>
  <c r="O43" i="37" s="1"/>
  <c r="G47" i="60"/>
  <c r="O42" i="37" s="1"/>
  <c r="G46" i="60"/>
  <c r="O41" i="37" s="1"/>
  <c r="G45" i="60"/>
  <c r="O40" i="37" s="1"/>
  <c r="G44" i="60"/>
  <c r="O39" i="37" s="1"/>
  <c r="G43" i="60"/>
  <c r="O38" i="37" s="1"/>
  <c r="G42" i="60"/>
  <c r="O37" i="37" s="1"/>
  <c r="G41" i="60"/>
  <c r="O36" i="37" s="1"/>
  <c r="G40" i="60"/>
  <c r="O35" i="37" s="1"/>
  <c r="G39" i="60"/>
  <c r="O34" i="37" s="1"/>
  <c r="G38" i="60"/>
  <c r="O33" i="37" s="1"/>
  <c r="G37" i="60"/>
  <c r="O32" i="37" s="1"/>
  <c r="G36" i="60"/>
  <c r="O31" i="37" s="1"/>
  <c r="G35" i="60"/>
  <c r="O30" i="37" s="1"/>
  <c r="G34" i="60"/>
  <c r="O29" i="37" s="1"/>
  <c r="G33" i="60"/>
  <c r="O28" i="37" s="1"/>
  <c r="G32" i="60"/>
  <c r="O27" i="37" s="1"/>
  <c r="G31" i="60"/>
  <c r="O26" i="37" s="1"/>
  <c r="G30" i="60"/>
  <c r="O25" i="37" s="1"/>
  <c r="G29" i="60"/>
  <c r="O24" i="37" s="1"/>
  <c r="G28" i="60"/>
  <c r="O23" i="37" s="1"/>
  <c r="G27" i="60"/>
  <c r="O22" i="37" s="1"/>
  <c r="G26" i="60"/>
  <c r="O21" i="37" s="1"/>
  <c r="G25" i="60"/>
  <c r="O20" i="37" s="1"/>
  <c r="G24" i="60"/>
  <c r="O19" i="37" s="1"/>
  <c r="G23" i="60"/>
  <c r="O18" i="37" s="1"/>
  <c r="G22" i="60"/>
  <c r="O17" i="37" s="1"/>
  <c r="G21" i="60"/>
  <c r="O16" i="37" s="1"/>
  <c r="G20" i="60"/>
  <c r="O15" i="37" s="1"/>
  <c r="G19" i="60"/>
  <c r="O14" i="37" s="1"/>
  <c r="G18" i="60"/>
  <c r="O13" i="37" s="1"/>
  <c r="G17" i="60"/>
  <c r="O12" i="37" s="1"/>
  <c r="G16" i="60"/>
  <c r="O11" i="37" s="1"/>
  <c r="G15" i="60"/>
  <c r="O10" i="37" s="1"/>
  <c r="G14" i="60"/>
  <c r="O9" i="37" s="1"/>
  <c r="G13" i="60"/>
  <c r="O8" i="37" s="1"/>
  <c r="G12" i="60"/>
  <c r="O7" i="37" s="1"/>
  <c r="G11" i="60"/>
  <c r="O6" i="37" s="1"/>
  <c r="G10" i="60"/>
  <c r="O5" i="37" s="1"/>
  <c r="G9" i="60"/>
  <c r="O4" i="37" s="1"/>
  <c r="G8" i="60"/>
  <c r="O3" i="37" s="1"/>
  <c r="G91" i="50"/>
  <c r="G90"/>
  <c r="N85" i="37" s="1"/>
  <c r="G89" i="50"/>
  <c r="N84" i="37" s="1"/>
  <c r="G88" i="50"/>
  <c r="N83" i="37" s="1"/>
  <c r="G87" i="50"/>
  <c r="N82" i="37" s="1"/>
  <c r="G86" i="50"/>
  <c r="N81" i="37" s="1"/>
  <c r="G85" i="50"/>
  <c r="N80" i="37" s="1"/>
  <c r="G84" i="50"/>
  <c r="N79" i="37" s="1"/>
  <c r="G83" i="50"/>
  <c r="N78" i="37" s="1"/>
  <c r="G82" i="50"/>
  <c r="N77" i="37" s="1"/>
  <c r="G81" i="50"/>
  <c r="N76" i="37" s="1"/>
  <c r="G80" i="50"/>
  <c r="N75" i="37" s="1"/>
  <c r="G79" i="50"/>
  <c r="N74" i="37" s="1"/>
  <c r="G78" i="50"/>
  <c r="N73" i="37" s="1"/>
  <c r="G77" i="50"/>
  <c r="N72" i="37" s="1"/>
  <c r="G76" i="50"/>
  <c r="N71" i="37" s="1"/>
  <c r="G75" i="50"/>
  <c r="N70" i="37" s="1"/>
  <c r="G74" i="50"/>
  <c r="N69" i="37" s="1"/>
  <c r="G73" i="50"/>
  <c r="N68" i="37" s="1"/>
  <c r="G72" i="50"/>
  <c r="N67" i="37" s="1"/>
  <c r="G71" i="50"/>
  <c r="N66" i="37" s="1"/>
  <c r="G70" i="50"/>
  <c r="N65" i="37" s="1"/>
  <c r="G69" i="50"/>
  <c r="N64" i="37" s="1"/>
  <c r="G68" i="50"/>
  <c r="N63" i="37" s="1"/>
  <c r="G67" i="50"/>
  <c r="N62" i="37" s="1"/>
  <c r="G66" i="50"/>
  <c r="N61" i="37" s="1"/>
  <c r="G65" i="50"/>
  <c r="N60" i="37" s="1"/>
  <c r="G64" i="50"/>
  <c r="N59" i="37" s="1"/>
  <c r="G63" i="50"/>
  <c r="N58" i="37" s="1"/>
  <c r="G62" i="50"/>
  <c r="N57" i="37" s="1"/>
  <c r="G61" i="50"/>
  <c r="N56" i="37" s="1"/>
  <c r="G60" i="50"/>
  <c r="N55" i="37" s="1"/>
  <c r="G59" i="50"/>
  <c r="N54" i="37" s="1"/>
  <c r="G58" i="50"/>
  <c r="N53" i="37" s="1"/>
  <c r="G57" i="50"/>
  <c r="N52" i="37" s="1"/>
  <c r="G56" i="50"/>
  <c r="N51" i="37" s="1"/>
  <c r="G55" i="50"/>
  <c r="N50" i="37" s="1"/>
  <c r="G54" i="50"/>
  <c r="N49" i="37" s="1"/>
  <c r="G53" i="50"/>
  <c r="N48" i="37" s="1"/>
  <c r="G52" i="50"/>
  <c r="N47" i="37" s="1"/>
  <c r="G51" i="50"/>
  <c r="N46" i="37" s="1"/>
  <c r="G50" i="50"/>
  <c r="N45" i="37" s="1"/>
  <c r="G49" i="50"/>
  <c r="N44" i="37" s="1"/>
  <c r="G48" i="50"/>
  <c r="N43" i="37" s="1"/>
  <c r="G47" i="50"/>
  <c r="N42" i="37" s="1"/>
  <c r="G46" i="50"/>
  <c r="N41" i="37" s="1"/>
  <c r="G45" i="50"/>
  <c r="N40" i="37" s="1"/>
  <c r="G44" i="50"/>
  <c r="N39" i="37" s="1"/>
  <c r="G43" i="50"/>
  <c r="N38" i="37" s="1"/>
  <c r="G42" i="50"/>
  <c r="N37" i="37" s="1"/>
  <c r="G41" i="50"/>
  <c r="N36" i="37" s="1"/>
  <c r="G40" i="50"/>
  <c r="N35" i="37" s="1"/>
  <c r="G39" i="50"/>
  <c r="N34" i="37" s="1"/>
  <c r="G38" i="50"/>
  <c r="N33" i="37" s="1"/>
  <c r="G37" i="50"/>
  <c r="N32" i="37" s="1"/>
  <c r="G36" i="50"/>
  <c r="N31" i="37" s="1"/>
  <c r="G35" i="50"/>
  <c r="N30" i="37" s="1"/>
  <c r="G34" i="50"/>
  <c r="N29" i="37" s="1"/>
  <c r="G33" i="50"/>
  <c r="N28" i="37" s="1"/>
  <c r="G32" i="50"/>
  <c r="N27" i="37" s="1"/>
  <c r="G31" i="50"/>
  <c r="N26" i="37" s="1"/>
  <c r="G30" i="50"/>
  <c r="N25" i="37" s="1"/>
  <c r="G29" i="50"/>
  <c r="N24" i="37" s="1"/>
  <c r="G28" i="50"/>
  <c r="N23" i="37" s="1"/>
  <c r="G27" i="50"/>
  <c r="N22" i="37" s="1"/>
  <c r="G26" i="50"/>
  <c r="N21" i="37" s="1"/>
  <c r="G25" i="50"/>
  <c r="N20" i="37" s="1"/>
  <c r="G24" i="50"/>
  <c r="N19" i="37" s="1"/>
  <c r="G23" i="50"/>
  <c r="N18" i="37" s="1"/>
  <c r="G22" i="50"/>
  <c r="N17" i="37" s="1"/>
  <c r="G21" i="50"/>
  <c r="N16" i="37" s="1"/>
  <c r="G20" i="50"/>
  <c r="N15" i="37" s="1"/>
  <c r="G19" i="50"/>
  <c r="N14" i="37" s="1"/>
  <c r="G18" i="50"/>
  <c r="N13" i="37" s="1"/>
  <c r="G17" i="50"/>
  <c r="N12" i="37" s="1"/>
  <c r="G16" i="50"/>
  <c r="N11" i="37" s="1"/>
  <c r="G15" i="50"/>
  <c r="N10" i="37" s="1"/>
  <c r="G14" i="50"/>
  <c r="N9" i="37" s="1"/>
  <c r="G13" i="50"/>
  <c r="N8" i="37" s="1"/>
  <c r="G12" i="50"/>
  <c r="N7" i="37" s="1"/>
  <c r="G11" i="50"/>
  <c r="N6" i="37" s="1"/>
  <c r="G10" i="50"/>
  <c r="N5" i="37" s="1"/>
  <c r="G9" i="50"/>
  <c r="N4" i="37" s="1"/>
  <c r="G8" i="50"/>
  <c r="G91" i="49"/>
  <c r="I91" i="43" s="1"/>
  <c r="G90" i="49"/>
  <c r="I90" i="43" s="1"/>
  <c r="G89" i="49"/>
  <c r="I89" i="43" s="1"/>
  <c r="G88" i="49"/>
  <c r="I88" i="43" s="1"/>
  <c r="G87" i="49"/>
  <c r="I87" i="43" s="1"/>
  <c r="G86" i="49"/>
  <c r="I86" i="43" s="1"/>
  <c r="G85" i="49"/>
  <c r="I85" i="43" s="1"/>
  <c r="G84" i="49"/>
  <c r="I84" i="43" s="1"/>
  <c r="G83" i="49"/>
  <c r="I83" i="43" s="1"/>
  <c r="G82" i="49"/>
  <c r="I82" i="43" s="1"/>
  <c r="G81" i="49"/>
  <c r="I81" i="43" s="1"/>
  <c r="G80" i="49"/>
  <c r="I80" i="43" s="1"/>
  <c r="G79" i="49"/>
  <c r="I79" i="43" s="1"/>
  <c r="G78" i="49"/>
  <c r="I78" i="43" s="1"/>
  <c r="G77" i="49"/>
  <c r="I77" i="43" s="1"/>
  <c r="G76" i="49"/>
  <c r="I76" i="43" s="1"/>
  <c r="G75" i="49"/>
  <c r="I75" i="43" s="1"/>
  <c r="G74" i="49"/>
  <c r="I74" i="43" s="1"/>
  <c r="G73" i="49"/>
  <c r="I73" i="43" s="1"/>
  <c r="G72" i="49"/>
  <c r="I72" i="43" s="1"/>
  <c r="G71" i="49"/>
  <c r="I71" i="43" s="1"/>
  <c r="G70" i="49"/>
  <c r="I70" i="43" s="1"/>
  <c r="G69" i="49"/>
  <c r="I69" i="43" s="1"/>
  <c r="G68" i="49"/>
  <c r="I68" i="43" s="1"/>
  <c r="G67" i="49"/>
  <c r="I67" i="43" s="1"/>
  <c r="G66" i="49"/>
  <c r="I66" i="43" s="1"/>
  <c r="G65" i="49"/>
  <c r="I65" i="43" s="1"/>
  <c r="G64" i="49"/>
  <c r="I64" i="43" s="1"/>
  <c r="G63" i="49"/>
  <c r="I63" i="43" s="1"/>
  <c r="G62" i="49"/>
  <c r="I62" i="43" s="1"/>
  <c r="G61" i="49"/>
  <c r="I61" i="43" s="1"/>
  <c r="G60" i="49"/>
  <c r="I60" i="43" s="1"/>
  <c r="G59" i="49"/>
  <c r="I59" i="43" s="1"/>
  <c r="G58" i="49"/>
  <c r="I58" i="43" s="1"/>
  <c r="G57" i="49"/>
  <c r="I57" i="43" s="1"/>
  <c r="G56" i="49"/>
  <c r="I56" i="43" s="1"/>
  <c r="G55" i="49"/>
  <c r="I55" i="43" s="1"/>
  <c r="G54" i="49"/>
  <c r="I54" i="43" s="1"/>
  <c r="G53" i="49"/>
  <c r="I53" i="43" s="1"/>
  <c r="G52" i="49"/>
  <c r="I52" i="43" s="1"/>
  <c r="G51" i="49"/>
  <c r="I51" i="43" s="1"/>
  <c r="G50" i="49"/>
  <c r="I50" i="43" s="1"/>
  <c r="G49" i="49"/>
  <c r="I49" i="43" s="1"/>
  <c r="G48" i="49"/>
  <c r="I48" i="43" s="1"/>
  <c r="G47" i="49"/>
  <c r="I47" i="43" s="1"/>
  <c r="G46" i="49"/>
  <c r="I46" i="43" s="1"/>
  <c r="G45" i="49"/>
  <c r="I45" i="43" s="1"/>
  <c r="G44" i="49"/>
  <c r="I44" i="43" s="1"/>
  <c r="G43" i="49"/>
  <c r="I43" i="43" s="1"/>
  <c r="G42" i="49"/>
  <c r="I42" i="43" s="1"/>
  <c r="G41" i="49"/>
  <c r="I41" i="43" s="1"/>
  <c r="G40" i="49"/>
  <c r="I40" i="43" s="1"/>
  <c r="G39" i="49"/>
  <c r="I39" i="43" s="1"/>
  <c r="G38" i="49"/>
  <c r="I38" i="43" s="1"/>
  <c r="G37" i="49"/>
  <c r="I37" i="43" s="1"/>
  <c r="G36" i="49"/>
  <c r="I36" i="43" s="1"/>
  <c r="G35" i="49"/>
  <c r="I35" i="43" s="1"/>
  <c r="G34" i="49"/>
  <c r="I34" i="43" s="1"/>
  <c r="G33" i="49"/>
  <c r="I33" i="43" s="1"/>
  <c r="G32" i="49"/>
  <c r="I32" i="43" s="1"/>
  <c r="G31" i="49"/>
  <c r="I31" i="43" s="1"/>
  <c r="G30" i="49"/>
  <c r="I30" i="43" s="1"/>
  <c r="G29" i="49"/>
  <c r="I29" i="43" s="1"/>
  <c r="G28" i="49"/>
  <c r="I28" i="43" s="1"/>
  <c r="G27" i="49"/>
  <c r="I27" i="43" s="1"/>
  <c r="G26" i="49"/>
  <c r="I26" i="43" s="1"/>
  <c r="G25" i="49"/>
  <c r="I25" i="43" s="1"/>
  <c r="G24" i="49"/>
  <c r="I24" i="43" s="1"/>
  <c r="G23" i="49"/>
  <c r="I23" i="43" s="1"/>
  <c r="G22" i="49"/>
  <c r="I22" i="43" s="1"/>
  <c r="G21" i="49"/>
  <c r="I21" i="43" s="1"/>
  <c r="G20" i="49"/>
  <c r="I20" i="43" s="1"/>
  <c r="G19" i="49"/>
  <c r="I19" i="43" s="1"/>
  <c r="G18" i="49"/>
  <c r="I18" i="43" s="1"/>
  <c r="G17" i="49"/>
  <c r="I17" i="43" s="1"/>
  <c r="G16" i="49"/>
  <c r="I16" i="43" s="1"/>
  <c r="G15" i="49"/>
  <c r="I15" i="43" s="1"/>
  <c r="G14" i="49"/>
  <c r="I14" i="43" s="1"/>
  <c r="G13" i="49"/>
  <c r="I13" i="43" s="1"/>
  <c r="G12" i="49"/>
  <c r="I12" i="43" s="1"/>
  <c r="G11" i="49"/>
  <c r="I11" i="43" s="1"/>
  <c r="G10" i="49"/>
  <c r="I10" i="43" s="1"/>
  <c r="G9" i="49"/>
  <c r="I9" i="43" s="1"/>
  <c r="G8" i="49"/>
  <c r="I8" i="43" s="1"/>
  <c r="G91" i="48"/>
  <c r="H91" i="43" s="1"/>
  <c r="G90" i="48"/>
  <c r="H90" i="43" s="1"/>
  <c r="G89" i="48"/>
  <c r="H89" i="43" s="1"/>
  <c r="G88" i="48"/>
  <c r="H88" i="43" s="1"/>
  <c r="G87" i="48"/>
  <c r="H87" i="43" s="1"/>
  <c r="G86" i="48"/>
  <c r="H86" i="43" s="1"/>
  <c r="G85" i="48"/>
  <c r="H85" i="43" s="1"/>
  <c r="G84" i="48"/>
  <c r="H84" i="43" s="1"/>
  <c r="G83" i="48"/>
  <c r="H83" i="43" s="1"/>
  <c r="G82" i="48"/>
  <c r="H82" i="43" s="1"/>
  <c r="G81" i="48"/>
  <c r="H81" i="43" s="1"/>
  <c r="G80" i="48"/>
  <c r="H80" i="43" s="1"/>
  <c r="G79" i="48"/>
  <c r="H79" i="43" s="1"/>
  <c r="G78" i="48"/>
  <c r="H78" i="43" s="1"/>
  <c r="G77" i="48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H51" i="43" s="1"/>
  <c r="G50" i="48"/>
  <c r="H50" i="43" s="1"/>
  <c r="G49" i="48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91" i="42"/>
  <c r="G91" i="43" s="1"/>
  <c r="G90" i="42"/>
  <c r="G90" i="43" s="1"/>
  <c r="G89" i="42"/>
  <c r="G89" i="43" s="1"/>
  <c r="G88" i="42"/>
  <c r="G88" i="43" s="1"/>
  <c r="G87" i="42"/>
  <c r="G87" i="43" s="1"/>
  <c r="G86" i="42"/>
  <c r="G86" i="43" s="1"/>
  <c r="G85" i="42"/>
  <c r="G85" i="43" s="1"/>
  <c r="G84" i="42"/>
  <c r="G84" i="43" s="1"/>
  <c r="G83" i="42"/>
  <c r="G83" i="43" s="1"/>
  <c r="G82" i="42"/>
  <c r="G82" i="43" s="1"/>
  <c r="G81" i="42"/>
  <c r="G81" i="43" s="1"/>
  <c r="G80" i="42"/>
  <c r="G80" i="43" s="1"/>
  <c r="G79" i="42"/>
  <c r="G79" i="43" s="1"/>
  <c r="G78" i="42"/>
  <c r="G78" i="43" s="1"/>
  <c r="G77" i="42"/>
  <c r="G77" i="43" s="1"/>
  <c r="G76" i="42"/>
  <c r="G76" i="43" s="1"/>
  <c r="G75" i="42"/>
  <c r="G75" i="43" s="1"/>
  <c r="G74" i="42"/>
  <c r="G74" i="43" s="1"/>
  <c r="G73" i="42"/>
  <c r="G73" i="43" s="1"/>
  <c r="G72" i="42"/>
  <c r="G72" i="43" s="1"/>
  <c r="G71" i="42"/>
  <c r="G71" i="43" s="1"/>
  <c r="G70" i="42"/>
  <c r="G70" i="43" s="1"/>
  <c r="G69" i="42"/>
  <c r="G69" i="43" s="1"/>
  <c r="G68" i="42"/>
  <c r="G68" i="43" s="1"/>
  <c r="G67" i="42"/>
  <c r="G67" i="43" s="1"/>
  <c r="G66" i="42"/>
  <c r="G66" i="43" s="1"/>
  <c r="G65" i="42"/>
  <c r="G65" i="43" s="1"/>
  <c r="G64" i="42"/>
  <c r="G64" i="43" s="1"/>
  <c r="G63" i="42"/>
  <c r="G63" i="43" s="1"/>
  <c r="G62" i="42"/>
  <c r="G62" i="43" s="1"/>
  <c r="G61" i="42"/>
  <c r="G61" i="43" s="1"/>
  <c r="G60" i="42"/>
  <c r="G60" i="43" s="1"/>
  <c r="G59" i="42"/>
  <c r="G59" i="43" s="1"/>
  <c r="G58" i="42"/>
  <c r="G58" i="43" s="1"/>
  <c r="G57" i="42"/>
  <c r="G57" i="43" s="1"/>
  <c r="G56" i="42"/>
  <c r="G56" i="43" s="1"/>
  <c r="G55" i="42"/>
  <c r="G55" i="43" s="1"/>
  <c r="G54" i="42"/>
  <c r="G54" i="43" s="1"/>
  <c r="G53" i="42"/>
  <c r="G53" i="43" s="1"/>
  <c r="G52" i="42"/>
  <c r="G52" i="43" s="1"/>
  <c r="G51" i="42"/>
  <c r="G51" i="43" s="1"/>
  <c r="G50" i="42"/>
  <c r="G50" i="43" s="1"/>
  <c r="G49" i="42"/>
  <c r="G49" i="43" s="1"/>
  <c r="G48" i="42"/>
  <c r="G48" i="43" s="1"/>
  <c r="G47" i="42"/>
  <c r="G47" i="43" s="1"/>
  <c r="G46" i="42"/>
  <c r="G46" i="43" s="1"/>
  <c r="G45" i="42"/>
  <c r="G45" i="43" s="1"/>
  <c r="G44" i="42"/>
  <c r="G44" i="43" s="1"/>
  <c r="G43" i="42"/>
  <c r="G43" i="43" s="1"/>
  <c r="G42" i="42"/>
  <c r="G42" i="43" s="1"/>
  <c r="G41" i="42"/>
  <c r="G41" i="43" s="1"/>
  <c r="G40" i="42"/>
  <c r="G40" i="43" s="1"/>
  <c r="G39" i="42"/>
  <c r="G39" i="43" s="1"/>
  <c r="G38" i="42"/>
  <c r="G38" i="43" s="1"/>
  <c r="G37" i="42"/>
  <c r="G37" i="43" s="1"/>
  <c r="G36" i="42"/>
  <c r="G36" i="43" s="1"/>
  <c r="G35" i="42"/>
  <c r="G35" i="43" s="1"/>
  <c r="G34" i="42"/>
  <c r="G34" i="43" s="1"/>
  <c r="G33" i="42"/>
  <c r="G33" i="43" s="1"/>
  <c r="G32" i="42"/>
  <c r="G32" i="43" s="1"/>
  <c r="G31" i="42"/>
  <c r="G31" i="43" s="1"/>
  <c r="G30" i="42"/>
  <c r="G30" i="43" s="1"/>
  <c r="G29" i="42"/>
  <c r="G29" i="43" s="1"/>
  <c r="G28" i="42"/>
  <c r="G28" i="43" s="1"/>
  <c r="G27" i="42"/>
  <c r="G27" i="43" s="1"/>
  <c r="G26" i="42"/>
  <c r="G26" i="43" s="1"/>
  <c r="G25" i="42"/>
  <c r="G25" i="43" s="1"/>
  <c r="G24" i="42"/>
  <c r="G24" i="43" s="1"/>
  <c r="G23" i="42"/>
  <c r="G23" i="43" s="1"/>
  <c r="G22" i="42"/>
  <c r="G22" i="43" s="1"/>
  <c r="G21" i="42"/>
  <c r="G21" i="43" s="1"/>
  <c r="G20" i="42"/>
  <c r="G20" i="43" s="1"/>
  <c r="G19" i="42"/>
  <c r="G19" i="43" s="1"/>
  <c r="G18" i="42"/>
  <c r="G18" i="43" s="1"/>
  <c r="G17" i="42"/>
  <c r="G17" i="43" s="1"/>
  <c r="G16" i="42"/>
  <c r="G16" i="43" s="1"/>
  <c r="G15" i="42"/>
  <c r="G15" i="43" s="1"/>
  <c r="G14" i="42"/>
  <c r="G14" i="43" s="1"/>
  <c r="G13" i="42"/>
  <c r="G13" i="43" s="1"/>
  <c r="G12" i="42"/>
  <c r="G12" i="43" s="1"/>
  <c r="G11" i="42"/>
  <c r="G11" i="43" s="1"/>
  <c r="G10" i="42"/>
  <c r="G10" i="43" s="1"/>
  <c r="G8" i="42"/>
  <c r="G91" i="46"/>
  <c r="G90"/>
  <c r="J85" i="37" s="1"/>
  <c r="G89" i="46"/>
  <c r="J84" i="37" s="1"/>
  <c r="G88" i="46"/>
  <c r="J83" i="37" s="1"/>
  <c r="G87" i="46"/>
  <c r="J82" i="37" s="1"/>
  <c r="G86" i="46"/>
  <c r="J81" i="37" s="1"/>
  <c r="G85" i="46"/>
  <c r="J80" i="37" s="1"/>
  <c r="G84" i="46"/>
  <c r="J79" i="37" s="1"/>
  <c r="G83" i="46"/>
  <c r="J78" i="37" s="1"/>
  <c r="G82" i="46"/>
  <c r="J77" i="37" s="1"/>
  <c r="G81" i="46"/>
  <c r="J76" i="37" s="1"/>
  <c r="G80" i="46"/>
  <c r="J75" i="37" s="1"/>
  <c r="G79" i="46"/>
  <c r="J74" i="37" s="1"/>
  <c r="G78" i="46"/>
  <c r="J73" i="37" s="1"/>
  <c r="G77" i="46"/>
  <c r="J72" i="37" s="1"/>
  <c r="G76" i="46"/>
  <c r="J71" i="37" s="1"/>
  <c r="G75" i="46"/>
  <c r="J70" i="37" s="1"/>
  <c r="G74" i="46"/>
  <c r="J69" i="37" s="1"/>
  <c r="G73" i="46"/>
  <c r="J68" i="37" s="1"/>
  <c r="G72" i="46"/>
  <c r="J67" i="37" s="1"/>
  <c r="G71" i="46"/>
  <c r="J66" i="37" s="1"/>
  <c r="G70" i="46"/>
  <c r="J65" i="37" s="1"/>
  <c r="G69" i="46"/>
  <c r="J64" i="37" s="1"/>
  <c r="G68" i="46"/>
  <c r="J63" i="37" s="1"/>
  <c r="G67" i="46"/>
  <c r="J62" i="37" s="1"/>
  <c r="G66" i="46"/>
  <c r="J61" i="37" s="1"/>
  <c r="G65" i="46"/>
  <c r="J60" i="37" s="1"/>
  <c r="G64" i="46"/>
  <c r="J59" i="37" s="1"/>
  <c r="G63" i="46"/>
  <c r="J58" i="37" s="1"/>
  <c r="G62" i="46"/>
  <c r="J57" i="37" s="1"/>
  <c r="G61" i="46"/>
  <c r="J56" i="37" s="1"/>
  <c r="G60" i="46"/>
  <c r="J55" i="37" s="1"/>
  <c r="G59" i="46"/>
  <c r="J54" i="37" s="1"/>
  <c r="G58" i="46"/>
  <c r="J53" i="37" s="1"/>
  <c r="G57" i="46"/>
  <c r="J52" i="37" s="1"/>
  <c r="G56" i="46"/>
  <c r="J51" i="37" s="1"/>
  <c r="G55" i="46"/>
  <c r="J50" i="37" s="1"/>
  <c r="G54" i="46"/>
  <c r="J49" i="37" s="1"/>
  <c r="G53" i="46"/>
  <c r="J48" i="37" s="1"/>
  <c r="G52" i="46"/>
  <c r="J47" i="37" s="1"/>
  <c r="G51" i="46"/>
  <c r="J46" i="37" s="1"/>
  <c r="G50" i="46"/>
  <c r="J45" i="37" s="1"/>
  <c r="G49" i="46"/>
  <c r="J44" i="37" s="1"/>
  <c r="G48" i="46"/>
  <c r="J43" i="37" s="1"/>
  <c r="G47" i="46"/>
  <c r="J42" i="37" s="1"/>
  <c r="G46" i="46"/>
  <c r="J41" i="37" s="1"/>
  <c r="G45" i="46"/>
  <c r="J40" i="37" s="1"/>
  <c r="G44" i="46"/>
  <c r="J39" i="37" s="1"/>
  <c r="G43" i="46"/>
  <c r="J38" i="37" s="1"/>
  <c r="G42" i="46"/>
  <c r="J37" i="37" s="1"/>
  <c r="G41" i="46"/>
  <c r="J36" i="37" s="1"/>
  <c r="G40" i="46"/>
  <c r="J35" i="37" s="1"/>
  <c r="G39" i="46"/>
  <c r="J34" i="37" s="1"/>
  <c r="G38" i="46"/>
  <c r="J33" i="37" s="1"/>
  <c r="G37" i="46"/>
  <c r="J32" i="37" s="1"/>
  <c r="G36" i="46"/>
  <c r="J31" i="37" s="1"/>
  <c r="G35" i="46"/>
  <c r="J30" i="37" s="1"/>
  <c r="G34" i="46"/>
  <c r="J29" i="37" s="1"/>
  <c r="G33" i="46"/>
  <c r="J28" i="37" s="1"/>
  <c r="G32" i="46"/>
  <c r="J27" i="37" s="1"/>
  <c r="G31" i="46"/>
  <c r="J26" i="37" s="1"/>
  <c r="G30" i="46"/>
  <c r="J25" i="37" s="1"/>
  <c r="G29" i="46"/>
  <c r="J24" i="37" s="1"/>
  <c r="G28" i="46"/>
  <c r="J23" i="37" s="1"/>
  <c r="G27" i="46"/>
  <c r="J22" i="37" s="1"/>
  <c r="G26" i="46"/>
  <c r="J21" i="37" s="1"/>
  <c r="G25" i="46"/>
  <c r="J20" i="37" s="1"/>
  <c r="G24" i="46"/>
  <c r="J19" i="37" s="1"/>
  <c r="G23" i="46"/>
  <c r="J18" i="37" s="1"/>
  <c r="G22" i="46"/>
  <c r="J17" i="37" s="1"/>
  <c r="G21" i="46"/>
  <c r="J16" i="37" s="1"/>
  <c r="G20" i="46"/>
  <c r="J15" i="37" s="1"/>
  <c r="G19" i="46"/>
  <c r="J14" i="37" s="1"/>
  <c r="G18" i="46"/>
  <c r="J13" i="37" s="1"/>
  <c r="G17" i="46"/>
  <c r="J12" i="37" s="1"/>
  <c r="G16" i="46"/>
  <c r="J11" i="37" s="1"/>
  <c r="G15" i="46"/>
  <c r="J10" i="37" s="1"/>
  <c r="G14" i="46"/>
  <c r="J9" i="37" s="1"/>
  <c r="G13" i="46"/>
  <c r="J8" i="37" s="1"/>
  <c r="G12" i="46"/>
  <c r="J7" i="37" s="1"/>
  <c r="G11" i="46"/>
  <c r="J6" i="37" s="1"/>
  <c r="G10" i="46"/>
  <c r="J5" i="37" s="1"/>
  <c r="G9" i="46"/>
  <c r="J4" i="37" s="1"/>
  <c r="G8" i="46"/>
  <c r="G91" i="41"/>
  <c r="G90"/>
  <c r="I85" i="37" s="1"/>
  <c r="G89" i="41"/>
  <c r="I84" i="37" s="1"/>
  <c r="G88" i="41"/>
  <c r="I83" i="37" s="1"/>
  <c r="G87" i="41"/>
  <c r="I82" i="37" s="1"/>
  <c r="G86" i="41"/>
  <c r="I81" i="37" s="1"/>
  <c r="G85" i="41"/>
  <c r="I80" i="37" s="1"/>
  <c r="G84" i="41"/>
  <c r="I79" i="37" s="1"/>
  <c r="G83" i="41"/>
  <c r="I78" i="37" s="1"/>
  <c r="G82" i="41"/>
  <c r="I77" i="37" s="1"/>
  <c r="G81" i="41"/>
  <c r="I76" i="37" s="1"/>
  <c r="G80" i="41"/>
  <c r="I75" i="37" s="1"/>
  <c r="G79" i="41"/>
  <c r="I74" i="37" s="1"/>
  <c r="G78" i="41"/>
  <c r="I73" i="37" s="1"/>
  <c r="G77" i="41"/>
  <c r="I72" i="37" s="1"/>
  <c r="G76" i="41"/>
  <c r="I71" i="37" s="1"/>
  <c r="G75" i="41"/>
  <c r="I70" i="37" s="1"/>
  <c r="G74" i="41"/>
  <c r="I69" i="37" s="1"/>
  <c r="G73" i="41"/>
  <c r="I68" i="37" s="1"/>
  <c r="G72" i="41"/>
  <c r="I67" i="37" s="1"/>
  <c r="G71" i="41"/>
  <c r="I66" i="37" s="1"/>
  <c r="G70" i="41"/>
  <c r="I65" i="37" s="1"/>
  <c r="G69" i="41"/>
  <c r="I64" i="37" s="1"/>
  <c r="G68" i="41"/>
  <c r="I63" i="37" s="1"/>
  <c r="G67" i="41"/>
  <c r="I62" i="37" s="1"/>
  <c r="G66" i="41"/>
  <c r="I61" i="37" s="1"/>
  <c r="G65" i="41"/>
  <c r="I60" i="37" s="1"/>
  <c r="G64" i="41"/>
  <c r="I59" i="37" s="1"/>
  <c r="G63" i="41"/>
  <c r="I58" i="37" s="1"/>
  <c r="G62" i="41"/>
  <c r="I57" i="37" s="1"/>
  <c r="G61" i="41"/>
  <c r="I56" i="37" s="1"/>
  <c r="G60" i="41"/>
  <c r="I55" i="37" s="1"/>
  <c r="G59" i="41"/>
  <c r="I54" i="37" s="1"/>
  <c r="G58" i="41"/>
  <c r="I53" i="37" s="1"/>
  <c r="G57" i="41"/>
  <c r="I52" i="37" s="1"/>
  <c r="G56" i="41"/>
  <c r="I51" i="37" s="1"/>
  <c r="G55" i="41"/>
  <c r="I50" i="37" s="1"/>
  <c r="G54" i="41"/>
  <c r="I49" i="37" s="1"/>
  <c r="G53" i="41"/>
  <c r="I48" i="37" s="1"/>
  <c r="G52" i="41"/>
  <c r="I47" i="37" s="1"/>
  <c r="G51" i="41"/>
  <c r="I46" i="37" s="1"/>
  <c r="G50" i="41"/>
  <c r="I45" i="37" s="1"/>
  <c r="G49" i="41"/>
  <c r="I44" i="37" s="1"/>
  <c r="G48" i="41"/>
  <c r="I43" i="37" s="1"/>
  <c r="G47" i="41"/>
  <c r="I42" i="37" s="1"/>
  <c r="G46" i="41"/>
  <c r="I41" i="37" s="1"/>
  <c r="G45" i="41"/>
  <c r="I40" i="37" s="1"/>
  <c r="G44" i="41"/>
  <c r="I39" i="37" s="1"/>
  <c r="G43" i="41"/>
  <c r="I38" i="37" s="1"/>
  <c r="G42" i="41"/>
  <c r="I37" i="37" s="1"/>
  <c r="G41" i="41"/>
  <c r="I36" i="37" s="1"/>
  <c r="G40" i="41"/>
  <c r="I35" i="37" s="1"/>
  <c r="G39" i="41"/>
  <c r="I34" i="37" s="1"/>
  <c r="G38" i="41"/>
  <c r="I33" i="37" s="1"/>
  <c r="G37" i="41"/>
  <c r="I32" i="37" s="1"/>
  <c r="G36" i="41"/>
  <c r="I31" i="37" s="1"/>
  <c r="G35" i="41"/>
  <c r="I30" i="37" s="1"/>
  <c r="G34" i="41"/>
  <c r="I29" i="37" s="1"/>
  <c r="G33" i="41"/>
  <c r="I28" i="37" s="1"/>
  <c r="G32" i="41"/>
  <c r="I27" i="37" s="1"/>
  <c r="G31" i="41"/>
  <c r="I26" i="37" s="1"/>
  <c r="G30" i="41"/>
  <c r="I25" i="37" s="1"/>
  <c r="G29" i="41"/>
  <c r="I24" i="37" s="1"/>
  <c r="G28" i="41"/>
  <c r="I23" i="37" s="1"/>
  <c r="G27" i="41"/>
  <c r="I22" i="37" s="1"/>
  <c r="G26" i="41"/>
  <c r="I21" i="37" s="1"/>
  <c r="G25" i="41"/>
  <c r="I20" i="37" s="1"/>
  <c r="G24" i="41"/>
  <c r="I19" i="37" s="1"/>
  <c r="G23" i="41"/>
  <c r="I18" i="37" s="1"/>
  <c r="G22" i="41"/>
  <c r="I17" i="37" s="1"/>
  <c r="G21" i="41"/>
  <c r="I16" i="37" s="1"/>
  <c r="G20" i="41"/>
  <c r="I15" i="37" s="1"/>
  <c r="G19" i="41"/>
  <c r="I14" i="37" s="1"/>
  <c r="G18" i="41"/>
  <c r="I13" i="37" s="1"/>
  <c r="G17" i="41"/>
  <c r="I12" i="37" s="1"/>
  <c r="G16" i="41"/>
  <c r="I11" i="37" s="1"/>
  <c r="G15" i="41"/>
  <c r="I10" i="37" s="1"/>
  <c r="G14" i="41"/>
  <c r="I9" i="37" s="1"/>
  <c r="G13" i="41"/>
  <c r="I8" i="37" s="1"/>
  <c r="G12" i="41"/>
  <c r="I7" i="37" s="1"/>
  <c r="G11" i="41"/>
  <c r="I6" i="37" s="1"/>
  <c r="G10" i="41"/>
  <c r="I5" i="37" s="1"/>
  <c r="G9" i="41"/>
  <c r="I4" i="37" s="1"/>
  <c r="G8" i="41"/>
  <c r="G91" i="40"/>
  <c r="F91" i="43" s="1"/>
  <c r="G90" i="40"/>
  <c r="F90" i="43" s="1"/>
  <c r="G89" i="40"/>
  <c r="F89" i="43" s="1"/>
  <c r="G88" i="40"/>
  <c r="F88" i="43" s="1"/>
  <c r="G87" i="40"/>
  <c r="F87" i="43" s="1"/>
  <c r="G86" i="40"/>
  <c r="F86" i="43" s="1"/>
  <c r="G85" i="40"/>
  <c r="F85" i="43" s="1"/>
  <c r="G84" i="40"/>
  <c r="F84" i="43" s="1"/>
  <c r="G83" i="40"/>
  <c r="F83" i="43" s="1"/>
  <c r="G82" i="40"/>
  <c r="F82" i="43" s="1"/>
  <c r="G81" i="40"/>
  <c r="F81" i="43" s="1"/>
  <c r="G80" i="40"/>
  <c r="F80" i="43" s="1"/>
  <c r="G79" i="40"/>
  <c r="F79" i="43" s="1"/>
  <c r="G78" i="40"/>
  <c r="F78" i="43" s="1"/>
  <c r="G77" i="40"/>
  <c r="F77" i="43" s="1"/>
  <c r="G76" i="40"/>
  <c r="F76" i="43" s="1"/>
  <c r="G75" i="40"/>
  <c r="F75" i="43" s="1"/>
  <c r="G74" i="40"/>
  <c r="F74" i="43" s="1"/>
  <c r="G73" i="40"/>
  <c r="F73" i="43" s="1"/>
  <c r="G72" i="40"/>
  <c r="F72" i="43" s="1"/>
  <c r="G71" i="40"/>
  <c r="F71" i="43" s="1"/>
  <c r="G70" i="40"/>
  <c r="F70" i="43" s="1"/>
  <c r="G69" i="40"/>
  <c r="F69" i="43" s="1"/>
  <c r="G68" i="40"/>
  <c r="F68" i="43" s="1"/>
  <c r="G67" i="40"/>
  <c r="F67" i="43" s="1"/>
  <c r="G66" i="40"/>
  <c r="F66" i="43" s="1"/>
  <c r="G65" i="40"/>
  <c r="F65" i="43" s="1"/>
  <c r="G64" i="40"/>
  <c r="F64" i="43" s="1"/>
  <c r="G63" i="40"/>
  <c r="F63" i="43" s="1"/>
  <c r="G62" i="40"/>
  <c r="F62" i="43" s="1"/>
  <c r="G61" i="40"/>
  <c r="F61" i="43" s="1"/>
  <c r="G60" i="40"/>
  <c r="F60" i="43" s="1"/>
  <c r="G59" i="40"/>
  <c r="F59" i="43" s="1"/>
  <c r="G58" i="40"/>
  <c r="F58" i="43" s="1"/>
  <c r="G57" i="40"/>
  <c r="F57" i="43" s="1"/>
  <c r="G56" i="40"/>
  <c r="F56" i="43" s="1"/>
  <c r="G55" i="40"/>
  <c r="F55" i="43" s="1"/>
  <c r="G54" i="40"/>
  <c r="F54" i="43" s="1"/>
  <c r="G53" i="40"/>
  <c r="F53" i="43" s="1"/>
  <c r="G52" i="40"/>
  <c r="F52" i="43" s="1"/>
  <c r="G51" i="40"/>
  <c r="F51" i="43" s="1"/>
  <c r="G50" i="40"/>
  <c r="F50" i="43" s="1"/>
  <c r="G49" i="40"/>
  <c r="F49" i="43" s="1"/>
  <c r="G48" i="40"/>
  <c r="F48" i="43" s="1"/>
  <c r="G47" i="40"/>
  <c r="F47" i="43" s="1"/>
  <c r="G46" i="40"/>
  <c r="F46" i="43" s="1"/>
  <c r="G45" i="40"/>
  <c r="F45" i="43" s="1"/>
  <c r="G44" i="40"/>
  <c r="F44" i="43" s="1"/>
  <c r="G43" i="40"/>
  <c r="F43" i="43" s="1"/>
  <c r="G42" i="40"/>
  <c r="F42" i="43" s="1"/>
  <c r="G41" i="40"/>
  <c r="F41" i="43" s="1"/>
  <c r="G40" i="40"/>
  <c r="F40" i="43" s="1"/>
  <c r="G39" i="40"/>
  <c r="F39" i="43" s="1"/>
  <c r="G38" i="40"/>
  <c r="F38" i="43" s="1"/>
  <c r="G37" i="40"/>
  <c r="F37" i="43" s="1"/>
  <c r="G36" i="40"/>
  <c r="F36" i="43" s="1"/>
  <c r="G35" i="40"/>
  <c r="F35" i="43" s="1"/>
  <c r="G34" i="40"/>
  <c r="F34" i="43" s="1"/>
  <c r="G33" i="40"/>
  <c r="F33" i="43" s="1"/>
  <c r="G32" i="40"/>
  <c r="F32" i="43" s="1"/>
  <c r="G31" i="40"/>
  <c r="F31" i="43" s="1"/>
  <c r="G30" i="40"/>
  <c r="F30" i="43" s="1"/>
  <c r="G29" i="40"/>
  <c r="F29" i="43" s="1"/>
  <c r="G28" i="40"/>
  <c r="F28" i="43" s="1"/>
  <c r="G27" i="40"/>
  <c r="F27" i="43" s="1"/>
  <c r="G26" i="40"/>
  <c r="F26" i="43" s="1"/>
  <c r="G25" i="40"/>
  <c r="F25" i="43" s="1"/>
  <c r="G24" i="40"/>
  <c r="F24" i="43" s="1"/>
  <c r="G23" i="40"/>
  <c r="F23" i="43" s="1"/>
  <c r="G22" i="40"/>
  <c r="F22" i="43" s="1"/>
  <c r="G21" i="40"/>
  <c r="F21" i="43" s="1"/>
  <c r="G20" i="40"/>
  <c r="F20" i="43" s="1"/>
  <c r="G19" i="40"/>
  <c r="F19" i="43" s="1"/>
  <c r="G18" i="40"/>
  <c r="F18" i="43" s="1"/>
  <c r="G17" i="40"/>
  <c r="F17" i="43" s="1"/>
  <c r="G16" i="40"/>
  <c r="F16" i="43" s="1"/>
  <c r="G15" i="40"/>
  <c r="F15" i="43" s="1"/>
  <c r="G14" i="40"/>
  <c r="F14" i="43" s="1"/>
  <c r="G13" i="40"/>
  <c r="F13" i="43" s="1"/>
  <c r="G12" i="40"/>
  <c r="F12" i="43" s="1"/>
  <c r="G11" i="40"/>
  <c r="F11" i="43" s="1"/>
  <c r="G10" i="40"/>
  <c r="F10" i="43" s="1"/>
  <c r="G9" i="40"/>
  <c r="F9" i="43" s="1"/>
  <c r="G8" i="40"/>
  <c r="G91" i="39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93" s="1"/>
  <c r="G8"/>
  <c r="G91" i="47"/>
  <c r="G90"/>
  <c r="F85" i="37" s="1"/>
  <c r="G89" i="47"/>
  <c r="F84" i="37" s="1"/>
  <c r="G88" i="47"/>
  <c r="F83" i="37" s="1"/>
  <c r="G87" i="47"/>
  <c r="F82" i="37" s="1"/>
  <c r="G86" i="47"/>
  <c r="F81" i="37" s="1"/>
  <c r="G85" i="47"/>
  <c r="F80" i="37" s="1"/>
  <c r="G84" i="47"/>
  <c r="F79" i="37" s="1"/>
  <c r="G83" i="47"/>
  <c r="F78" i="37" s="1"/>
  <c r="G82" i="47"/>
  <c r="F77" i="37" s="1"/>
  <c r="G81" i="47"/>
  <c r="F76" i="37" s="1"/>
  <c r="G80" i="47"/>
  <c r="F75" i="37" s="1"/>
  <c r="G79" i="47"/>
  <c r="F74" i="37" s="1"/>
  <c r="G78" i="47"/>
  <c r="F73" i="37" s="1"/>
  <c r="G77" i="47"/>
  <c r="F72" i="37" s="1"/>
  <c r="G76" i="47"/>
  <c r="F71" i="37" s="1"/>
  <c r="G75" i="47"/>
  <c r="F70" i="37" s="1"/>
  <c r="G74" i="47"/>
  <c r="F69" i="37" s="1"/>
  <c r="G73" i="47"/>
  <c r="F68" i="37" s="1"/>
  <c r="G72" i="47"/>
  <c r="F67" i="37" s="1"/>
  <c r="G71" i="47"/>
  <c r="F66" i="37" s="1"/>
  <c r="G70" i="47"/>
  <c r="F65" i="37" s="1"/>
  <c r="G69" i="47"/>
  <c r="F64" i="37" s="1"/>
  <c r="G68" i="47"/>
  <c r="F63" i="37" s="1"/>
  <c r="G67" i="47"/>
  <c r="F62" i="37" s="1"/>
  <c r="G66" i="47"/>
  <c r="F61" i="37" s="1"/>
  <c r="G65" i="47"/>
  <c r="F60" i="37" s="1"/>
  <c r="G64" i="47"/>
  <c r="F59" i="37" s="1"/>
  <c r="G63" i="47"/>
  <c r="F58" i="37" s="1"/>
  <c r="G62" i="47"/>
  <c r="F57" i="37" s="1"/>
  <c r="G61" i="47"/>
  <c r="F56" i="37" s="1"/>
  <c r="G60" i="47"/>
  <c r="F55" i="37" s="1"/>
  <c r="G59" i="47"/>
  <c r="F54" i="37" s="1"/>
  <c r="G58" i="47"/>
  <c r="F53" i="37" s="1"/>
  <c r="G57" i="47"/>
  <c r="F52" i="37" s="1"/>
  <c r="G56" i="47"/>
  <c r="F51" i="37" s="1"/>
  <c r="G55" i="47"/>
  <c r="F50" i="37" s="1"/>
  <c r="G54" i="47"/>
  <c r="F49" i="37" s="1"/>
  <c r="G53" i="47"/>
  <c r="F48" i="37" s="1"/>
  <c r="G52" i="47"/>
  <c r="F47" i="37" s="1"/>
  <c r="G51" i="47"/>
  <c r="F46" i="37" s="1"/>
  <c r="G50" i="47"/>
  <c r="F45" i="37" s="1"/>
  <c r="G49" i="47"/>
  <c r="F44" i="37" s="1"/>
  <c r="G48" i="47"/>
  <c r="F43" i="37" s="1"/>
  <c r="G47" i="47"/>
  <c r="F42" i="37" s="1"/>
  <c r="G46" i="47"/>
  <c r="F41" i="37" s="1"/>
  <c r="G45" i="47"/>
  <c r="F40" i="37" s="1"/>
  <c r="G44" i="47"/>
  <c r="F39" i="37" s="1"/>
  <c r="G43" i="47"/>
  <c r="F38" i="37" s="1"/>
  <c r="G42" i="47"/>
  <c r="F37" i="37" s="1"/>
  <c r="G41" i="47"/>
  <c r="F36" i="37" s="1"/>
  <c r="G40" i="47"/>
  <c r="F35" i="37" s="1"/>
  <c r="G39" i="47"/>
  <c r="F34" i="37" s="1"/>
  <c r="G38" i="47"/>
  <c r="F33" i="37" s="1"/>
  <c r="G37" i="47"/>
  <c r="F32" i="37" s="1"/>
  <c r="G36" i="47"/>
  <c r="F31" i="37" s="1"/>
  <c r="G35" i="47"/>
  <c r="F30" i="37" s="1"/>
  <c r="G34" i="47"/>
  <c r="F29" i="37" s="1"/>
  <c r="G33" i="47"/>
  <c r="F28" i="37" s="1"/>
  <c r="G32" i="47"/>
  <c r="F27" i="37" s="1"/>
  <c r="G31" i="47"/>
  <c r="F26" i="37" s="1"/>
  <c r="G30" i="47"/>
  <c r="F25" i="37" s="1"/>
  <c r="G29" i="47"/>
  <c r="F24" i="37" s="1"/>
  <c r="G28" i="47"/>
  <c r="F23" i="37" s="1"/>
  <c r="G27" i="47"/>
  <c r="F22" i="37" s="1"/>
  <c r="G26" i="47"/>
  <c r="F21" i="37" s="1"/>
  <c r="G25" i="47"/>
  <c r="F20" i="37" s="1"/>
  <c r="G24" i="47"/>
  <c r="F19" i="37" s="1"/>
  <c r="G23" i="47"/>
  <c r="F18" i="37" s="1"/>
  <c r="G22" i="47"/>
  <c r="F17" i="37" s="1"/>
  <c r="G21" i="47"/>
  <c r="F16" i="37" s="1"/>
  <c r="G20" i="47"/>
  <c r="F15" i="37" s="1"/>
  <c r="G19" i="47"/>
  <c r="F14" i="37" s="1"/>
  <c r="G18" i="47"/>
  <c r="F13" i="37" s="1"/>
  <c r="G17" i="47"/>
  <c r="F12" i="37" s="1"/>
  <c r="G16" i="47"/>
  <c r="F11" i="37" s="1"/>
  <c r="G15" i="47"/>
  <c r="F10" i="37" s="1"/>
  <c r="G14" i="47"/>
  <c r="F9" i="37" s="1"/>
  <c r="G13" i="47"/>
  <c r="F8" i="37" s="1"/>
  <c r="G12" i="47"/>
  <c r="F7" i="37" s="1"/>
  <c r="G11" i="47"/>
  <c r="F6" i="37" s="1"/>
  <c r="G10" i="47"/>
  <c r="F5" i="37" s="1"/>
  <c r="G9" i="47"/>
  <c r="F4" i="37" s="1"/>
  <c r="G8" i="47"/>
  <c r="G91" i="45"/>
  <c r="G90"/>
  <c r="E85" i="37" s="1"/>
  <c r="G89" i="45"/>
  <c r="E84" i="37" s="1"/>
  <c r="G88" i="45"/>
  <c r="E83" i="37" s="1"/>
  <c r="G87" i="45"/>
  <c r="E82" i="37" s="1"/>
  <c r="G86" i="45"/>
  <c r="G85"/>
  <c r="E80" i="37" s="1"/>
  <c r="G84" i="45"/>
  <c r="E79" i="37" s="1"/>
  <c r="G83" i="45"/>
  <c r="E78" i="37" s="1"/>
  <c r="G82" i="45"/>
  <c r="E77" i="37" s="1"/>
  <c r="G81" i="45"/>
  <c r="E76" i="37" s="1"/>
  <c r="G80" i="45"/>
  <c r="E75" i="37" s="1"/>
  <c r="G79" i="45"/>
  <c r="E74" i="37" s="1"/>
  <c r="G78" i="45"/>
  <c r="G77"/>
  <c r="E72" i="37" s="1"/>
  <c r="G76" i="45"/>
  <c r="E71" i="37" s="1"/>
  <c r="G75" i="45"/>
  <c r="E70" i="37" s="1"/>
  <c r="G74" i="45"/>
  <c r="E69" i="37" s="1"/>
  <c r="G73" i="45"/>
  <c r="E68" i="37" s="1"/>
  <c r="G72" i="45"/>
  <c r="E67" i="37" s="1"/>
  <c r="G71" i="45"/>
  <c r="E66" i="37" s="1"/>
  <c r="G70" i="45"/>
  <c r="G69"/>
  <c r="E64" i="37" s="1"/>
  <c r="G68" i="45"/>
  <c r="E63" i="37" s="1"/>
  <c r="G67" i="45"/>
  <c r="E62" i="37" s="1"/>
  <c r="G66" i="45"/>
  <c r="E61" i="37" s="1"/>
  <c r="G65" i="45"/>
  <c r="E60" i="37" s="1"/>
  <c r="G64" i="45"/>
  <c r="E59" i="37" s="1"/>
  <c r="G63" i="45"/>
  <c r="E58" i="37" s="1"/>
  <c r="G62" i="45"/>
  <c r="G61"/>
  <c r="E56" i="37" s="1"/>
  <c r="G60" i="45"/>
  <c r="E55" i="37" s="1"/>
  <c r="G59" i="45"/>
  <c r="E54" i="37" s="1"/>
  <c r="G58" i="45"/>
  <c r="E53" i="37" s="1"/>
  <c r="G57" i="45"/>
  <c r="E52" i="37" s="1"/>
  <c r="G56" i="45"/>
  <c r="E51" i="37" s="1"/>
  <c r="G55" i="45"/>
  <c r="E50" i="37" s="1"/>
  <c r="G54" i="45"/>
  <c r="G53"/>
  <c r="E48" i="37" s="1"/>
  <c r="G52" i="45"/>
  <c r="E47" i="37" s="1"/>
  <c r="G51" i="45"/>
  <c r="E46" i="37" s="1"/>
  <c r="G50" i="45"/>
  <c r="E45" i="37" s="1"/>
  <c r="G49" i="45"/>
  <c r="E44" i="37" s="1"/>
  <c r="G48" i="45"/>
  <c r="E43" i="37" s="1"/>
  <c r="G47" i="45"/>
  <c r="E42" i="37" s="1"/>
  <c r="G46" i="45"/>
  <c r="G45"/>
  <c r="E40" i="37" s="1"/>
  <c r="G44" i="45"/>
  <c r="E39" i="37" s="1"/>
  <c r="G43" i="45"/>
  <c r="E38" i="37" s="1"/>
  <c r="G42" i="45"/>
  <c r="E37" i="37" s="1"/>
  <c r="G41" i="45"/>
  <c r="E36" i="37" s="1"/>
  <c r="G40" i="45"/>
  <c r="E35" i="37" s="1"/>
  <c r="G39" i="45"/>
  <c r="E34" i="37" s="1"/>
  <c r="G38" i="45"/>
  <c r="G37"/>
  <c r="E32" i="37" s="1"/>
  <c r="G36" i="45"/>
  <c r="E31" i="37" s="1"/>
  <c r="G35" i="45"/>
  <c r="E30" i="37" s="1"/>
  <c r="G34" i="45"/>
  <c r="E29" i="37" s="1"/>
  <c r="G33" i="45"/>
  <c r="E28" i="37" s="1"/>
  <c r="G32" i="45"/>
  <c r="E27" i="37" s="1"/>
  <c r="G31" i="45"/>
  <c r="E26" i="37" s="1"/>
  <c r="G30" i="45"/>
  <c r="G29"/>
  <c r="E24" i="37" s="1"/>
  <c r="G28" i="45"/>
  <c r="E23" i="37" s="1"/>
  <c r="G27" i="45"/>
  <c r="E22" i="37" s="1"/>
  <c r="G26" i="45"/>
  <c r="E21" i="37" s="1"/>
  <c r="G25" i="45"/>
  <c r="E20" i="37" s="1"/>
  <c r="G24" i="45"/>
  <c r="E19" i="37" s="1"/>
  <c r="G23" i="45"/>
  <c r="E18" i="37" s="1"/>
  <c r="G22" i="45"/>
  <c r="G21"/>
  <c r="E16" i="37" s="1"/>
  <c r="G20" i="45"/>
  <c r="E15" i="37" s="1"/>
  <c r="G19" i="45"/>
  <c r="E14" i="37" s="1"/>
  <c r="G18" i="45"/>
  <c r="E13" i="37" s="1"/>
  <c r="G17" i="45"/>
  <c r="E12" i="37" s="1"/>
  <c r="G16" i="45"/>
  <c r="E11" i="37" s="1"/>
  <c r="G15" i="45"/>
  <c r="E10" i="37" s="1"/>
  <c r="G14" i="45"/>
  <c r="G13"/>
  <c r="E8" i="37" s="1"/>
  <c r="G12" i="45"/>
  <c r="E7" i="37" s="1"/>
  <c r="G11" i="45"/>
  <c r="E6" i="37" s="1"/>
  <c r="G10" i="45"/>
  <c r="E5" i="37" s="1"/>
  <c r="G9" i="45"/>
  <c r="E4" i="37" s="1"/>
  <c r="G8" i="45"/>
  <c r="G89" i="38"/>
  <c r="D89" i="43" s="1"/>
  <c r="G88" i="38"/>
  <c r="D88" i="43" s="1"/>
  <c r="G87" i="38"/>
  <c r="D87" i="43" s="1"/>
  <c r="G86" i="38"/>
  <c r="D86" i="43" s="1"/>
  <c r="G85" i="38"/>
  <c r="D85" i="43" s="1"/>
  <c r="G84" i="38"/>
  <c r="D84" i="43" s="1"/>
  <c r="G83" i="38"/>
  <c r="D83" i="43" s="1"/>
  <c r="G82" i="38"/>
  <c r="D82" i="43" s="1"/>
  <c r="G81" i="38"/>
  <c r="D81" i="43" s="1"/>
  <c r="G80" i="38"/>
  <c r="D80" i="43" s="1"/>
  <c r="G79" i="38"/>
  <c r="D79" i="43" s="1"/>
  <c r="G78" i="38"/>
  <c r="D78" i="43" s="1"/>
  <c r="G77" i="38"/>
  <c r="D77" i="43" s="1"/>
  <c r="G76" i="38"/>
  <c r="D76" i="43" s="1"/>
  <c r="G75" i="38"/>
  <c r="D75" i="43" s="1"/>
  <c r="G74" i="38"/>
  <c r="D74" i="43" s="1"/>
  <c r="G73" i="38"/>
  <c r="D73" i="43" s="1"/>
  <c r="G72" i="38"/>
  <c r="D72" i="43" s="1"/>
  <c r="G71" i="38"/>
  <c r="D71" i="43" s="1"/>
  <c r="G70" i="38"/>
  <c r="D70" i="43" s="1"/>
  <c r="G69" i="38"/>
  <c r="D69" i="43" s="1"/>
  <c r="G68" i="38"/>
  <c r="D68" i="43" s="1"/>
  <c r="G67" i="38"/>
  <c r="D67" i="43" s="1"/>
  <c r="G66" i="38"/>
  <c r="D66" i="43" s="1"/>
  <c r="G65" i="38"/>
  <c r="D65" i="43" s="1"/>
  <c r="G64" i="38"/>
  <c r="D64" i="43" s="1"/>
  <c r="G63" i="38"/>
  <c r="D63" i="43" s="1"/>
  <c r="G62" i="38"/>
  <c r="D62" i="43" s="1"/>
  <c r="G61" i="38"/>
  <c r="D61" i="43" s="1"/>
  <c r="G60" i="38"/>
  <c r="D60" i="43" s="1"/>
  <c r="G59" i="38"/>
  <c r="D59" i="43" s="1"/>
  <c r="G58" i="38"/>
  <c r="D58" i="43" s="1"/>
  <c r="G57" i="38"/>
  <c r="D57" i="43" s="1"/>
  <c r="G56" i="38"/>
  <c r="D56" i="43" s="1"/>
  <c r="G55" i="38"/>
  <c r="D55" i="43" s="1"/>
  <c r="G54" i="38"/>
  <c r="D54" i="43" s="1"/>
  <c r="G53" i="38"/>
  <c r="D53" i="43" s="1"/>
  <c r="G52" i="38"/>
  <c r="D52" i="43" s="1"/>
  <c r="G51" i="38"/>
  <c r="D51" i="43" s="1"/>
  <c r="G50" i="38"/>
  <c r="D50" i="43" s="1"/>
  <c r="G49" i="38"/>
  <c r="D49" i="43" s="1"/>
  <c r="G48" i="38"/>
  <c r="D48" i="43" s="1"/>
  <c r="G47" i="38"/>
  <c r="D47" i="43" s="1"/>
  <c r="G46" i="38"/>
  <c r="D46" i="43" s="1"/>
  <c r="G45" i="38"/>
  <c r="D45" i="43" s="1"/>
  <c r="G44" i="38"/>
  <c r="D44" i="43" s="1"/>
  <c r="G43" i="38"/>
  <c r="D43" i="43" s="1"/>
  <c r="G42" i="38"/>
  <c r="D42" i="43" s="1"/>
  <c r="G41" i="38"/>
  <c r="D41" i="43" s="1"/>
  <c r="G40" i="38"/>
  <c r="D40" i="43" s="1"/>
  <c r="G39" i="38"/>
  <c r="D39" i="43" s="1"/>
  <c r="G38" i="38"/>
  <c r="D38" i="43" s="1"/>
  <c r="G37" i="38"/>
  <c r="D37" i="43" s="1"/>
  <c r="G36" i="38"/>
  <c r="D36" i="43" s="1"/>
  <c r="G35" i="38"/>
  <c r="D35" i="43" s="1"/>
  <c r="G34" i="38"/>
  <c r="D34" i="43" s="1"/>
  <c r="G33" i="38"/>
  <c r="D33" i="43" s="1"/>
  <c r="G32" i="38"/>
  <c r="D32" i="43" s="1"/>
  <c r="G31" i="38"/>
  <c r="D31" i="43" s="1"/>
  <c r="G30" i="38"/>
  <c r="D30" i="43" s="1"/>
  <c r="G29" i="38"/>
  <c r="D29" i="43" s="1"/>
  <c r="G28" i="38"/>
  <c r="D28" i="43" s="1"/>
  <c r="G27" i="38"/>
  <c r="D27" i="43" s="1"/>
  <c r="G26" i="38"/>
  <c r="D26" i="43" s="1"/>
  <c r="G25" i="38"/>
  <c r="D25" i="43" s="1"/>
  <c r="G24" i="38"/>
  <c r="D24" i="43" s="1"/>
  <c r="G23" i="38"/>
  <c r="D23" i="43" s="1"/>
  <c r="G22" i="38"/>
  <c r="D22" i="43" s="1"/>
  <c r="G21" i="38"/>
  <c r="D21" i="43" s="1"/>
  <c r="G20" i="38"/>
  <c r="D20" i="43" s="1"/>
  <c r="G19" i="38"/>
  <c r="D19" i="43" s="1"/>
  <c r="G18" i="38"/>
  <c r="D18" i="43" s="1"/>
  <c r="G17" i="38"/>
  <c r="D17" i="43" s="1"/>
  <c r="G16" i="38"/>
  <c r="D16" i="43" s="1"/>
  <c r="G15" i="38"/>
  <c r="D15" i="43" s="1"/>
  <c r="G14" i="38"/>
  <c r="D14" i="43" s="1"/>
  <c r="G13" i="38"/>
  <c r="D13" i="43" s="1"/>
  <c r="G12" i="38"/>
  <c r="D12" i="43" s="1"/>
  <c r="G11" i="38"/>
  <c r="D11" i="43" s="1"/>
  <c r="G10" i="38"/>
  <c r="G89" i="44"/>
  <c r="C89" i="43" s="1"/>
  <c r="G88" i="44"/>
  <c r="C88" i="43" s="1"/>
  <c r="G87" i="44"/>
  <c r="C87" i="43" s="1"/>
  <c r="G86" i="44"/>
  <c r="C86" i="43" s="1"/>
  <c r="G85" i="44"/>
  <c r="C85" i="43" s="1"/>
  <c r="G84" i="44"/>
  <c r="C84" i="43" s="1"/>
  <c r="G83" i="44"/>
  <c r="C83" i="43" s="1"/>
  <c r="G82" i="44"/>
  <c r="C82" i="43" s="1"/>
  <c r="G81" i="44"/>
  <c r="C81" i="43" s="1"/>
  <c r="G80" i="44"/>
  <c r="C80" i="43" s="1"/>
  <c r="G79" i="44"/>
  <c r="C79" i="43" s="1"/>
  <c r="G78" i="44"/>
  <c r="C78" i="43" s="1"/>
  <c r="G77" i="44"/>
  <c r="C77" i="43" s="1"/>
  <c r="G76" i="44"/>
  <c r="C76" i="43" s="1"/>
  <c r="G75" i="44"/>
  <c r="C75" i="43" s="1"/>
  <c r="G74" i="44"/>
  <c r="C74" i="43" s="1"/>
  <c r="G73" i="44"/>
  <c r="C73" i="43" s="1"/>
  <c r="G72" i="44"/>
  <c r="C72" i="43" s="1"/>
  <c r="G71" i="44"/>
  <c r="C71" i="43" s="1"/>
  <c r="G70" i="44"/>
  <c r="C70" i="43" s="1"/>
  <c r="G69" i="44"/>
  <c r="C69" i="43" s="1"/>
  <c r="G68" i="44"/>
  <c r="C68" i="43" s="1"/>
  <c r="G67" i="44"/>
  <c r="C67" i="43" s="1"/>
  <c r="G66" i="44"/>
  <c r="C66" i="43" s="1"/>
  <c r="G65" i="44"/>
  <c r="C65" i="43" s="1"/>
  <c r="G64" i="44"/>
  <c r="C64" i="43" s="1"/>
  <c r="G63" i="44"/>
  <c r="C63" i="43" s="1"/>
  <c r="G62" i="44"/>
  <c r="C62" i="43" s="1"/>
  <c r="G61" i="44"/>
  <c r="C61" i="43" s="1"/>
  <c r="G60" i="44"/>
  <c r="C60" i="43" s="1"/>
  <c r="G59" i="44"/>
  <c r="C59" i="43" s="1"/>
  <c r="G58" i="44"/>
  <c r="C58" i="43" s="1"/>
  <c r="G57" i="44"/>
  <c r="C57" i="43" s="1"/>
  <c r="G56" i="44"/>
  <c r="C56" i="43" s="1"/>
  <c r="G55" i="44"/>
  <c r="C55" i="43" s="1"/>
  <c r="G54" i="44"/>
  <c r="C54" i="43" s="1"/>
  <c r="G53" i="44"/>
  <c r="C53" i="43" s="1"/>
  <c r="G52" i="44"/>
  <c r="C52" i="43" s="1"/>
  <c r="G51" i="44"/>
  <c r="C51" i="43" s="1"/>
  <c r="G50" i="44"/>
  <c r="C50" i="43" s="1"/>
  <c r="G49" i="44"/>
  <c r="C49" i="43" s="1"/>
  <c r="G48" i="44"/>
  <c r="C48" i="43" s="1"/>
  <c r="G47" i="44"/>
  <c r="C47" i="43" s="1"/>
  <c r="G46" i="44"/>
  <c r="C46" i="43" s="1"/>
  <c r="G45" i="44"/>
  <c r="C45" i="43" s="1"/>
  <c r="G44" i="44"/>
  <c r="C44" i="43" s="1"/>
  <c r="G43" i="44"/>
  <c r="C43" i="43" s="1"/>
  <c r="G42" i="44"/>
  <c r="C42" i="43" s="1"/>
  <c r="G41" i="44"/>
  <c r="C41" i="43" s="1"/>
  <c r="G40" i="44"/>
  <c r="C40" i="43" s="1"/>
  <c r="G39" i="44"/>
  <c r="C39" i="43" s="1"/>
  <c r="G38" i="44"/>
  <c r="C38" i="43" s="1"/>
  <c r="G37" i="44"/>
  <c r="C37" i="43" s="1"/>
  <c r="G36" i="44"/>
  <c r="C36" i="43" s="1"/>
  <c r="G35" i="44"/>
  <c r="C35" i="43" s="1"/>
  <c r="G34" i="44"/>
  <c r="C34" i="43" s="1"/>
  <c r="G33" i="44"/>
  <c r="C33" i="43" s="1"/>
  <c r="G32" i="44"/>
  <c r="C32" i="43" s="1"/>
  <c r="G31" i="44"/>
  <c r="C31" i="43" s="1"/>
  <c r="G30" i="44"/>
  <c r="C30" i="43" s="1"/>
  <c r="G29" i="44"/>
  <c r="C29" i="43" s="1"/>
  <c r="G28" i="44"/>
  <c r="C28" i="43" s="1"/>
  <c r="G27" i="44"/>
  <c r="C27" i="43" s="1"/>
  <c r="G26" i="44"/>
  <c r="C26" i="43" s="1"/>
  <c r="G25" i="44"/>
  <c r="C25" i="43" s="1"/>
  <c r="G24" i="44"/>
  <c r="C24" i="43" s="1"/>
  <c r="G23" i="44"/>
  <c r="C23" i="43" s="1"/>
  <c r="G22" i="44"/>
  <c r="C22" i="43" s="1"/>
  <c r="G21" i="44"/>
  <c r="C21" i="43" s="1"/>
  <c r="G20" i="44"/>
  <c r="C20" i="43" s="1"/>
  <c r="G19" i="44"/>
  <c r="C19" i="43" s="1"/>
  <c r="G18" i="44"/>
  <c r="C18" i="43" s="1"/>
  <c r="G17" i="44"/>
  <c r="C17" i="43" s="1"/>
  <c r="G16" i="44"/>
  <c r="C16" i="43" s="1"/>
  <c r="G15" i="44"/>
  <c r="C15" i="43" s="1"/>
  <c r="G14" i="44"/>
  <c r="C14" i="43" s="1"/>
  <c r="G13" i="44"/>
  <c r="C13" i="43" s="1"/>
  <c r="G12" i="44"/>
  <c r="C12" i="43" s="1"/>
  <c r="G11" i="44"/>
  <c r="C11" i="43" s="1"/>
  <c r="G10" i="44"/>
  <c r="C10" i="43" s="1"/>
  <c r="G9" i="44"/>
  <c r="C9" i="43" s="1"/>
  <c r="G8" i="44"/>
  <c r="C93" i="73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72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71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70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E8" s="1"/>
  <c r="B8"/>
  <c r="C93" i="69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68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67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66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E8" s="1"/>
  <c r="F8" s="1"/>
  <c r="B8"/>
  <c r="C93" i="65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64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63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62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E8" s="1"/>
  <c r="B8"/>
  <c r="C93" i="61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60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59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D91" i="58"/>
  <c r="E91" s="1"/>
  <c r="F91" s="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E8" s="1"/>
  <c r="F8" s="1"/>
  <c r="B8"/>
  <c r="C101" i="57"/>
  <c r="E91"/>
  <c r="F91" s="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56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E8" s="1"/>
  <c r="B8"/>
  <c r="C93" i="55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E8" s="1"/>
  <c r="B8"/>
  <c r="C93" i="54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53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52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C93" i="51"/>
  <c r="D91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E8" s="1"/>
  <c r="B8"/>
  <c r="D91" i="50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E8" s="1"/>
  <c r="F8" s="1"/>
  <c r="B8"/>
  <c r="E76" i="58" l="1"/>
  <c r="D103"/>
  <c r="I103" i="43"/>
  <c r="G8"/>
  <c r="G103" s="1"/>
  <c r="G101" i="42"/>
  <c r="F8" i="43"/>
  <c r="F103" s="1"/>
  <c r="G103" i="40"/>
  <c r="D10" i="43"/>
  <c r="D103" s="1"/>
  <c r="G102" i="38"/>
  <c r="C8" i="43"/>
  <c r="C103" s="1"/>
  <c r="G103" i="44"/>
  <c r="N3" i="37"/>
  <c r="N89" s="1"/>
  <c r="N91" s="1"/>
  <c r="N92" s="1"/>
  <c r="G103" i="48"/>
  <c r="G102" i="49"/>
  <c r="H8" i="43"/>
  <c r="E17" i="50"/>
  <c r="D95"/>
  <c r="G92" i="39"/>
  <c r="G103" s="1"/>
  <c r="AF14" i="37"/>
  <c r="E19" i="43"/>
  <c r="AF26" i="37"/>
  <c r="E31" i="43"/>
  <c r="AF38" i="37"/>
  <c r="E43" i="43"/>
  <c r="AF50" i="37"/>
  <c r="E55" i="43"/>
  <c r="AF58" i="37"/>
  <c r="E63" i="43"/>
  <c r="AF70" i="37"/>
  <c r="E75" i="43"/>
  <c r="AF74" i="37"/>
  <c r="E79" i="43"/>
  <c r="AF78" i="37"/>
  <c r="E83" i="43"/>
  <c r="AF5" i="37"/>
  <c r="E10" i="43"/>
  <c r="AF9" i="37"/>
  <c r="E14" i="43"/>
  <c r="AF13" i="37"/>
  <c r="E18" i="43"/>
  <c r="AF17" i="37"/>
  <c r="E22" i="43"/>
  <c r="AF21" i="37"/>
  <c r="E26" i="43"/>
  <c r="AF25" i="37"/>
  <c r="E30" i="43"/>
  <c r="AF29" i="37"/>
  <c r="E34" i="43"/>
  <c r="AF33" i="37"/>
  <c r="E38" i="43"/>
  <c r="AF37" i="37"/>
  <c r="E42" i="43"/>
  <c r="AF41" i="37"/>
  <c r="E46" i="43"/>
  <c r="AF45" i="37"/>
  <c r="E50" i="43"/>
  <c r="AF49" i="37"/>
  <c r="E54" i="43"/>
  <c r="AF53" i="37"/>
  <c r="E58" i="43"/>
  <c r="AF57" i="37"/>
  <c r="E62" i="43"/>
  <c r="AF61" i="37"/>
  <c r="E66" i="43"/>
  <c r="AF65" i="37"/>
  <c r="E70" i="43"/>
  <c r="AF69" i="37"/>
  <c r="E74" i="43"/>
  <c r="AF73" i="37"/>
  <c r="E78" i="43"/>
  <c r="AF77" i="37"/>
  <c r="E82" i="43"/>
  <c r="AF81" i="37"/>
  <c r="E86" i="43"/>
  <c r="AF85" i="37"/>
  <c r="E90" i="43"/>
  <c r="AF6" i="37"/>
  <c r="E11" i="43"/>
  <c r="AF18" i="37"/>
  <c r="E23" i="43"/>
  <c r="AF30" i="37"/>
  <c r="E35" i="43"/>
  <c r="AF46" i="37"/>
  <c r="E51" i="43"/>
  <c r="AF66" i="37"/>
  <c r="E71" i="43"/>
  <c r="AF82" i="37"/>
  <c r="E87" i="43"/>
  <c r="AF8" i="37"/>
  <c r="E13" i="43"/>
  <c r="AF12" i="37"/>
  <c r="E17" i="43"/>
  <c r="AF16" i="37"/>
  <c r="E21" i="43"/>
  <c r="AF20" i="37"/>
  <c r="E25" i="43"/>
  <c r="AF24" i="37"/>
  <c r="E29" i="43"/>
  <c r="AF28" i="37"/>
  <c r="E33" i="43"/>
  <c r="AF32" i="37"/>
  <c r="E37" i="43"/>
  <c r="AF36" i="37"/>
  <c r="E41" i="43"/>
  <c r="AF40" i="37"/>
  <c r="E45" i="43"/>
  <c r="AF44" i="37"/>
  <c r="E49" i="43"/>
  <c r="AF48" i="37"/>
  <c r="E53" i="43"/>
  <c r="AF52" i="37"/>
  <c r="E57" i="43"/>
  <c r="AF56" i="37"/>
  <c r="E61" i="43"/>
  <c r="AF60" i="37"/>
  <c r="E65" i="43"/>
  <c r="AF64" i="37"/>
  <c r="AF68"/>
  <c r="E73" i="43"/>
  <c r="AF72" i="37"/>
  <c r="E77" i="43"/>
  <c r="AF76" i="37"/>
  <c r="E81" i="43"/>
  <c r="AF80" i="37"/>
  <c r="E85" i="43"/>
  <c r="AF84" i="37"/>
  <c r="E89" i="43"/>
  <c r="AF10" i="37"/>
  <c r="E15" i="43"/>
  <c r="AF22" i="37"/>
  <c r="E27" i="43"/>
  <c r="AF34" i="37"/>
  <c r="E39" i="43"/>
  <c r="AF42" i="37"/>
  <c r="E47" i="43"/>
  <c r="AF54" i="37"/>
  <c r="E59" i="43"/>
  <c r="AF62" i="37"/>
  <c r="E67" i="43"/>
  <c r="AF3" i="37"/>
  <c r="E8" i="43"/>
  <c r="AF7" i="37"/>
  <c r="E12" i="43"/>
  <c r="AF11" i="37"/>
  <c r="E16" i="43"/>
  <c r="AF15" i="37"/>
  <c r="E20" i="43"/>
  <c r="AF19" i="37"/>
  <c r="E24" i="43"/>
  <c r="AF23" i="37"/>
  <c r="E28" i="43"/>
  <c r="AF27" i="37"/>
  <c r="E32" i="43"/>
  <c r="AF31" i="37"/>
  <c r="E36" i="43"/>
  <c r="AF35" i="37"/>
  <c r="E40" i="43"/>
  <c r="AF39" i="37"/>
  <c r="E44" i="43"/>
  <c r="AF43" i="37"/>
  <c r="E48" i="43"/>
  <c r="AF47" i="37"/>
  <c r="E52" i="43"/>
  <c r="AF51" i="37"/>
  <c r="E56" i="43"/>
  <c r="AF55" i="37"/>
  <c r="E60" i="43"/>
  <c r="AF59" i="37"/>
  <c r="E64" i="43"/>
  <c r="AF63" i="37"/>
  <c r="AF67"/>
  <c r="E72" i="43"/>
  <c r="AF71" i="37"/>
  <c r="E76" i="43"/>
  <c r="AF75" i="37"/>
  <c r="E80" i="43"/>
  <c r="AF79" i="37"/>
  <c r="E84" i="43"/>
  <c r="AF83" i="37"/>
  <c r="E88" i="43"/>
  <c r="AB6" i="37"/>
  <c r="L11" i="43"/>
  <c r="AB18" i="37"/>
  <c r="L23" i="43"/>
  <c r="AB30" i="37"/>
  <c r="L35" i="43"/>
  <c r="AB38" i="37"/>
  <c r="L43" i="43"/>
  <c r="AB46" i="37"/>
  <c r="L51" i="43"/>
  <c r="AB58" i="37"/>
  <c r="L63" i="43"/>
  <c r="AB62" i="37"/>
  <c r="L67" i="43"/>
  <c r="AB74" i="37"/>
  <c r="L79" i="43"/>
  <c r="AB82" i="37"/>
  <c r="L87" i="43"/>
  <c r="AB5" i="37"/>
  <c r="L10" i="43"/>
  <c r="AB9" i="37"/>
  <c r="L14" i="43"/>
  <c r="AB13" i="37"/>
  <c r="L18" i="43"/>
  <c r="AB17" i="37"/>
  <c r="L22" i="43"/>
  <c r="AB21" i="37"/>
  <c r="L26" i="43"/>
  <c r="AB25" i="37"/>
  <c r="L30" i="43"/>
  <c r="AB29" i="37"/>
  <c r="L34" i="43"/>
  <c r="AB33" i="37"/>
  <c r="L38" i="43"/>
  <c r="AB37" i="37"/>
  <c r="L42" i="43"/>
  <c r="AB41" i="37"/>
  <c r="L46" i="43"/>
  <c r="AB45" i="37"/>
  <c r="L50" i="43"/>
  <c r="AB49" i="37"/>
  <c r="L54" i="43"/>
  <c r="AB53" i="37"/>
  <c r="L58" i="43"/>
  <c r="AB57" i="37"/>
  <c r="L62" i="43"/>
  <c r="AB61" i="37"/>
  <c r="L66" i="43"/>
  <c r="AB65" i="37"/>
  <c r="L70" i="43"/>
  <c r="AB69" i="37"/>
  <c r="L74" i="43"/>
  <c r="AB73" i="37"/>
  <c r="L78" i="43"/>
  <c r="AB77" i="37"/>
  <c r="L82" i="43"/>
  <c r="AB81" i="37"/>
  <c r="L86" i="43"/>
  <c r="AB85" i="37"/>
  <c r="L90" i="43"/>
  <c r="AB10" i="37"/>
  <c r="L15" i="43"/>
  <c r="AB22" i="37"/>
  <c r="L27" i="43"/>
  <c r="AB34" i="37"/>
  <c r="L39" i="43"/>
  <c r="AB54" i="37"/>
  <c r="L59" i="43"/>
  <c r="AB70" i="37"/>
  <c r="L75" i="43"/>
  <c r="AB78" i="37"/>
  <c r="L83" i="43"/>
  <c r="AB8" i="37"/>
  <c r="L13" i="43"/>
  <c r="AB12" i="37"/>
  <c r="L17" i="43"/>
  <c r="AB16" i="37"/>
  <c r="L21" i="43"/>
  <c r="AB20" i="37"/>
  <c r="L25" i="43"/>
  <c r="AB24" i="37"/>
  <c r="L29" i="43"/>
  <c r="AB28" i="37"/>
  <c r="L33" i="43"/>
  <c r="AB32" i="37"/>
  <c r="L37" i="43"/>
  <c r="AB36" i="37"/>
  <c r="L41" i="43"/>
  <c r="AB40" i="37"/>
  <c r="L45" i="43"/>
  <c r="AB44" i="37"/>
  <c r="L49" i="43"/>
  <c r="AB48" i="37"/>
  <c r="L53" i="43"/>
  <c r="AB52" i="37"/>
  <c r="L57" i="43"/>
  <c r="AB56" i="37"/>
  <c r="L61" i="43"/>
  <c r="AB60" i="37"/>
  <c r="L65" i="43"/>
  <c r="AB64" i="37"/>
  <c r="L69" i="43"/>
  <c r="AB68" i="37"/>
  <c r="L73" i="43"/>
  <c r="AB72" i="37"/>
  <c r="L77" i="43"/>
  <c r="AB76" i="37"/>
  <c r="L81" i="43"/>
  <c r="AB80" i="37"/>
  <c r="L85" i="43"/>
  <c r="AB84" i="37"/>
  <c r="L89" i="43"/>
  <c r="AB14" i="37"/>
  <c r="L19" i="43"/>
  <c r="AB26" i="37"/>
  <c r="L31" i="43"/>
  <c r="AB42" i="37"/>
  <c r="L47" i="43"/>
  <c r="AB50" i="37"/>
  <c r="L55" i="43"/>
  <c r="AB66" i="37"/>
  <c r="L71" i="43"/>
  <c r="AB3" i="37"/>
  <c r="L8" i="43"/>
  <c r="AB7" i="37"/>
  <c r="L12" i="43"/>
  <c r="AB11" i="37"/>
  <c r="L16" i="43"/>
  <c r="AB15" i="37"/>
  <c r="L20" i="43"/>
  <c r="AB19" i="37"/>
  <c r="L24" i="43"/>
  <c r="AB23" i="37"/>
  <c r="L28" i="43"/>
  <c r="AB27" i="37"/>
  <c r="L32" i="43"/>
  <c r="AB31" i="37"/>
  <c r="L36" i="43"/>
  <c r="AB35" i="37"/>
  <c r="L40" i="43"/>
  <c r="AB39" i="37"/>
  <c r="L44" i="43"/>
  <c r="AB43" i="37"/>
  <c r="L48" i="43"/>
  <c r="AB47" i="37"/>
  <c r="L52" i="43"/>
  <c r="AB51" i="37"/>
  <c r="L56" i="43"/>
  <c r="AB55" i="37"/>
  <c r="L60" i="43"/>
  <c r="AB59" i="37"/>
  <c r="L64" i="43"/>
  <c r="AB63" i="37"/>
  <c r="L68" i="43"/>
  <c r="AB67" i="37"/>
  <c r="L72" i="43"/>
  <c r="AB71" i="37"/>
  <c r="L76" i="43"/>
  <c r="AB75" i="37"/>
  <c r="L80" i="43"/>
  <c r="AB79" i="37"/>
  <c r="L84" i="43"/>
  <c r="AB83" i="37"/>
  <c r="L88" i="43"/>
  <c r="J91"/>
  <c r="J103" s="1"/>
  <c r="M36" i="37"/>
  <c r="M6"/>
  <c r="M10"/>
  <c r="M14"/>
  <c r="M18"/>
  <c r="M22"/>
  <c r="M26"/>
  <c r="M30"/>
  <c r="M34"/>
  <c r="M38"/>
  <c r="M42"/>
  <c r="M46"/>
  <c r="M50"/>
  <c r="M54"/>
  <c r="M58"/>
  <c r="M62"/>
  <c r="M66"/>
  <c r="M70"/>
  <c r="M74"/>
  <c r="M78"/>
  <c r="M82"/>
  <c r="M5"/>
  <c r="M9"/>
  <c r="M13"/>
  <c r="M17"/>
  <c r="M21"/>
  <c r="M25"/>
  <c r="M29"/>
  <c r="M33"/>
  <c r="M37"/>
  <c r="M41"/>
  <c r="M45"/>
  <c r="M49"/>
  <c r="M53"/>
  <c r="M57"/>
  <c r="M61"/>
  <c r="M65"/>
  <c r="M69"/>
  <c r="M73"/>
  <c r="M77"/>
  <c r="M81"/>
  <c r="M85"/>
  <c r="M3"/>
  <c r="M7"/>
  <c r="M11"/>
  <c r="M15"/>
  <c r="M19"/>
  <c r="M23"/>
  <c r="M27"/>
  <c r="M31"/>
  <c r="M35"/>
  <c r="M39"/>
  <c r="M43"/>
  <c r="M47"/>
  <c r="M51"/>
  <c r="M55"/>
  <c r="M59"/>
  <c r="M63"/>
  <c r="M67"/>
  <c r="M71"/>
  <c r="M75"/>
  <c r="M79"/>
  <c r="M83"/>
  <c r="M4"/>
  <c r="M8"/>
  <c r="M12"/>
  <c r="M16"/>
  <c r="M20"/>
  <c r="M24"/>
  <c r="M28"/>
  <c r="M32"/>
  <c r="M40"/>
  <c r="M44"/>
  <c r="M48"/>
  <c r="M52"/>
  <c r="M56"/>
  <c r="M60"/>
  <c r="M64"/>
  <c r="M68"/>
  <c r="M72"/>
  <c r="M76"/>
  <c r="M80"/>
  <c r="M84"/>
  <c r="X9"/>
  <c r="X17"/>
  <c r="X25"/>
  <c r="X33"/>
  <c r="X41"/>
  <c r="X49"/>
  <c r="X57"/>
  <c r="X65"/>
  <c r="X73"/>
  <c r="X85"/>
  <c r="X12"/>
  <c r="X20"/>
  <c r="X28"/>
  <c r="X36"/>
  <c r="X44"/>
  <c r="X48"/>
  <c r="X52"/>
  <c r="X60"/>
  <c r="X64"/>
  <c r="X68"/>
  <c r="X72"/>
  <c r="X76"/>
  <c r="X84"/>
  <c r="X6"/>
  <c r="X10"/>
  <c r="X14"/>
  <c r="X18"/>
  <c r="X22"/>
  <c r="X26"/>
  <c r="X30"/>
  <c r="X34"/>
  <c r="X38"/>
  <c r="X42"/>
  <c r="X46"/>
  <c r="X50"/>
  <c r="X54"/>
  <c r="X58"/>
  <c r="X62"/>
  <c r="X66"/>
  <c r="X70"/>
  <c r="X74"/>
  <c r="X78"/>
  <c r="X82"/>
  <c r="X5"/>
  <c r="X13"/>
  <c r="X21"/>
  <c r="X29"/>
  <c r="X37"/>
  <c r="X45"/>
  <c r="X53"/>
  <c r="X61"/>
  <c r="X69"/>
  <c r="X77"/>
  <c r="X81"/>
  <c r="X8"/>
  <c r="X16"/>
  <c r="X24"/>
  <c r="X32"/>
  <c r="X40"/>
  <c r="X56"/>
  <c r="X80"/>
  <c r="X3"/>
  <c r="X7"/>
  <c r="X11"/>
  <c r="X15"/>
  <c r="X19"/>
  <c r="X23"/>
  <c r="X27"/>
  <c r="X31"/>
  <c r="X35"/>
  <c r="X39"/>
  <c r="X43"/>
  <c r="X47"/>
  <c r="X51"/>
  <c r="X55"/>
  <c r="X59"/>
  <c r="X63"/>
  <c r="X67"/>
  <c r="X71"/>
  <c r="X75"/>
  <c r="X79"/>
  <c r="X83"/>
  <c r="V5"/>
  <c r="V13"/>
  <c r="V21"/>
  <c r="V29"/>
  <c r="V37"/>
  <c r="V45"/>
  <c r="V53"/>
  <c r="V57"/>
  <c r="V65"/>
  <c r="V69"/>
  <c r="V77"/>
  <c r="V85"/>
  <c r="V4"/>
  <c r="V8"/>
  <c r="V16"/>
  <c r="V24"/>
  <c r="V32"/>
  <c r="V36"/>
  <c r="V44"/>
  <c r="V48"/>
  <c r="V56"/>
  <c r="V60"/>
  <c r="V64"/>
  <c r="V72"/>
  <c r="V76"/>
  <c r="V80"/>
  <c r="V84"/>
  <c r="V6"/>
  <c r="V10"/>
  <c r="V14"/>
  <c r="V18"/>
  <c r="V22"/>
  <c r="V26"/>
  <c r="V30"/>
  <c r="V34"/>
  <c r="V38"/>
  <c r="V42"/>
  <c r="V46"/>
  <c r="V50"/>
  <c r="V54"/>
  <c r="V58"/>
  <c r="V62"/>
  <c r="V66"/>
  <c r="V70"/>
  <c r="V74"/>
  <c r="V78"/>
  <c r="V82"/>
  <c r="V9"/>
  <c r="V17"/>
  <c r="V25"/>
  <c r="V33"/>
  <c r="V41"/>
  <c r="V49"/>
  <c r="V61"/>
  <c r="V73"/>
  <c r="V81"/>
  <c r="V12"/>
  <c r="V20"/>
  <c r="V28"/>
  <c r="V40"/>
  <c r="V52"/>
  <c r="V68"/>
  <c r="V3"/>
  <c r="V7"/>
  <c r="V11"/>
  <c r="V15"/>
  <c r="V19"/>
  <c r="V23"/>
  <c r="V27"/>
  <c r="V31"/>
  <c r="V35"/>
  <c r="V39"/>
  <c r="V43"/>
  <c r="V47"/>
  <c r="V51"/>
  <c r="V55"/>
  <c r="V59"/>
  <c r="V63"/>
  <c r="V67"/>
  <c r="V71"/>
  <c r="V75"/>
  <c r="V79"/>
  <c r="V83"/>
  <c r="S13"/>
  <c r="K18" i="43"/>
  <c r="S17" i="37"/>
  <c r="K22" i="43"/>
  <c r="S25" i="37"/>
  <c r="K30" i="43"/>
  <c r="S33" i="37"/>
  <c r="K38" i="43"/>
  <c r="S41" i="37"/>
  <c r="K46" i="43"/>
  <c r="S49" i="37"/>
  <c r="K54" i="43"/>
  <c r="S57" i="37"/>
  <c r="K62" i="43"/>
  <c r="S65" i="37"/>
  <c r="K70" i="43"/>
  <c r="S73" i="37"/>
  <c r="K78" i="43"/>
  <c r="S81" i="37"/>
  <c r="K86" i="43"/>
  <c r="M86" s="1"/>
  <c r="S4" i="37"/>
  <c r="K9" i="43"/>
  <c r="S12" i="37"/>
  <c r="K17" i="43"/>
  <c r="S16" i="37"/>
  <c r="K21" i="43"/>
  <c r="S24" i="37"/>
  <c r="K29" i="43"/>
  <c r="S32" i="37"/>
  <c r="K37" i="43"/>
  <c r="S40" i="37"/>
  <c r="K45" i="43"/>
  <c r="S48" i="37"/>
  <c r="K53" i="43"/>
  <c r="S56" i="37"/>
  <c r="K61" i="43"/>
  <c r="S60" i="37"/>
  <c r="K65" i="43"/>
  <c r="S68" i="37"/>
  <c r="K73" i="43"/>
  <c r="S76" i="37"/>
  <c r="K81" i="43"/>
  <c r="S84" i="37"/>
  <c r="K89" i="43"/>
  <c r="S6" i="37"/>
  <c r="K11" i="43"/>
  <c r="S10" i="37"/>
  <c r="K15" i="43"/>
  <c r="S14" i="37"/>
  <c r="K19" i="43"/>
  <c r="S18" i="37"/>
  <c r="K23" i="43"/>
  <c r="S22" i="37"/>
  <c r="K27" i="43"/>
  <c r="S26" i="37"/>
  <c r="K31" i="43"/>
  <c r="S30" i="37"/>
  <c r="K35" i="43"/>
  <c r="S34" i="37"/>
  <c r="K39" i="43"/>
  <c r="S38" i="37"/>
  <c r="K43" i="43"/>
  <c r="S42" i="37"/>
  <c r="K47" i="43"/>
  <c r="S46" i="37"/>
  <c r="K51" i="43"/>
  <c r="S50" i="37"/>
  <c r="K55" i="43"/>
  <c r="S54" i="37"/>
  <c r="K59" i="43"/>
  <c r="S58" i="37"/>
  <c r="K63" i="43"/>
  <c r="S62" i="37"/>
  <c r="K67" i="43"/>
  <c r="S66" i="37"/>
  <c r="K71" i="43"/>
  <c r="S70" i="37"/>
  <c r="K75" i="43"/>
  <c r="S74" i="37"/>
  <c r="K79" i="43"/>
  <c r="S78" i="37"/>
  <c r="K83" i="43"/>
  <c r="S82" i="37"/>
  <c r="K87" i="43"/>
  <c r="S9" i="37"/>
  <c r="K14" i="43"/>
  <c r="S21" i="37"/>
  <c r="K26" i="43"/>
  <c r="S29" i="37"/>
  <c r="K34" i="43"/>
  <c r="S37" i="37"/>
  <c r="K42" i="43"/>
  <c r="S45" i="37"/>
  <c r="K50" i="43"/>
  <c r="S53" i="37"/>
  <c r="K58" i="43"/>
  <c r="S61" i="37"/>
  <c r="K66" i="43"/>
  <c r="S69" i="37"/>
  <c r="K74" i="43"/>
  <c r="S77" i="37"/>
  <c r="K82" i="43"/>
  <c r="S85" i="37"/>
  <c r="K90" i="43"/>
  <c r="S8" i="37"/>
  <c r="K13" i="43"/>
  <c r="S20" i="37"/>
  <c r="K25" i="43"/>
  <c r="S28" i="37"/>
  <c r="K33" i="43"/>
  <c r="S36" i="37"/>
  <c r="K41" i="43"/>
  <c r="S44" i="37"/>
  <c r="K49" i="43"/>
  <c r="S52" i="37"/>
  <c r="K57" i="43"/>
  <c r="S64" i="37"/>
  <c r="K69" i="43"/>
  <c r="S72" i="37"/>
  <c r="K77" i="43"/>
  <c r="S80" i="37"/>
  <c r="K85" i="43"/>
  <c r="S3" i="37"/>
  <c r="K8" i="43"/>
  <c r="S7" i="37"/>
  <c r="K12" i="43"/>
  <c r="S11" i="37"/>
  <c r="K16" i="43"/>
  <c r="S15" i="37"/>
  <c r="K20" i="43"/>
  <c r="S19" i="37"/>
  <c r="K24" i="43"/>
  <c r="S23" i="37"/>
  <c r="K28" i="43"/>
  <c r="S27" i="37"/>
  <c r="K32" i="43"/>
  <c r="S31" i="37"/>
  <c r="K36" i="43"/>
  <c r="S35" i="37"/>
  <c r="K40" i="43"/>
  <c r="S39" i="37"/>
  <c r="K44" i="43"/>
  <c r="S43" i="37"/>
  <c r="K48" i="43"/>
  <c r="S47" i="37"/>
  <c r="K52" i="43"/>
  <c r="S51" i="37"/>
  <c r="K56" i="43"/>
  <c r="S55" i="37"/>
  <c r="K60" i="43"/>
  <c r="S59" i="37"/>
  <c r="K64" i="43"/>
  <c r="S63" i="37"/>
  <c r="K68" i="43"/>
  <c r="S67" i="37"/>
  <c r="K72" i="43"/>
  <c r="S71" i="37"/>
  <c r="K76" i="43"/>
  <c r="S75" i="37"/>
  <c r="K80" i="43"/>
  <c r="S79" i="37"/>
  <c r="K84" i="43"/>
  <c r="S83" i="37"/>
  <c r="K88" i="43"/>
  <c r="L5" i="37"/>
  <c r="H10" i="43"/>
  <c r="L13" i="37"/>
  <c r="H18" i="43"/>
  <c r="L25" i="37"/>
  <c r="H30" i="43"/>
  <c r="L37" i="37"/>
  <c r="H42" i="43"/>
  <c r="L49" i="37"/>
  <c r="H54" i="43"/>
  <c r="L61" i="37"/>
  <c r="H66" i="43"/>
  <c r="L73" i="37"/>
  <c r="L81"/>
  <c r="L8"/>
  <c r="H13" i="43"/>
  <c r="L12" i="37"/>
  <c r="H17" i="43"/>
  <c r="L20" i="37"/>
  <c r="H25" i="43"/>
  <c r="L28" i="37"/>
  <c r="H33" i="43"/>
  <c r="L36" i="37"/>
  <c r="H41" i="43"/>
  <c r="L44" i="37"/>
  <c r="H49" i="43"/>
  <c r="L52" i="37"/>
  <c r="H57" i="43"/>
  <c r="L60" i="37"/>
  <c r="H65" i="43"/>
  <c r="L68" i="37"/>
  <c r="H73" i="43"/>
  <c r="L76" i="37"/>
  <c r="L80"/>
  <c r="L6"/>
  <c r="H11" i="43"/>
  <c r="L10" i="37"/>
  <c r="H15" i="43"/>
  <c r="L14" i="37"/>
  <c r="H19" i="43"/>
  <c r="L18" i="37"/>
  <c r="H23" i="43"/>
  <c r="L22" i="37"/>
  <c r="H27" i="43"/>
  <c r="L26" i="37"/>
  <c r="H31" i="43"/>
  <c r="L30" i="37"/>
  <c r="H35" i="43"/>
  <c r="L34" i="37"/>
  <c r="H39" i="43"/>
  <c r="L38" i="37"/>
  <c r="H43" i="43"/>
  <c r="L42" i="37"/>
  <c r="H47" i="43"/>
  <c r="L46" i="37"/>
  <c r="L50"/>
  <c r="H55" i="43"/>
  <c r="L54" i="37"/>
  <c r="H59" i="43"/>
  <c r="L58" i="37"/>
  <c r="H63" i="43"/>
  <c r="L62" i="37"/>
  <c r="H67" i="43"/>
  <c r="L66" i="37"/>
  <c r="H71" i="43"/>
  <c r="L70" i="37"/>
  <c r="H75" i="43"/>
  <c r="L74" i="37"/>
  <c r="L78"/>
  <c r="L82"/>
  <c r="L9"/>
  <c r="H14" i="43"/>
  <c r="L17" i="37"/>
  <c r="H22" i="43"/>
  <c r="L21" i="37"/>
  <c r="H26" i="43"/>
  <c r="L29" i="37"/>
  <c r="H34" i="43"/>
  <c r="L33" i="37"/>
  <c r="H38" i="43"/>
  <c r="M38" s="1"/>
  <c r="L41" i="37"/>
  <c r="H46" i="43"/>
  <c r="L45" i="37"/>
  <c r="L53"/>
  <c r="H58" i="43"/>
  <c r="L57" i="37"/>
  <c r="H62" i="43"/>
  <c r="L65" i="37"/>
  <c r="H70" i="43"/>
  <c r="L69" i="37"/>
  <c r="H74" i="43"/>
  <c r="L77" i="37"/>
  <c r="L85"/>
  <c r="L4"/>
  <c r="H9" i="43"/>
  <c r="L16" i="37"/>
  <c r="H21" i="43"/>
  <c r="L24" i="37"/>
  <c r="H29" i="43"/>
  <c r="L32" i="37"/>
  <c r="H37" i="43"/>
  <c r="L40" i="37"/>
  <c r="H45" i="43"/>
  <c r="L48" i="37"/>
  <c r="H53" i="43"/>
  <c r="L56" i="37"/>
  <c r="H61" i="43"/>
  <c r="L64" i="37"/>
  <c r="H69" i="43"/>
  <c r="L72" i="37"/>
  <c r="H77" i="43"/>
  <c r="L84" i="37"/>
  <c r="L7"/>
  <c r="H12" i="43"/>
  <c r="L11" i="37"/>
  <c r="H16" i="43"/>
  <c r="L15" i="37"/>
  <c r="H20" i="43"/>
  <c r="L19" i="37"/>
  <c r="H24" i="43"/>
  <c r="L23" i="37"/>
  <c r="H28" i="43"/>
  <c r="L27" i="37"/>
  <c r="H32" i="43"/>
  <c r="L31" i="37"/>
  <c r="H36" i="43"/>
  <c r="L35" i="37"/>
  <c r="H40" i="43"/>
  <c r="L39" i="37"/>
  <c r="H44" i="43"/>
  <c r="L43" i="37"/>
  <c r="H48" i="43"/>
  <c r="L47" i="37"/>
  <c r="H52" i="43"/>
  <c r="L51" i="37"/>
  <c r="H56" i="43"/>
  <c r="L55" i="37"/>
  <c r="H60" i="43"/>
  <c r="L59" i="37"/>
  <c r="H64" i="43"/>
  <c r="L63" i="37"/>
  <c r="H68" i="43"/>
  <c r="L67" i="37"/>
  <c r="H72" i="43"/>
  <c r="L71" i="37"/>
  <c r="H76" i="43"/>
  <c r="L75" i="37"/>
  <c r="L79"/>
  <c r="L83"/>
  <c r="K14"/>
  <c r="K22"/>
  <c r="K30"/>
  <c r="K38"/>
  <c r="K46"/>
  <c r="K54"/>
  <c r="K62"/>
  <c r="K70"/>
  <c r="K78"/>
  <c r="K82"/>
  <c r="K13"/>
  <c r="K21"/>
  <c r="K29"/>
  <c r="K37"/>
  <c r="K49"/>
  <c r="K57"/>
  <c r="K69"/>
  <c r="K77"/>
  <c r="K85"/>
  <c r="K4"/>
  <c r="K8"/>
  <c r="K12"/>
  <c r="K16"/>
  <c r="K20"/>
  <c r="K24"/>
  <c r="K28"/>
  <c r="K32"/>
  <c r="K36"/>
  <c r="K40"/>
  <c r="K44"/>
  <c r="K48"/>
  <c r="K52"/>
  <c r="K56"/>
  <c r="K60"/>
  <c r="K64"/>
  <c r="K68"/>
  <c r="K72"/>
  <c r="K76"/>
  <c r="K80"/>
  <c r="K84"/>
  <c r="K6"/>
  <c r="K10"/>
  <c r="K18"/>
  <c r="K26"/>
  <c r="K34"/>
  <c r="K42"/>
  <c r="K50"/>
  <c r="K58"/>
  <c r="K66"/>
  <c r="K74"/>
  <c r="K5"/>
  <c r="K9"/>
  <c r="K17"/>
  <c r="K25"/>
  <c r="K33"/>
  <c r="K41"/>
  <c r="K45"/>
  <c r="K53"/>
  <c r="K61"/>
  <c r="K65"/>
  <c r="K73"/>
  <c r="K81"/>
  <c r="K7"/>
  <c r="K11"/>
  <c r="K15"/>
  <c r="K19"/>
  <c r="K23"/>
  <c r="K27"/>
  <c r="K31"/>
  <c r="K35"/>
  <c r="K39"/>
  <c r="K43"/>
  <c r="K47"/>
  <c r="K51"/>
  <c r="K55"/>
  <c r="K59"/>
  <c r="K63"/>
  <c r="K67"/>
  <c r="K71"/>
  <c r="K75"/>
  <c r="K79"/>
  <c r="K83"/>
  <c r="H9"/>
  <c r="H17"/>
  <c r="H25"/>
  <c r="H33"/>
  <c r="H41"/>
  <c r="H53"/>
  <c r="H65"/>
  <c r="H73"/>
  <c r="H81"/>
  <c r="H4"/>
  <c r="H16"/>
  <c r="H24"/>
  <c r="H36"/>
  <c r="H44"/>
  <c r="H52"/>
  <c r="H60"/>
  <c r="H68"/>
  <c r="H76"/>
  <c r="H84"/>
  <c r="H6"/>
  <c r="H10"/>
  <c r="H14"/>
  <c r="H18"/>
  <c r="H22"/>
  <c r="H26"/>
  <c r="H30"/>
  <c r="H34"/>
  <c r="H38"/>
  <c r="H42"/>
  <c r="H46"/>
  <c r="H50"/>
  <c r="H54"/>
  <c r="H58"/>
  <c r="H62"/>
  <c r="H66"/>
  <c r="H70"/>
  <c r="H74"/>
  <c r="H78"/>
  <c r="H82"/>
  <c r="H5"/>
  <c r="H13"/>
  <c r="H21"/>
  <c r="H29"/>
  <c r="H37"/>
  <c r="H45"/>
  <c r="H49"/>
  <c r="H57"/>
  <c r="H61"/>
  <c r="H69"/>
  <c r="H77"/>
  <c r="H85"/>
  <c r="H8"/>
  <c r="H12"/>
  <c r="H20"/>
  <c r="H28"/>
  <c r="H32"/>
  <c r="H40"/>
  <c r="H48"/>
  <c r="H56"/>
  <c r="H64"/>
  <c r="H72"/>
  <c r="H80"/>
  <c r="H7"/>
  <c r="H11"/>
  <c r="H15"/>
  <c r="H19"/>
  <c r="H23"/>
  <c r="H27"/>
  <c r="H31"/>
  <c r="H35"/>
  <c r="H39"/>
  <c r="H43"/>
  <c r="H47"/>
  <c r="H51"/>
  <c r="H55"/>
  <c r="H59"/>
  <c r="H63"/>
  <c r="H67"/>
  <c r="H71"/>
  <c r="H75"/>
  <c r="H79"/>
  <c r="H83"/>
  <c r="G10"/>
  <c r="G18"/>
  <c r="G30"/>
  <c r="G38"/>
  <c r="G46"/>
  <c r="G50"/>
  <c r="G58"/>
  <c r="G66"/>
  <c r="G74"/>
  <c r="G78"/>
  <c r="G82"/>
  <c r="G5"/>
  <c r="G17"/>
  <c r="G25"/>
  <c r="G33"/>
  <c r="G41"/>
  <c r="G53"/>
  <c r="G61"/>
  <c r="G69"/>
  <c r="G77"/>
  <c r="G81"/>
  <c r="G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6"/>
  <c r="G14"/>
  <c r="G22"/>
  <c r="G26"/>
  <c r="G34"/>
  <c r="G42"/>
  <c r="G54"/>
  <c r="G62"/>
  <c r="G70"/>
  <c r="G9"/>
  <c r="G13"/>
  <c r="G21"/>
  <c r="G29"/>
  <c r="G37"/>
  <c r="G45"/>
  <c r="G49"/>
  <c r="G57"/>
  <c r="G65"/>
  <c r="G73"/>
  <c r="G85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D46"/>
  <c r="D54"/>
  <c r="D62"/>
  <c r="D70"/>
  <c r="D78"/>
  <c r="D82"/>
  <c r="D5"/>
  <c r="D13"/>
  <c r="D21"/>
  <c r="D29"/>
  <c r="D37"/>
  <c r="D45"/>
  <c r="D53"/>
  <c r="D65"/>
  <c r="D73"/>
  <c r="D85"/>
  <c r="D3"/>
  <c r="D7"/>
  <c r="D11"/>
  <c r="D15"/>
  <c r="D19"/>
  <c r="D23"/>
  <c r="D27"/>
  <c r="D31"/>
  <c r="D35"/>
  <c r="D39"/>
  <c r="D43"/>
  <c r="D47"/>
  <c r="D51"/>
  <c r="D55"/>
  <c r="D59"/>
  <c r="D63"/>
  <c r="D67"/>
  <c r="D71"/>
  <c r="D75"/>
  <c r="D79"/>
  <c r="D83"/>
  <c r="D6"/>
  <c r="D10"/>
  <c r="D14"/>
  <c r="D18"/>
  <c r="D22"/>
  <c r="D26"/>
  <c r="D30"/>
  <c r="D34"/>
  <c r="D38"/>
  <c r="D42"/>
  <c r="D50"/>
  <c r="D58"/>
  <c r="D66"/>
  <c r="D74"/>
  <c r="D9"/>
  <c r="D17"/>
  <c r="D25"/>
  <c r="D33"/>
  <c r="D41"/>
  <c r="D49"/>
  <c r="D57"/>
  <c r="D61"/>
  <c r="D69"/>
  <c r="D77"/>
  <c r="D81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C8"/>
  <c r="C12"/>
  <c r="C20"/>
  <c r="C24"/>
  <c r="C32"/>
  <c r="C40"/>
  <c r="C60"/>
  <c r="C68"/>
  <c r="C72"/>
  <c r="C80"/>
  <c r="C3"/>
  <c r="C7"/>
  <c r="C15"/>
  <c r="C19"/>
  <c r="C27"/>
  <c r="C31"/>
  <c r="C39"/>
  <c r="C51"/>
  <c r="C59"/>
  <c r="C67"/>
  <c r="C75"/>
  <c r="C83"/>
  <c r="C5"/>
  <c r="C9"/>
  <c r="C13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52"/>
  <c r="C4"/>
  <c r="C16"/>
  <c r="C28"/>
  <c r="C36"/>
  <c r="C44"/>
  <c r="C48"/>
  <c r="C56"/>
  <c r="C64"/>
  <c r="C76"/>
  <c r="C84"/>
  <c r="C11"/>
  <c r="C23"/>
  <c r="C35"/>
  <c r="C43"/>
  <c r="C47"/>
  <c r="C55"/>
  <c r="C63"/>
  <c r="C71"/>
  <c r="C79"/>
  <c r="C6"/>
  <c r="C10"/>
  <c r="C14"/>
  <c r="C18"/>
  <c r="C22"/>
  <c r="C26"/>
  <c r="C30"/>
  <c r="C34"/>
  <c r="C38"/>
  <c r="C42"/>
  <c r="C46"/>
  <c r="C50"/>
  <c r="C54"/>
  <c r="C58"/>
  <c r="C62"/>
  <c r="C66"/>
  <c r="C70"/>
  <c r="C74"/>
  <c r="C78"/>
  <c r="C82"/>
  <c r="K3"/>
  <c r="J3"/>
  <c r="J89" s="1"/>
  <c r="J91" s="1"/>
  <c r="J92" s="1"/>
  <c r="G97" i="46"/>
  <c r="Q12" i="16" s="1"/>
  <c r="H3" i="37"/>
  <c r="G3"/>
  <c r="F3"/>
  <c r="F89" s="1"/>
  <c r="F91" s="1"/>
  <c r="F92" s="1"/>
  <c r="G93" i="47"/>
  <c r="Q10" i="16" s="1"/>
  <c r="E3" i="37"/>
  <c r="E89" s="1"/>
  <c r="E91" s="1"/>
  <c r="E92" s="1"/>
  <c r="G93" i="45"/>
  <c r="Q9" i="16" s="1"/>
  <c r="G93" i="61"/>
  <c r="Q28" i="16" s="1"/>
  <c r="L3" i="37"/>
  <c r="I3"/>
  <c r="I89" s="1"/>
  <c r="I91" s="1"/>
  <c r="I92" s="1"/>
  <c r="G104" i="41"/>
  <c r="Q11" i="16" s="1"/>
  <c r="D93" i="54"/>
  <c r="D93" i="52"/>
  <c r="D93" i="61"/>
  <c r="D93" i="65"/>
  <c r="D93" i="60"/>
  <c r="E93" i="51"/>
  <c r="D93"/>
  <c r="E8" i="54"/>
  <c r="D93" i="69"/>
  <c r="D93" i="55"/>
  <c r="D101" i="57"/>
  <c r="D93" i="64"/>
  <c r="E93" i="55"/>
  <c r="F8" i="51"/>
  <c r="F93" s="1"/>
  <c r="G27" i="16" s="1"/>
  <c r="E8" i="52"/>
  <c r="E93" s="1"/>
  <c r="D93" i="53"/>
  <c r="E8" i="69"/>
  <c r="E93" s="1"/>
  <c r="E93" i="56"/>
  <c r="F8"/>
  <c r="F93" s="1"/>
  <c r="G25" i="16" s="1"/>
  <c r="G26" s="1"/>
  <c r="E93" i="70"/>
  <c r="F8"/>
  <c r="F93" s="1"/>
  <c r="G56" i="16" s="1"/>
  <c r="F93" i="66"/>
  <c r="G48" i="16" s="1"/>
  <c r="F8" i="55"/>
  <c r="F93" s="1"/>
  <c r="G36" i="16" s="1"/>
  <c r="E93" i="66"/>
  <c r="E8" i="53"/>
  <c r="D93" i="56"/>
  <c r="G19" i="16"/>
  <c r="E8" i="60"/>
  <c r="D93" i="67"/>
  <c r="E8"/>
  <c r="F8" s="1"/>
  <c r="F93" s="1"/>
  <c r="G49" i="16" s="1"/>
  <c r="D93" i="71"/>
  <c r="E8"/>
  <c r="D93" i="59"/>
  <c r="D93" i="63"/>
  <c r="D93" i="66"/>
  <c r="D93" i="70"/>
  <c r="D93" i="73"/>
  <c r="D93" i="68"/>
  <c r="D93" i="72"/>
  <c r="G93" i="62"/>
  <c r="Q41" i="16" s="1"/>
  <c r="Z4" i="37"/>
  <c r="Z89" s="1"/>
  <c r="Z91" s="1"/>
  <c r="Z92" s="1"/>
  <c r="G93" i="73"/>
  <c r="Q59" i="16" s="1"/>
  <c r="AK5" i="37"/>
  <c r="AK89" s="1"/>
  <c r="AK91" s="1"/>
  <c r="AK92" s="1"/>
  <c r="G93" i="72"/>
  <c r="Q61" i="16" s="1"/>
  <c r="AJ4" i="37"/>
  <c r="AJ89" s="1"/>
  <c r="AJ91" s="1"/>
  <c r="AJ92" s="1"/>
  <c r="G93" i="71"/>
  <c r="Q57" i="16" s="1"/>
  <c r="AI5" i="37"/>
  <c r="AI89" s="1"/>
  <c r="AI91" s="1"/>
  <c r="AI92" s="1"/>
  <c r="G93" i="70"/>
  <c r="Q56" i="16" s="1"/>
  <c r="AH4" i="37"/>
  <c r="AH89" s="1"/>
  <c r="AH91" s="1"/>
  <c r="AH92" s="1"/>
  <c r="G93" i="69"/>
  <c r="Q53" i="16" s="1"/>
  <c r="AG5" i="37"/>
  <c r="AG89" s="1"/>
  <c r="AG91" s="1"/>
  <c r="AG92" s="1"/>
  <c r="G93" i="68"/>
  <c r="Q50" i="16" s="1"/>
  <c r="AF4" i="37"/>
  <c r="G93" i="67"/>
  <c r="Q49" i="16" s="1"/>
  <c r="AE5" i="37"/>
  <c r="AE89" s="1"/>
  <c r="AE91" s="1"/>
  <c r="AE92" s="1"/>
  <c r="G93" i="66"/>
  <c r="Q48" i="16" s="1"/>
  <c r="AD4" i="37"/>
  <c r="AD89" s="1"/>
  <c r="AD91" s="1"/>
  <c r="AD92" s="1"/>
  <c r="AC89"/>
  <c r="AC91" s="1"/>
  <c r="AC92" s="1"/>
  <c r="G93" i="65"/>
  <c r="Q47" i="16" s="1"/>
  <c r="G93" i="64"/>
  <c r="Q46" i="16" s="1"/>
  <c r="AB4" i="37"/>
  <c r="G93" i="63"/>
  <c r="Q40" i="16" s="1"/>
  <c r="AA5" i="37"/>
  <c r="AA89" s="1"/>
  <c r="AA91" s="1"/>
  <c r="AA92" s="1"/>
  <c r="G93" i="55"/>
  <c r="Q36" i="16" s="1"/>
  <c r="G93" i="54"/>
  <c r="X4" i="37"/>
  <c r="G93" i="53"/>
  <c r="Q33" i="16" s="1"/>
  <c r="W5" i="37"/>
  <c r="W89" s="1"/>
  <c r="W91" s="1"/>
  <c r="W92" s="1"/>
  <c r="G93" i="52"/>
  <c r="U5" i="37"/>
  <c r="U89" s="1"/>
  <c r="U91" s="1"/>
  <c r="U92" s="1"/>
  <c r="G93" i="51"/>
  <c r="Q27" i="16" s="1"/>
  <c r="T4" i="37"/>
  <c r="T89" s="1"/>
  <c r="T91" s="1"/>
  <c r="T92" s="1"/>
  <c r="G93" i="56"/>
  <c r="S5" i="37"/>
  <c r="G93" i="58"/>
  <c r="Q19" i="16" s="1"/>
  <c r="G101" i="57"/>
  <c r="Q18" i="16" s="1"/>
  <c r="G93" i="59"/>
  <c r="Q22" i="16" s="1"/>
  <c r="O89" i="37"/>
  <c r="O91" s="1"/>
  <c r="O92" s="1"/>
  <c r="G93" i="60"/>
  <c r="Q17" i="16" s="1"/>
  <c r="G93" i="50"/>
  <c r="Q16" i="16" s="1"/>
  <c r="Y89" i="37"/>
  <c r="Y91" s="1"/>
  <c r="Y92" s="1"/>
  <c r="R89"/>
  <c r="R91" s="1"/>
  <c r="R92" s="1"/>
  <c r="Q89"/>
  <c r="Q91" s="1"/>
  <c r="Q92" s="1"/>
  <c r="P89"/>
  <c r="P91" s="1"/>
  <c r="P92" s="1"/>
  <c r="E8" i="73"/>
  <c r="E8" i="72"/>
  <c r="E8" i="68"/>
  <c r="E8" i="65"/>
  <c r="E8" i="64"/>
  <c r="E8" i="63"/>
  <c r="E93" i="62"/>
  <c r="F8"/>
  <c r="F93" s="1"/>
  <c r="G41" i="16" s="1"/>
  <c r="D93" i="62"/>
  <c r="E8" i="61"/>
  <c r="E8" i="59"/>
  <c r="E8" i="57"/>
  <c r="G16" i="16"/>
  <c r="D91" i="49"/>
  <c r="E91" s="1"/>
  <c r="F91" s="1"/>
  <c r="D90"/>
  <c r="E90" s="1"/>
  <c r="F90" s="1"/>
  <c r="D89"/>
  <c r="E89" s="1"/>
  <c r="F89" s="1"/>
  <c r="D88"/>
  <c r="E88" s="1"/>
  <c r="F88" s="1"/>
  <c r="D87"/>
  <c r="E87" s="1"/>
  <c r="F87" s="1"/>
  <c r="D86"/>
  <c r="E86" s="1"/>
  <c r="F86" s="1"/>
  <c r="E85"/>
  <c r="F85" s="1"/>
  <c r="D84"/>
  <c r="E84" s="1"/>
  <c r="F84" s="1"/>
  <c r="D83"/>
  <c r="E83" s="1"/>
  <c r="F83" s="1"/>
  <c r="D82"/>
  <c r="E82" s="1"/>
  <c r="F82" s="1"/>
  <c r="D81"/>
  <c r="E81" s="1"/>
  <c r="F81" s="1"/>
  <c r="D80"/>
  <c r="E80" s="1"/>
  <c r="F80" s="1"/>
  <c r="D79"/>
  <c r="E79" s="1"/>
  <c r="F79" s="1"/>
  <c r="D78"/>
  <c r="E78" s="1"/>
  <c r="F78" s="1"/>
  <c r="D77"/>
  <c r="E77" s="1"/>
  <c r="F77" s="1"/>
  <c r="D76"/>
  <c r="E76" s="1"/>
  <c r="F76" s="1"/>
  <c r="D75"/>
  <c r="E75" s="1"/>
  <c r="F75" s="1"/>
  <c r="D74"/>
  <c r="E74" s="1"/>
  <c r="F74" s="1"/>
  <c r="D73"/>
  <c r="E73" s="1"/>
  <c r="F73" s="1"/>
  <c r="D72"/>
  <c r="E72" s="1"/>
  <c r="F72" s="1"/>
  <c r="D71"/>
  <c r="E71" s="1"/>
  <c r="F71" s="1"/>
  <c r="D70"/>
  <c r="E70" s="1"/>
  <c r="F70" s="1"/>
  <c r="D69"/>
  <c r="E69" s="1"/>
  <c r="F69" s="1"/>
  <c r="D68"/>
  <c r="E68" s="1"/>
  <c r="F68" s="1"/>
  <c r="D67"/>
  <c r="E67" s="1"/>
  <c r="F67" s="1"/>
  <c r="D66"/>
  <c r="E66" s="1"/>
  <c r="F66" s="1"/>
  <c r="D65"/>
  <c r="E65" s="1"/>
  <c r="F65" s="1"/>
  <c r="D64"/>
  <c r="E64" s="1"/>
  <c r="F64" s="1"/>
  <c r="D63"/>
  <c r="E63" s="1"/>
  <c r="F63" s="1"/>
  <c r="D62"/>
  <c r="E62" s="1"/>
  <c r="F62" s="1"/>
  <c r="D61"/>
  <c r="E61" s="1"/>
  <c r="F61" s="1"/>
  <c r="D60"/>
  <c r="E60" s="1"/>
  <c r="F60" s="1"/>
  <c r="D59"/>
  <c r="E59" s="1"/>
  <c r="F59" s="1"/>
  <c r="D58"/>
  <c r="E58" s="1"/>
  <c r="F58" s="1"/>
  <c r="D57"/>
  <c r="E57" s="1"/>
  <c r="F57" s="1"/>
  <c r="D56"/>
  <c r="E56" s="1"/>
  <c r="F56" s="1"/>
  <c r="D55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9"/>
  <c r="E49" s="1"/>
  <c r="F49" s="1"/>
  <c r="D48"/>
  <c r="E48" s="1"/>
  <c r="F48" s="1"/>
  <c r="D47"/>
  <c r="E47" s="1"/>
  <c r="F47" s="1"/>
  <c r="D46"/>
  <c r="E46" s="1"/>
  <c r="F46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9"/>
  <c r="E39" s="1"/>
  <c r="F39" s="1"/>
  <c r="D38"/>
  <c r="E38" s="1"/>
  <c r="F38" s="1"/>
  <c r="D37"/>
  <c r="E37" s="1"/>
  <c r="F37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30"/>
  <c r="E30" s="1"/>
  <c r="F30" s="1"/>
  <c r="D29"/>
  <c r="E29" s="1"/>
  <c r="D28"/>
  <c r="E28" s="1"/>
  <c r="F28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D21"/>
  <c r="E21" s="1"/>
  <c r="F21" s="1"/>
  <c r="D20"/>
  <c r="E20" s="1"/>
  <c r="F20" s="1"/>
  <c r="D19"/>
  <c r="E19" s="1"/>
  <c r="F19" s="1"/>
  <c r="D18"/>
  <c r="E18" s="1"/>
  <c r="F18" s="1"/>
  <c r="D17"/>
  <c r="E17" s="1"/>
  <c r="F17" s="1"/>
  <c r="D16"/>
  <c r="E16" s="1"/>
  <c r="F16" s="1"/>
  <c r="D15"/>
  <c r="E15" s="1"/>
  <c r="F15" s="1"/>
  <c r="D14"/>
  <c r="E14" s="1"/>
  <c r="F14" s="1"/>
  <c r="D13"/>
  <c r="E13" s="1"/>
  <c r="F13" s="1"/>
  <c r="D12"/>
  <c r="E12" s="1"/>
  <c r="F12" s="1"/>
  <c r="D11"/>
  <c r="E11" s="1"/>
  <c r="F11" s="1"/>
  <c r="D10"/>
  <c r="E10" s="1"/>
  <c r="D9"/>
  <c r="E9" s="1"/>
  <c r="F9" s="1"/>
  <c r="D8"/>
  <c r="B8"/>
  <c r="D91" i="48"/>
  <c r="E91" s="1"/>
  <c r="F91" s="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B9"/>
  <c r="D8"/>
  <c r="B8"/>
  <c r="D91" i="47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D92" i="46"/>
  <c r="E92" s="1"/>
  <c r="F92" s="1"/>
  <c r="B92"/>
  <c r="E91"/>
  <c r="F91" s="1"/>
  <c r="B91"/>
  <c r="E90"/>
  <c r="F90" s="1"/>
  <c r="B90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D8"/>
  <c r="D97" s="1"/>
  <c r="D91" i="45"/>
  <c r="E91" s="1"/>
  <c r="F91" s="1"/>
  <c r="B91"/>
  <c r="D90"/>
  <c r="E90" s="1"/>
  <c r="F90" s="1"/>
  <c r="B90"/>
  <c r="D89"/>
  <c r="E89" s="1"/>
  <c r="F89" s="1"/>
  <c r="B89"/>
  <c r="D88"/>
  <c r="E88" s="1"/>
  <c r="F88" s="1"/>
  <c r="B88"/>
  <c r="D87"/>
  <c r="E87" s="1"/>
  <c r="F87" s="1"/>
  <c r="B87"/>
  <c r="D86"/>
  <c r="E86" s="1"/>
  <c r="F86" s="1"/>
  <c r="B86"/>
  <c r="D85"/>
  <c r="E85" s="1"/>
  <c r="F85" s="1"/>
  <c r="B85"/>
  <c r="D84"/>
  <c r="E84" s="1"/>
  <c r="F84" s="1"/>
  <c r="B84"/>
  <c r="D83"/>
  <c r="E83" s="1"/>
  <c r="F83" s="1"/>
  <c r="B83"/>
  <c r="D82"/>
  <c r="E82" s="1"/>
  <c r="F82" s="1"/>
  <c r="B82"/>
  <c r="D81"/>
  <c r="E81" s="1"/>
  <c r="F81" s="1"/>
  <c r="B81"/>
  <c r="D80"/>
  <c r="E80" s="1"/>
  <c r="F80" s="1"/>
  <c r="B80"/>
  <c r="D79"/>
  <c r="E79" s="1"/>
  <c r="F79" s="1"/>
  <c r="B79"/>
  <c r="D78"/>
  <c r="E78" s="1"/>
  <c r="F78" s="1"/>
  <c r="B78"/>
  <c r="D77"/>
  <c r="E77" s="1"/>
  <c r="F77" s="1"/>
  <c r="B77"/>
  <c r="D76"/>
  <c r="E76" s="1"/>
  <c r="F76" s="1"/>
  <c r="B76"/>
  <c r="D75"/>
  <c r="E75" s="1"/>
  <c r="F75" s="1"/>
  <c r="B75"/>
  <c r="D74"/>
  <c r="E74" s="1"/>
  <c r="F74" s="1"/>
  <c r="B74"/>
  <c r="D73"/>
  <c r="E73" s="1"/>
  <c r="F73" s="1"/>
  <c r="B73"/>
  <c r="D72"/>
  <c r="E72" s="1"/>
  <c r="F72" s="1"/>
  <c r="B72"/>
  <c r="D71"/>
  <c r="E71" s="1"/>
  <c r="F71" s="1"/>
  <c r="B71"/>
  <c r="D70"/>
  <c r="E70" s="1"/>
  <c r="F70" s="1"/>
  <c r="B70"/>
  <c r="D69"/>
  <c r="E69" s="1"/>
  <c r="F69" s="1"/>
  <c r="B69"/>
  <c r="D68"/>
  <c r="E68" s="1"/>
  <c r="F68" s="1"/>
  <c r="B68"/>
  <c r="D67"/>
  <c r="E67" s="1"/>
  <c r="F67" s="1"/>
  <c r="B67"/>
  <c r="D66"/>
  <c r="E66" s="1"/>
  <c r="F66" s="1"/>
  <c r="B66"/>
  <c r="D65"/>
  <c r="E65" s="1"/>
  <c r="F65" s="1"/>
  <c r="B65"/>
  <c r="D64"/>
  <c r="E64" s="1"/>
  <c r="F64" s="1"/>
  <c r="B64"/>
  <c r="D63"/>
  <c r="E63" s="1"/>
  <c r="F63" s="1"/>
  <c r="B63"/>
  <c r="D62"/>
  <c r="E62" s="1"/>
  <c r="F62" s="1"/>
  <c r="B62"/>
  <c r="D61"/>
  <c r="E61" s="1"/>
  <c r="F61" s="1"/>
  <c r="B61"/>
  <c r="D60"/>
  <c r="E60" s="1"/>
  <c r="F60" s="1"/>
  <c r="B60"/>
  <c r="D59"/>
  <c r="E59" s="1"/>
  <c r="F59" s="1"/>
  <c r="B59"/>
  <c r="D58"/>
  <c r="E58" s="1"/>
  <c r="F58" s="1"/>
  <c r="B58"/>
  <c r="D57"/>
  <c r="E57" s="1"/>
  <c r="F57" s="1"/>
  <c r="B57"/>
  <c r="D56"/>
  <c r="E56" s="1"/>
  <c r="F56" s="1"/>
  <c r="B56"/>
  <c r="D55"/>
  <c r="E55" s="1"/>
  <c r="F55" s="1"/>
  <c r="B55"/>
  <c r="D54"/>
  <c r="E54" s="1"/>
  <c r="F54" s="1"/>
  <c r="B54"/>
  <c r="D53"/>
  <c r="E53" s="1"/>
  <c r="F53" s="1"/>
  <c r="B53"/>
  <c r="D52"/>
  <c r="E52" s="1"/>
  <c r="F52" s="1"/>
  <c r="B52"/>
  <c r="D51"/>
  <c r="E51" s="1"/>
  <c r="F51" s="1"/>
  <c r="B51"/>
  <c r="D50"/>
  <c r="E50" s="1"/>
  <c r="F50" s="1"/>
  <c r="B50"/>
  <c r="D49"/>
  <c r="E49" s="1"/>
  <c r="F49" s="1"/>
  <c r="B49"/>
  <c r="D48"/>
  <c r="E48" s="1"/>
  <c r="F48" s="1"/>
  <c r="B48"/>
  <c r="D47"/>
  <c r="E47" s="1"/>
  <c r="F47" s="1"/>
  <c r="B47"/>
  <c r="D46"/>
  <c r="E46" s="1"/>
  <c r="F46" s="1"/>
  <c r="B46"/>
  <c r="D45"/>
  <c r="E45" s="1"/>
  <c r="F45" s="1"/>
  <c r="B45"/>
  <c r="D44"/>
  <c r="E44" s="1"/>
  <c r="F44" s="1"/>
  <c r="B44"/>
  <c r="D43"/>
  <c r="E43" s="1"/>
  <c r="F43" s="1"/>
  <c r="B43"/>
  <c r="D42"/>
  <c r="E42" s="1"/>
  <c r="F42" s="1"/>
  <c r="B42"/>
  <c r="D41"/>
  <c r="E41" s="1"/>
  <c r="F41" s="1"/>
  <c r="B41"/>
  <c r="D40"/>
  <c r="E40" s="1"/>
  <c r="F40" s="1"/>
  <c r="B40"/>
  <c r="D39"/>
  <c r="E39" s="1"/>
  <c r="F39" s="1"/>
  <c r="B39"/>
  <c r="D38"/>
  <c r="E38" s="1"/>
  <c r="F38" s="1"/>
  <c r="B38"/>
  <c r="D37"/>
  <c r="E37" s="1"/>
  <c r="F37" s="1"/>
  <c r="B37"/>
  <c r="D36"/>
  <c r="E36" s="1"/>
  <c r="F36" s="1"/>
  <c r="B36"/>
  <c r="D35"/>
  <c r="E35" s="1"/>
  <c r="F35" s="1"/>
  <c r="B35"/>
  <c r="D34"/>
  <c r="E34" s="1"/>
  <c r="F34" s="1"/>
  <c r="B34"/>
  <c r="D33"/>
  <c r="E33" s="1"/>
  <c r="F33" s="1"/>
  <c r="B33"/>
  <c r="D32"/>
  <c r="E32" s="1"/>
  <c r="F32" s="1"/>
  <c r="B32"/>
  <c r="D31"/>
  <c r="E31" s="1"/>
  <c r="F31" s="1"/>
  <c r="B31"/>
  <c r="D30"/>
  <c r="E30" s="1"/>
  <c r="F30" s="1"/>
  <c r="B30"/>
  <c r="D29"/>
  <c r="E29" s="1"/>
  <c r="F29" s="1"/>
  <c r="B29"/>
  <c r="D28"/>
  <c r="E28" s="1"/>
  <c r="F28" s="1"/>
  <c r="B28"/>
  <c r="D27"/>
  <c r="E27" s="1"/>
  <c r="F27" s="1"/>
  <c r="B27"/>
  <c r="D26"/>
  <c r="E26" s="1"/>
  <c r="F26" s="1"/>
  <c r="B26"/>
  <c r="D25"/>
  <c r="E25" s="1"/>
  <c r="F25" s="1"/>
  <c r="B25"/>
  <c r="D24"/>
  <c r="E24" s="1"/>
  <c r="F24" s="1"/>
  <c r="B24"/>
  <c r="D23"/>
  <c r="E23" s="1"/>
  <c r="F23" s="1"/>
  <c r="B23"/>
  <c r="D22"/>
  <c r="E22" s="1"/>
  <c r="F22" s="1"/>
  <c r="B22"/>
  <c r="D21"/>
  <c r="E21" s="1"/>
  <c r="F21" s="1"/>
  <c r="B21"/>
  <c r="D20"/>
  <c r="E20" s="1"/>
  <c r="F20" s="1"/>
  <c r="B20"/>
  <c r="D19"/>
  <c r="E19" s="1"/>
  <c r="F19" s="1"/>
  <c r="B19"/>
  <c r="D18"/>
  <c r="E18" s="1"/>
  <c r="F18" s="1"/>
  <c r="B18"/>
  <c r="D17"/>
  <c r="E17" s="1"/>
  <c r="F17" s="1"/>
  <c r="B17"/>
  <c r="D16"/>
  <c r="E16" s="1"/>
  <c r="F16" s="1"/>
  <c r="B16"/>
  <c r="D15"/>
  <c r="E15" s="1"/>
  <c r="F15" s="1"/>
  <c r="B15"/>
  <c r="D14"/>
  <c r="E14" s="1"/>
  <c r="F14" s="1"/>
  <c r="B14"/>
  <c r="D13"/>
  <c r="E13" s="1"/>
  <c r="F13" s="1"/>
  <c r="B13"/>
  <c r="D12"/>
  <c r="E12" s="1"/>
  <c r="F12" s="1"/>
  <c r="B12"/>
  <c r="D11"/>
  <c r="E11" s="1"/>
  <c r="F11" s="1"/>
  <c r="B11"/>
  <c r="D10"/>
  <c r="E10" s="1"/>
  <c r="F10" s="1"/>
  <c r="B10"/>
  <c r="D9"/>
  <c r="E9" s="1"/>
  <c r="F9" s="1"/>
  <c r="B9"/>
  <c r="D8"/>
  <c r="B8"/>
  <c r="D91" i="44"/>
  <c r="E91" s="1"/>
  <c r="F91" s="1"/>
  <c r="B91"/>
  <c r="D90"/>
  <c r="E90" s="1"/>
  <c r="F90" s="1"/>
  <c r="B90"/>
  <c r="E89"/>
  <c r="F89" s="1"/>
  <c r="B89"/>
  <c r="E88"/>
  <c r="F88" s="1"/>
  <c r="B88"/>
  <c r="E87"/>
  <c r="F87" s="1"/>
  <c r="B87"/>
  <c r="E86"/>
  <c r="F86" s="1"/>
  <c r="B86"/>
  <c r="E85"/>
  <c r="F85" s="1"/>
  <c r="B85"/>
  <c r="E84"/>
  <c r="F84" s="1"/>
  <c r="B84"/>
  <c r="E83"/>
  <c r="F83" s="1"/>
  <c r="B83"/>
  <c r="E82"/>
  <c r="F82" s="1"/>
  <c r="B82"/>
  <c r="E81"/>
  <c r="F81" s="1"/>
  <c r="B81"/>
  <c r="E80"/>
  <c r="F80" s="1"/>
  <c r="B80"/>
  <c r="E79"/>
  <c r="F79" s="1"/>
  <c r="B79"/>
  <c r="E78"/>
  <c r="F78" s="1"/>
  <c r="B78"/>
  <c r="E77"/>
  <c r="F77" s="1"/>
  <c r="B77"/>
  <c r="E76"/>
  <c r="F76" s="1"/>
  <c r="B76"/>
  <c r="E75"/>
  <c r="F75" s="1"/>
  <c r="B75"/>
  <c r="E74"/>
  <c r="F74" s="1"/>
  <c r="B74"/>
  <c r="E73"/>
  <c r="F73" s="1"/>
  <c r="B73"/>
  <c r="E72"/>
  <c r="F72" s="1"/>
  <c r="B72"/>
  <c r="E71"/>
  <c r="F71" s="1"/>
  <c r="B71"/>
  <c r="E70"/>
  <c r="F70" s="1"/>
  <c r="B70"/>
  <c r="E69"/>
  <c r="F69" s="1"/>
  <c r="B69"/>
  <c r="E68"/>
  <c r="F68" s="1"/>
  <c r="B68"/>
  <c r="E67"/>
  <c r="F67" s="1"/>
  <c r="B67"/>
  <c r="E66"/>
  <c r="F66" s="1"/>
  <c r="B66"/>
  <c r="E65"/>
  <c r="F65" s="1"/>
  <c r="B65"/>
  <c r="E64"/>
  <c r="F64" s="1"/>
  <c r="B64"/>
  <c r="E63"/>
  <c r="F63" s="1"/>
  <c r="B63"/>
  <c r="E62"/>
  <c r="F62" s="1"/>
  <c r="B62"/>
  <c r="E61"/>
  <c r="F61" s="1"/>
  <c r="B61"/>
  <c r="E60"/>
  <c r="F60" s="1"/>
  <c r="B60"/>
  <c r="E59"/>
  <c r="F59" s="1"/>
  <c r="B59"/>
  <c r="E58"/>
  <c r="F58" s="1"/>
  <c r="B58"/>
  <c r="E57"/>
  <c r="F57" s="1"/>
  <c r="B57"/>
  <c r="E56"/>
  <c r="F56" s="1"/>
  <c r="B56"/>
  <c r="E55"/>
  <c r="F55" s="1"/>
  <c r="B55"/>
  <c r="E54"/>
  <c r="F54" s="1"/>
  <c r="B54"/>
  <c r="E53"/>
  <c r="F53" s="1"/>
  <c r="B53"/>
  <c r="E52"/>
  <c r="F52" s="1"/>
  <c r="B52"/>
  <c r="E51"/>
  <c r="F51" s="1"/>
  <c r="B51"/>
  <c r="E50"/>
  <c r="F50" s="1"/>
  <c r="B50"/>
  <c r="E49"/>
  <c r="F49" s="1"/>
  <c r="B49"/>
  <c r="E48"/>
  <c r="F48" s="1"/>
  <c r="B48"/>
  <c r="E47"/>
  <c r="F47" s="1"/>
  <c r="B47"/>
  <c r="E46"/>
  <c r="F46" s="1"/>
  <c r="B46"/>
  <c r="E45"/>
  <c r="F45" s="1"/>
  <c r="B45"/>
  <c r="E44"/>
  <c r="F44" s="1"/>
  <c r="B44"/>
  <c r="E43"/>
  <c r="F43" s="1"/>
  <c r="B43"/>
  <c r="E42"/>
  <c r="F42" s="1"/>
  <c r="B42"/>
  <c r="E41"/>
  <c r="F41" s="1"/>
  <c r="B41"/>
  <c r="E40"/>
  <c r="F40" s="1"/>
  <c r="B40"/>
  <c r="E39"/>
  <c r="F39" s="1"/>
  <c r="B39"/>
  <c r="E38"/>
  <c r="F38" s="1"/>
  <c r="B38"/>
  <c r="E37"/>
  <c r="F37" s="1"/>
  <c r="B37"/>
  <c r="E36"/>
  <c r="F36" s="1"/>
  <c r="B36"/>
  <c r="E35"/>
  <c r="F35" s="1"/>
  <c r="B35"/>
  <c r="E34"/>
  <c r="F34" s="1"/>
  <c r="B34"/>
  <c r="E33"/>
  <c r="F33" s="1"/>
  <c r="B33"/>
  <c r="E32"/>
  <c r="F32" s="1"/>
  <c r="B32"/>
  <c r="E31"/>
  <c r="F31" s="1"/>
  <c r="B31"/>
  <c r="E30"/>
  <c r="F30" s="1"/>
  <c r="B30"/>
  <c r="E29"/>
  <c r="B29"/>
  <c r="E28"/>
  <c r="F28" s="1"/>
  <c r="B28"/>
  <c r="E27"/>
  <c r="F27" s="1"/>
  <c r="B27"/>
  <c r="E26"/>
  <c r="F26" s="1"/>
  <c r="B26"/>
  <c r="E25"/>
  <c r="F25" s="1"/>
  <c r="B25"/>
  <c r="E24"/>
  <c r="F24" s="1"/>
  <c r="B24"/>
  <c r="E23"/>
  <c r="F23" s="1"/>
  <c r="B23"/>
  <c r="E22"/>
  <c r="F22" s="1"/>
  <c r="B22"/>
  <c r="E21"/>
  <c r="F21" s="1"/>
  <c r="B21"/>
  <c r="E20"/>
  <c r="F20" s="1"/>
  <c r="B20"/>
  <c r="E19"/>
  <c r="F19" s="1"/>
  <c r="B19"/>
  <c r="E18"/>
  <c r="F18" s="1"/>
  <c r="B18"/>
  <c r="E17"/>
  <c r="F17" s="1"/>
  <c r="B17"/>
  <c r="E16"/>
  <c r="F16" s="1"/>
  <c r="B16"/>
  <c r="E15"/>
  <c r="F15" s="1"/>
  <c r="B15"/>
  <c r="E14"/>
  <c r="F14" s="1"/>
  <c r="B14"/>
  <c r="E13"/>
  <c r="F13" s="1"/>
  <c r="B13"/>
  <c r="E12"/>
  <c r="F12" s="1"/>
  <c r="B12"/>
  <c r="E11"/>
  <c r="F11" s="1"/>
  <c r="B11"/>
  <c r="E10"/>
  <c r="F10" s="1"/>
  <c r="B10"/>
  <c r="E9"/>
  <c r="B9"/>
  <c r="D8"/>
  <c r="D103" s="1"/>
  <c r="B8"/>
  <c r="E86" i="42"/>
  <c r="F86" s="1"/>
  <c r="E87"/>
  <c r="F87" s="1"/>
  <c r="E88"/>
  <c r="F88" s="1"/>
  <c r="E89"/>
  <c r="F89" s="1"/>
  <c r="E90"/>
  <c r="F90" s="1"/>
  <c r="D91"/>
  <c r="E91" s="1"/>
  <c r="F91" s="1"/>
  <c r="M46" i="43" l="1"/>
  <c r="M30"/>
  <c r="M78"/>
  <c r="M77"/>
  <c r="M61"/>
  <c r="M45"/>
  <c r="M29"/>
  <c r="F76" i="58"/>
  <c r="F103" s="1"/>
  <c r="E103"/>
  <c r="M22" i="43"/>
  <c r="M54"/>
  <c r="M70"/>
  <c r="M71"/>
  <c r="M39"/>
  <c r="M15"/>
  <c r="M85"/>
  <c r="M51"/>
  <c r="M34"/>
  <c r="M31"/>
  <c r="M23"/>
  <c r="M65"/>
  <c r="M49"/>
  <c r="M33"/>
  <c r="M17"/>
  <c r="M82"/>
  <c r="M50"/>
  <c r="M83"/>
  <c r="M89"/>
  <c r="L103"/>
  <c r="M72"/>
  <c r="M64"/>
  <c r="M56"/>
  <c r="M48"/>
  <c r="M40"/>
  <c r="M32"/>
  <c r="M24"/>
  <c r="M16"/>
  <c r="M88"/>
  <c r="M80"/>
  <c r="M58"/>
  <c r="M63"/>
  <c r="M55"/>
  <c r="M68"/>
  <c r="M60"/>
  <c r="M44"/>
  <c r="M28"/>
  <c r="M12"/>
  <c r="M47"/>
  <c r="M84"/>
  <c r="M81"/>
  <c r="M26"/>
  <c r="M73"/>
  <c r="M57"/>
  <c r="M41"/>
  <c r="M25"/>
  <c r="M42"/>
  <c r="M90"/>
  <c r="M87"/>
  <c r="M79"/>
  <c r="M76"/>
  <c r="M52"/>
  <c r="M36"/>
  <c r="M20"/>
  <c r="M74"/>
  <c r="E103"/>
  <c r="M91"/>
  <c r="M10"/>
  <c r="M9"/>
  <c r="M62"/>
  <c r="M75"/>
  <c r="M59"/>
  <c r="M14"/>
  <c r="M43"/>
  <c r="M35"/>
  <c r="M27"/>
  <c r="M19"/>
  <c r="M11"/>
  <c r="M13"/>
  <c r="M66"/>
  <c r="M18"/>
  <c r="K103"/>
  <c r="M67"/>
  <c r="M69"/>
  <c r="M53"/>
  <c r="M37"/>
  <c r="M21"/>
  <c r="M8"/>
  <c r="G95" i="50"/>
  <c r="H103" i="43"/>
  <c r="E9" i="48"/>
  <c r="D103"/>
  <c r="F9" i="44"/>
  <c r="E103"/>
  <c r="F17" i="50"/>
  <c r="F95" s="1"/>
  <c r="E95"/>
  <c r="E8" i="49"/>
  <c r="F8" s="1"/>
  <c r="D102"/>
  <c r="F29"/>
  <c r="F29" i="46"/>
  <c r="F29" i="44"/>
  <c r="R27" i="16"/>
  <c r="W27" s="1"/>
  <c r="E8" i="44"/>
  <c r="R36" i="16"/>
  <c r="W36" s="1"/>
  <c r="G24"/>
  <c r="G30"/>
  <c r="J26"/>
  <c r="K26" s="1"/>
  <c r="R26"/>
  <c r="W26" s="1"/>
  <c r="Q8"/>
  <c r="Q13"/>
  <c r="S89" i="37"/>
  <c r="S91" s="1"/>
  <c r="S92" s="1"/>
  <c r="AF89"/>
  <c r="AF91" s="1"/>
  <c r="AF92" s="1"/>
  <c r="AB89"/>
  <c r="AB91" s="1"/>
  <c r="AB92" s="1"/>
  <c r="M89"/>
  <c r="M91" s="1"/>
  <c r="M92" s="1"/>
  <c r="AL25"/>
  <c r="J41" i="16"/>
  <c r="K41" s="1"/>
  <c r="J16"/>
  <c r="K16" s="1"/>
  <c r="J19"/>
  <c r="K19" s="1"/>
  <c r="J56"/>
  <c r="K56" s="1"/>
  <c r="P56" s="1"/>
  <c r="J48"/>
  <c r="K48" s="1"/>
  <c r="J27"/>
  <c r="K27" s="1"/>
  <c r="P27" s="1"/>
  <c r="J49"/>
  <c r="K49" s="1"/>
  <c r="P49" s="1"/>
  <c r="J36"/>
  <c r="K36" s="1"/>
  <c r="J25"/>
  <c r="K25" s="1"/>
  <c r="P25" s="1"/>
  <c r="AL76" i="37"/>
  <c r="D89"/>
  <c r="D91" s="1"/>
  <c r="D92" s="1"/>
  <c r="V89"/>
  <c r="V91" s="1"/>
  <c r="V92" s="1"/>
  <c r="L89"/>
  <c r="L91" s="1"/>
  <c r="L92" s="1"/>
  <c r="AL44"/>
  <c r="AL28"/>
  <c r="AL57"/>
  <c r="AL9"/>
  <c r="AL31"/>
  <c r="AL7"/>
  <c r="C89"/>
  <c r="C91" s="1"/>
  <c r="C92" s="1"/>
  <c r="AL79"/>
  <c r="AL47"/>
  <c r="AL39"/>
  <c r="AL15"/>
  <c r="AL29"/>
  <c r="AL13"/>
  <c r="AL63"/>
  <c r="AL45"/>
  <c r="AL41"/>
  <c r="X89"/>
  <c r="X91" s="1"/>
  <c r="X92" s="1"/>
  <c r="AL83"/>
  <c r="AL43"/>
  <c r="AL37"/>
  <c r="AL11"/>
  <c r="Q35" i="16"/>
  <c r="Q29"/>
  <c r="AL52" i="37"/>
  <c r="AL81"/>
  <c r="AL68"/>
  <c r="AL12"/>
  <c r="AL74"/>
  <c r="AL42"/>
  <c r="AL26"/>
  <c r="AL18"/>
  <c r="AL10"/>
  <c r="AL72"/>
  <c r="AL56"/>
  <c r="AL40"/>
  <c r="AL69"/>
  <c r="AL82"/>
  <c r="AL66"/>
  <c r="AL50"/>
  <c r="AL34"/>
  <c r="AL85"/>
  <c r="AL65"/>
  <c r="Q25" i="16"/>
  <c r="R25" s="1"/>
  <c r="W25" s="1"/>
  <c r="AL8" i="37"/>
  <c r="AL61"/>
  <c r="K89"/>
  <c r="K91" s="1"/>
  <c r="K92" s="1"/>
  <c r="H89"/>
  <c r="H91" s="1"/>
  <c r="H92" s="1"/>
  <c r="AL73"/>
  <c r="AL33"/>
  <c r="AL17"/>
  <c r="AL67"/>
  <c r="AL80"/>
  <c r="AL60"/>
  <c r="AL20"/>
  <c r="AL77"/>
  <c r="AL49"/>
  <c r="AL75"/>
  <c r="AL59"/>
  <c r="AL51"/>
  <c r="AL35"/>
  <c r="AL27"/>
  <c r="AL19"/>
  <c r="AL53"/>
  <c r="AL21"/>
  <c r="AL54"/>
  <c r="AL32"/>
  <c r="AL24"/>
  <c r="AL30"/>
  <c r="Q15" i="16"/>
  <c r="AL38" i="37"/>
  <c r="AL14"/>
  <c r="Q14" i="16"/>
  <c r="G89" i="37"/>
  <c r="G91" s="1"/>
  <c r="G92" s="1"/>
  <c r="AL70"/>
  <c r="AL22"/>
  <c r="AL71"/>
  <c r="AL55"/>
  <c r="AL23"/>
  <c r="AL64"/>
  <c r="AL48"/>
  <c r="AL16"/>
  <c r="AL58"/>
  <c r="AL78"/>
  <c r="AL62"/>
  <c r="AL46"/>
  <c r="AL84"/>
  <c r="AL36"/>
  <c r="Q7" i="16"/>
  <c r="AL6" i="37"/>
  <c r="R19" i="16"/>
  <c r="W19" s="1"/>
  <c r="R41"/>
  <c r="W41" s="1"/>
  <c r="R16"/>
  <c r="W16" s="1"/>
  <c r="R48"/>
  <c r="W48" s="1"/>
  <c r="R56"/>
  <c r="W56" s="1"/>
  <c r="AL3" i="37"/>
  <c r="R49" i="16"/>
  <c r="W49" s="1"/>
  <c r="Q64"/>
  <c r="Q65"/>
  <c r="E8" i="47"/>
  <c r="D93"/>
  <c r="E8" i="45"/>
  <c r="D93"/>
  <c r="E8" i="46"/>
  <c r="E97" s="1"/>
  <c r="F8" i="52"/>
  <c r="F93" s="1"/>
  <c r="G29" i="16" s="1"/>
  <c r="G32" s="1"/>
  <c r="F8" i="69"/>
  <c r="F93" s="1"/>
  <c r="G53" i="16" s="1"/>
  <c r="E93" i="54"/>
  <c r="F8"/>
  <c r="F93" s="1"/>
  <c r="G35" i="16" s="1"/>
  <c r="G37" s="1"/>
  <c r="F10" i="49"/>
  <c r="E93" i="71"/>
  <c r="F8"/>
  <c r="F93" s="1"/>
  <c r="G57" i="16" s="1"/>
  <c r="E93" i="60"/>
  <c r="F8"/>
  <c r="F93" s="1"/>
  <c r="G17" i="16" s="1"/>
  <c r="E93" i="67"/>
  <c r="E93" i="53"/>
  <c r="F8"/>
  <c r="F93" s="1"/>
  <c r="E8" i="48"/>
  <c r="AL4" i="37"/>
  <c r="AL5"/>
  <c r="F8" i="73"/>
  <c r="F93" s="1"/>
  <c r="G59" i="16" s="1"/>
  <c r="E93" i="73"/>
  <c r="E93" i="72"/>
  <c r="F8"/>
  <c r="F93" s="1"/>
  <c r="G61" i="16" s="1"/>
  <c r="F8" i="68"/>
  <c r="F93" s="1"/>
  <c r="G50" i="16" s="1"/>
  <c r="E93" i="68"/>
  <c r="F8" i="65"/>
  <c r="F93" s="1"/>
  <c r="G47" i="16" s="1"/>
  <c r="E93" i="65"/>
  <c r="F8" i="64"/>
  <c r="F93" s="1"/>
  <c r="G46" i="16" s="1"/>
  <c r="E93" i="64"/>
  <c r="E93" i="63"/>
  <c r="F8"/>
  <c r="F93" s="1"/>
  <c r="G40" i="16" s="1"/>
  <c r="E93" i="61"/>
  <c r="F8"/>
  <c r="F93" s="1"/>
  <c r="G28" i="16" s="1"/>
  <c r="G31" s="1"/>
  <c r="F8" i="59"/>
  <c r="F93" s="1"/>
  <c r="G22" i="16" s="1"/>
  <c r="E93" i="59"/>
  <c r="E101" i="57"/>
  <c r="F8"/>
  <c r="F101" s="1"/>
  <c r="G18" i="16" s="1"/>
  <c r="G20" s="1"/>
  <c r="B87" i="42"/>
  <c r="B88"/>
  <c r="B89"/>
  <c r="B90"/>
  <c r="E86" i="41"/>
  <c r="F86" s="1"/>
  <c r="E87"/>
  <c r="F87" s="1"/>
  <c r="E88"/>
  <c r="F88" s="1"/>
  <c r="E89"/>
  <c r="F89" s="1"/>
  <c r="D90"/>
  <c r="E90" s="1"/>
  <c r="F90" s="1"/>
  <c r="D91"/>
  <c r="E91" s="1"/>
  <c r="F91" s="1"/>
  <c r="D92"/>
  <c r="E92" s="1"/>
  <c r="F92" s="1"/>
  <c r="B87"/>
  <c r="B88"/>
  <c r="B89"/>
  <c r="B90"/>
  <c r="B91"/>
  <c r="E86" i="40"/>
  <c r="F86" s="1"/>
  <c r="E87"/>
  <c r="F87" s="1"/>
  <c r="E88"/>
  <c r="F88" s="1"/>
  <c r="E89"/>
  <c r="F89" s="1"/>
  <c r="D90"/>
  <c r="E90" s="1"/>
  <c r="F90" s="1"/>
  <c r="D91"/>
  <c r="E91" s="1"/>
  <c r="F91" s="1"/>
  <c r="B86"/>
  <c r="B87"/>
  <c r="B88"/>
  <c r="B89"/>
  <c r="B90"/>
  <c r="B91"/>
  <c r="E86" i="39"/>
  <c r="F86" s="1"/>
  <c r="E87"/>
  <c r="F87" s="1"/>
  <c r="E88"/>
  <c r="F88" s="1"/>
  <c r="E89"/>
  <c r="F89" s="1"/>
  <c r="D90"/>
  <c r="E90" s="1"/>
  <c r="F90" s="1"/>
  <c r="D91"/>
  <c r="E91" s="1"/>
  <c r="F91" s="1"/>
  <c r="B86"/>
  <c r="B87"/>
  <c r="B88"/>
  <c r="B89"/>
  <c r="B90"/>
  <c r="B91"/>
  <c r="E86" i="38"/>
  <c r="F86" s="1"/>
  <c r="E87"/>
  <c r="F87" s="1"/>
  <c r="E88"/>
  <c r="F88" s="1"/>
  <c r="E89"/>
  <c r="F89" s="1"/>
  <c r="B80" i="37"/>
  <c r="B81"/>
  <c r="B82"/>
  <c r="B83"/>
  <c r="B84"/>
  <c r="B85"/>
  <c r="B86"/>
  <c r="F9" i="48" l="1"/>
  <c r="E103"/>
  <c r="F8" i="44"/>
  <c r="F103" s="1"/>
  <c r="F102" i="49"/>
  <c r="G62" i="16" s="1"/>
  <c r="J62" s="1"/>
  <c r="K62" s="1"/>
  <c r="P62" s="1"/>
  <c r="E102" i="49"/>
  <c r="J24" i="16"/>
  <c r="K24" s="1"/>
  <c r="R24"/>
  <c r="W24" s="1"/>
  <c r="J20"/>
  <c r="K20" s="1"/>
  <c r="R20"/>
  <c r="W20" s="1"/>
  <c r="J31"/>
  <c r="K31" s="1"/>
  <c r="R31"/>
  <c r="W31" s="1"/>
  <c r="J30"/>
  <c r="K30" s="1"/>
  <c r="R30"/>
  <c r="W30" s="1"/>
  <c r="J37"/>
  <c r="K37" s="1"/>
  <c r="R37"/>
  <c r="W37" s="1"/>
  <c r="J32"/>
  <c r="K32" s="1"/>
  <c r="R32"/>
  <c r="W32" s="1"/>
  <c r="R40"/>
  <c r="W40" s="1"/>
  <c r="J40"/>
  <c r="K40" s="1"/>
  <c r="R61"/>
  <c r="W61" s="1"/>
  <c r="J61"/>
  <c r="K61" s="1"/>
  <c r="R53"/>
  <c r="W53" s="1"/>
  <c r="J53"/>
  <c r="K53" s="1"/>
  <c r="P53" s="1"/>
  <c r="R46"/>
  <c r="W46" s="1"/>
  <c r="J46"/>
  <c r="K46" s="1"/>
  <c r="P46" s="1"/>
  <c r="R50"/>
  <c r="W50" s="1"/>
  <c r="J50"/>
  <c r="K50" s="1"/>
  <c r="P50" s="1"/>
  <c r="R59"/>
  <c r="W59" s="1"/>
  <c r="J59"/>
  <c r="K59" s="1"/>
  <c r="R57"/>
  <c r="W57" s="1"/>
  <c r="J57"/>
  <c r="K57" s="1"/>
  <c r="R22"/>
  <c r="W22" s="1"/>
  <c r="J22"/>
  <c r="K22" s="1"/>
  <c r="P22" s="1"/>
  <c r="R47"/>
  <c r="W47" s="1"/>
  <c r="J47"/>
  <c r="K47" s="1"/>
  <c r="R17"/>
  <c r="W17" s="1"/>
  <c r="J17"/>
  <c r="K17" s="1"/>
  <c r="R29"/>
  <c r="W29" s="1"/>
  <c r="J29"/>
  <c r="K29" s="1"/>
  <c r="P29" s="1"/>
  <c r="R18"/>
  <c r="W18" s="1"/>
  <c r="J18"/>
  <c r="K18" s="1"/>
  <c r="R28"/>
  <c r="W28" s="1"/>
  <c r="J28"/>
  <c r="K28" s="1"/>
  <c r="P28" s="1"/>
  <c r="J35"/>
  <c r="K35" s="1"/>
  <c r="P35" s="1"/>
  <c r="AL91" i="37"/>
  <c r="M103" i="43"/>
  <c r="R35" i="16"/>
  <c r="W35" s="1"/>
  <c r="W62"/>
  <c r="G33"/>
  <c r="G38" s="1"/>
  <c r="G34"/>
  <c r="F8" i="46"/>
  <c r="F8" i="45"/>
  <c r="F93" s="1"/>
  <c r="G9" i="16" s="1"/>
  <c r="E93" i="45"/>
  <c r="F8" i="47"/>
  <c r="F93" s="1"/>
  <c r="G10" i="16" s="1"/>
  <c r="E93" i="47"/>
  <c r="F8" i="48"/>
  <c r="AL89" i="37"/>
  <c r="F103" i="48" l="1"/>
  <c r="G65" i="16" s="1"/>
  <c r="G7"/>
  <c r="R7" s="1"/>
  <c r="W7" s="1"/>
  <c r="G64"/>
  <c r="J64" s="1"/>
  <c r="K64" s="1"/>
  <c r="P64" s="1"/>
  <c r="F97" i="46"/>
  <c r="G12" i="16" s="1"/>
  <c r="J38"/>
  <c r="K38" s="1"/>
  <c r="R38"/>
  <c r="W38" s="1"/>
  <c r="R34"/>
  <c r="W34" s="1"/>
  <c r="J34"/>
  <c r="K34" s="1"/>
  <c r="P34" s="1"/>
  <c r="R33"/>
  <c r="W33" s="1"/>
  <c r="J33"/>
  <c r="K33" s="1"/>
  <c r="P33" s="1"/>
  <c r="R9"/>
  <c r="W9" s="1"/>
  <c r="J9"/>
  <c r="K9" s="1"/>
  <c r="R10"/>
  <c r="W10" s="1"/>
  <c r="J10"/>
  <c r="K10" s="1"/>
  <c r="AL92" i="37"/>
  <c r="R64" i="16" l="1"/>
  <c r="W64" s="1"/>
  <c r="J7"/>
  <c r="K7" s="1"/>
  <c r="P7" s="1"/>
  <c r="G63"/>
  <c r="J63" s="1"/>
  <c r="K63" s="1"/>
  <c r="P63" s="1"/>
  <c r="J12"/>
  <c r="K12" s="1"/>
  <c r="P12" s="1"/>
  <c r="R12"/>
  <c r="W12" s="1"/>
  <c r="W63"/>
  <c r="R65"/>
  <c r="W65" s="1"/>
  <c r="J65"/>
  <c r="K65" s="1"/>
  <c r="P65" s="1"/>
  <c r="B86" i="42"/>
  <c r="E85"/>
  <c r="F85" s="1"/>
  <c r="B85"/>
  <c r="E84"/>
  <c r="F84" s="1"/>
  <c r="B84"/>
  <c r="E83"/>
  <c r="F83" s="1"/>
  <c r="B83"/>
  <c r="E82"/>
  <c r="F82" s="1"/>
  <c r="B82"/>
  <c r="E81"/>
  <c r="F81" s="1"/>
  <c r="B81"/>
  <c r="E80"/>
  <c r="F80" s="1"/>
  <c r="B80"/>
  <c r="E79"/>
  <c r="F79" s="1"/>
  <c r="B79"/>
  <c r="E78"/>
  <c r="F78" s="1"/>
  <c r="B78"/>
  <c r="E77"/>
  <c r="F77" s="1"/>
  <c r="B77"/>
  <c r="E76"/>
  <c r="F76" s="1"/>
  <c r="B76"/>
  <c r="E75"/>
  <c r="F75" s="1"/>
  <c r="B75"/>
  <c r="E74"/>
  <c r="F74" s="1"/>
  <c r="B74"/>
  <c r="E73"/>
  <c r="F73" s="1"/>
  <c r="B73"/>
  <c r="E72"/>
  <c r="F72" s="1"/>
  <c r="B72"/>
  <c r="E71"/>
  <c r="F71" s="1"/>
  <c r="B71"/>
  <c r="E70"/>
  <c r="F70" s="1"/>
  <c r="B70"/>
  <c r="E69"/>
  <c r="F69" s="1"/>
  <c r="B69"/>
  <c r="E68"/>
  <c r="F68" s="1"/>
  <c r="B68"/>
  <c r="E67"/>
  <c r="F67" s="1"/>
  <c r="B67"/>
  <c r="E66"/>
  <c r="F66" s="1"/>
  <c r="B66"/>
  <c r="E65"/>
  <c r="F65" s="1"/>
  <c r="B65"/>
  <c r="E64"/>
  <c r="F64" s="1"/>
  <c r="B64"/>
  <c r="E63"/>
  <c r="F63" s="1"/>
  <c r="B63"/>
  <c r="E62"/>
  <c r="F62" s="1"/>
  <c r="B62"/>
  <c r="E61"/>
  <c r="F61" s="1"/>
  <c r="B61"/>
  <c r="E60"/>
  <c r="F60" s="1"/>
  <c r="B60"/>
  <c r="E59"/>
  <c r="F59" s="1"/>
  <c r="B59"/>
  <c r="E58"/>
  <c r="F58" s="1"/>
  <c r="B58"/>
  <c r="E57"/>
  <c r="F57" s="1"/>
  <c r="B57"/>
  <c r="E56"/>
  <c r="F56" s="1"/>
  <c r="B56"/>
  <c r="E55"/>
  <c r="F55" s="1"/>
  <c r="B55"/>
  <c r="E54"/>
  <c r="F54" s="1"/>
  <c r="B54"/>
  <c r="E53"/>
  <c r="F53" s="1"/>
  <c r="B53"/>
  <c r="E52"/>
  <c r="F52" s="1"/>
  <c r="B52"/>
  <c r="E51"/>
  <c r="F51" s="1"/>
  <c r="B51"/>
  <c r="E50"/>
  <c r="F50" s="1"/>
  <c r="B50"/>
  <c r="E49"/>
  <c r="F49" s="1"/>
  <c r="B49"/>
  <c r="E48"/>
  <c r="F48" s="1"/>
  <c r="B48"/>
  <c r="E47"/>
  <c r="F47" s="1"/>
  <c r="B47"/>
  <c r="E46"/>
  <c r="F46" s="1"/>
  <c r="B46"/>
  <c r="E45"/>
  <c r="F45" s="1"/>
  <c r="B45"/>
  <c r="E44"/>
  <c r="F44" s="1"/>
  <c r="B44"/>
  <c r="E43"/>
  <c r="F43" s="1"/>
  <c r="B43"/>
  <c r="E42"/>
  <c r="F42" s="1"/>
  <c r="B42"/>
  <c r="E41"/>
  <c r="F41" s="1"/>
  <c r="B41"/>
  <c r="E40"/>
  <c r="F40" s="1"/>
  <c r="B40"/>
  <c r="E39"/>
  <c r="F39" s="1"/>
  <c r="B39"/>
  <c r="E38"/>
  <c r="F38" s="1"/>
  <c r="B38"/>
  <c r="E37"/>
  <c r="F37" s="1"/>
  <c r="B37"/>
  <c r="E36"/>
  <c r="F36" s="1"/>
  <c r="B36"/>
  <c r="E35"/>
  <c r="F35" s="1"/>
  <c r="B35"/>
  <c r="E34"/>
  <c r="F34" s="1"/>
  <c r="B34"/>
  <c r="E33"/>
  <c r="F33" s="1"/>
  <c r="B33"/>
  <c r="E32"/>
  <c r="F32" s="1"/>
  <c r="B32"/>
  <c r="E31"/>
  <c r="F31" s="1"/>
  <c r="B31"/>
  <c r="E30"/>
  <c r="F30" s="1"/>
  <c r="B30"/>
  <c r="E29"/>
  <c r="F29" s="1"/>
  <c r="B29"/>
  <c r="E28"/>
  <c r="F28" s="1"/>
  <c r="B28"/>
  <c r="E27"/>
  <c r="F27" s="1"/>
  <c r="B27"/>
  <c r="E26"/>
  <c r="F26" s="1"/>
  <c r="B26"/>
  <c r="E25"/>
  <c r="F25" s="1"/>
  <c r="B25"/>
  <c r="E24"/>
  <c r="F24" s="1"/>
  <c r="B24"/>
  <c r="E23"/>
  <c r="F23" s="1"/>
  <c r="B23"/>
  <c r="E22"/>
  <c r="F22" s="1"/>
  <c r="B22"/>
  <c r="E21"/>
  <c r="F21" s="1"/>
  <c r="B21"/>
  <c r="E20"/>
  <c r="F20" s="1"/>
  <c r="B20"/>
  <c r="E19"/>
  <c r="F19" s="1"/>
  <c r="B19"/>
  <c r="E18"/>
  <c r="F18" s="1"/>
  <c r="B18"/>
  <c r="E17"/>
  <c r="F17" s="1"/>
  <c r="B17"/>
  <c r="E16"/>
  <c r="F16" s="1"/>
  <c r="B16"/>
  <c r="E15"/>
  <c r="F15" s="1"/>
  <c r="B15"/>
  <c r="E14"/>
  <c r="F14" s="1"/>
  <c r="B14"/>
  <c r="E13"/>
  <c r="F13" s="1"/>
  <c r="B13"/>
  <c r="E12"/>
  <c r="F12" s="1"/>
  <c r="B12"/>
  <c r="E11"/>
  <c r="F11" s="1"/>
  <c r="B11"/>
  <c r="E10"/>
  <c r="F10" s="1"/>
  <c r="B10"/>
  <c r="E9"/>
  <c r="B9"/>
  <c r="B8"/>
  <c r="B86" i="41"/>
  <c r="E85"/>
  <c r="F85" s="1"/>
  <c r="B85"/>
  <c r="E84"/>
  <c r="F84" s="1"/>
  <c r="B84"/>
  <c r="E83"/>
  <c r="F83" s="1"/>
  <c r="B83"/>
  <c r="E82"/>
  <c r="F82" s="1"/>
  <c r="B82"/>
  <c r="E81"/>
  <c r="F81" s="1"/>
  <c r="B81"/>
  <c r="E80"/>
  <c r="F80" s="1"/>
  <c r="B80"/>
  <c r="E79"/>
  <c r="F79" s="1"/>
  <c r="B79"/>
  <c r="E78"/>
  <c r="F78" s="1"/>
  <c r="B78"/>
  <c r="E77"/>
  <c r="F77" s="1"/>
  <c r="B77"/>
  <c r="E76"/>
  <c r="F76" s="1"/>
  <c r="B76"/>
  <c r="E75"/>
  <c r="F75" s="1"/>
  <c r="B75"/>
  <c r="E74"/>
  <c r="F74" s="1"/>
  <c r="B74"/>
  <c r="E73"/>
  <c r="F73" s="1"/>
  <c r="B73"/>
  <c r="E72"/>
  <c r="F72" s="1"/>
  <c r="B72"/>
  <c r="E71"/>
  <c r="F71" s="1"/>
  <c r="B71"/>
  <c r="E70"/>
  <c r="F70" s="1"/>
  <c r="B70"/>
  <c r="E69"/>
  <c r="F69" s="1"/>
  <c r="B69"/>
  <c r="E68"/>
  <c r="F68" s="1"/>
  <c r="B68"/>
  <c r="E67"/>
  <c r="F67" s="1"/>
  <c r="B67"/>
  <c r="E66"/>
  <c r="F66" s="1"/>
  <c r="B66"/>
  <c r="E65"/>
  <c r="F65" s="1"/>
  <c r="B65"/>
  <c r="E64"/>
  <c r="F64" s="1"/>
  <c r="B64"/>
  <c r="E63"/>
  <c r="F63" s="1"/>
  <c r="B63"/>
  <c r="E62"/>
  <c r="F62" s="1"/>
  <c r="B62"/>
  <c r="E61"/>
  <c r="F61" s="1"/>
  <c r="B61"/>
  <c r="E60"/>
  <c r="F60" s="1"/>
  <c r="B60"/>
  <c r="E59"/>
  <c r="F59" s="1"/>
  <c r="B59"/>
  <c r="E58"/>
  <c r="F58" s="1"/>
  <c r="B58"/>
  <c r="E57"/>
  <c r="F57" s="1"/>
  <c r="B57"/>
  <c r="E56"/>
  <c r="F56" s="1"/>
  <c r="B56"/>
  <c r="E55"/>
  <c r="F55" s="1"/>
  <c r="B55"/>
  <c r="E54"/>
  <c r="F54" s="1"/>
  <c r="B54"/>
  <c r="E53"/>
  <c r="F53" s="1"/>
  <c r="B53"/>
  <c r="E52"/>
  <c r="F52" s="1"/>
  <c r="B52"/>
  <c r="E51"/>
  <c r="F51" s="1"/>
  <c r="B51"/>
  <c r="E50"/>
  <c r="F50" s="1"/>
  <c r="B50"/>
  <c r="E49"/>
  <c r="F49" s="1"/>
  <c r="B49"/>
  <c r="E48"/>
  <c r="F48" s="1"/>
  <c r="B48"/>
  <c r="E47"/>
  <c r="F47" s="1"/>
  <c r="B47"/>
  <c r="E46"/>
  <c r="F46" s="1"/>
  <c r="B46"/>
  <c r="E45"/>
  <c r="F45" s="1"/>
  <c r="B45"/>
  <c r="E44"/>
  <c r="F44" s="1"/>
  <c r="B44"/>
  <c r="E43"/>
  <c r="F43" s="1"/>
  <c r="B43"/>
  <c r="E42"/>
  <c r="F42" s="1"/>
  <c r="B42"/>
  <c r="E41"/>
  <c r="F41" s="1"/>
  <c r="B41"/>
  <c r="E40"/>
  <c r="F40" s="1"/>
  <c r="B40"/>
  <c r="E39"/>
  <c r="F39" s="1"/>
  <c r="B39"/>
  <c r="E38"/>
  <c r="F38" s="1"/>
  <c r="B38"/>
  <c r="E37"/>
  <c r="F37" s="1"/>
  <c r="B37"/>
  <c r="E36"/>
  <c r="F36" s="1"/>
  <c r="B36"/>
  <c r="E35"/>
  <c r="F35" s="1"/>
  <c r="B35"/>
  <c r="E34"/>
  <c r="F34" s="1"/>
  <c r="B34"/>
  <c r="E33"/>
  <c r="F33" s="1"/>
  <c r="B33"/>
  <c r="E32"/>
  <c r="F32" s="1"/>
  <c r="B32"/>
  <c r="E31"/>
  <c r="F31" s="1"/>
  <c r="B31"/>
  <c r="E30"/>
  <c r="F30" s="1"/>
  <c r="B30"/>
  <c r="E29"/>
  <c r="B29"/>
  <c r="E28"/>
  <c r="F28" s="1"/>
  <c r="B28"/>
  <c r="E27"/>
  <c r="F27" s="1"/>
  <c r="B27"/>
  <c r="E26"/>
  <c r="F26" s="1"/>
  <c r="B26"/>
  <c r="E25"/>
  <c r="F25" s="1"/>
  <c r="B25"/>
  <c r="E24"/>
  <c r="F24" s="1"/>
  <c r="B24"/>
  <c r="E23"/>
  <c r="F23" s="1"/>
  <c r="B23"/>
  <c r="E22"/>
  <c r="F22" s="1"/>
  <c r="B22"/>
  <c r="E21"/>
  <c r="F21" s="1"/>
  <c r="B21"/>
  <c r="E20"/>
  <c r="F20" s="1"/>
  <c r="B20"/>
  <c r="E19"/>
  <c r="F19" s="1"/>
  <c r="B19"/>
  <c r="E18"/>
  <c r="F18" s="1"/>
  <c r="B18"/>
  <c r="E17"/>
  <c r="F17" s="1"/>
  <c r="B17"/>
  <c r="E16"/>
  <c r="F16" s="1"/>
  <c r="B16"/>
  <c r="E15"/>
  <c r="F15" s="1"/>
  <c r="B15"/>
  <c r="E14"/>
  <c r="F14" s="1"/>
  <c r="B14"/>
  <c r="E13"/>
  <c r="F13" s="1"/>
  <c r="B13"/>
  <c r="E12"/>
  <c r="F12" s="1"/>
  <c r="B12"/>
  <c r="E11"/>
  <c r="F11" s="1"/>
  <c r="B11"/>
  <c r="E10"/>
  <c r="F10" s="1"/>
  <c r="B10"/>
  <c r="E9"/>
  <c r="F9" s="1"/>
  <c r="B9"/>
  <c r="D8"/>
  <c r="D104" s="1"/>
  <c r="B8"/>
  <c r="F9" i="42" l="1"/>
  <c r="E101"/>
  <c r="F29" i="41"/>
  <c r="E8" i="42"/>
  <c r="E8" i="41"/>
  <c r="E104" s="1"/>
  <c r="E85" i="40"/>
  <c r="F85" s="1"/>
  <c r="B85"/>
  <c r="E84"/>
  <c r="F84" s="1"/>
  <c r="B84"/>
  <c r="E83"/>
  <c r="F83" s="1"/>
  <c r="B83"/>
  <c r="E82"/>
  <c r="F82" s="1"/>
  <c r="B82"/>
  <c r="E81"/>
  <c r="F81" s="1"/>
  <c r="B81"/>
  <c r="E80"/>
  <c r="F80" s="1"/>
  <c r="B80"/>
  <c r="E79"/>
  <c r="F79" s="1"/>
  <c r="B79"/>
  <c r="E78"/>
  <c r="F78" s="1"/>
  <c r="B78"/>
  <c r="E77"/>
  <c r="F77" s="1"/>
  <c r="B77"/>
  <c r="E76"/>
  <c r="F76" s="1"/>
  <c r="B76"/>
  <c r="E75"/>
  <c r="F75" s="1"/>
  <c r="B75"/>
  <c r="E74"/>
  <c r="F74" s="1"/>
  <c r="B74"/>
  <c r="E73"/>
  <c r="F73" s="1"/>
  <c r="B73"/>
  <c r="E72"/>
  <c r="F72" s="1"/>
  <c r="B72"/>
  <c r="E71"/>
  <c r="F71" s="1"/>
  <c r="B71"/>
  <c r="E70"/>
  <c r="F70" s="1"/>
  <c r="B70"/>
  <c r="E69"/>
  <c r="F69" s="1"/>
  <c r="B69"/>
  <c r="E68"/>
  <c r="F68" s="1"/>
  <c r="B68"/>
  <c r="E67"/>
  <c r="F67" s="1"/>
  <c r="B67"/>
  <c r="E66"/>
  <c r="F66" s="1"/>
  <c r="B66"/>
  <c r="E65"/>
  <c r="F65" s="1"/>
  <c r="B65"/>
  <c r="E64"/>
  <c r="F64" s="1"/>
  <c r="B64"/>
  <c r="E63"/>
  <c r="F63" s="1"/>
  <c r="B63"/>
  <c r="E62"/>
  <c r="F62" s="1"/>
  <c r="B62"/>
  <c r="E61"/>
  <c r="F61" s="1"/>
  <c r="B61"/>
  <c r="E60"/>
  <c r="F60" s="1"/>
  <c r="B60"/>
  <c r="E59"/>
  <c r="F59" s="1"/>
  <c r="B59"/>
  <c r="E58"/>
  <c r="F58" s="1"/>
  <c r="B58"/>
  <c r="E57"/>
  <c r="F57" s="1"/>
  <c r="B57"/>
  <c r="E56"/>
  <c r="F56" s="1"/>
  <c r="B56"/>
  <c r="E55"/>
  <c r="F55" s="1"/>
  <c r="B55"/>
  <c r="E54"/>
  <c r="F54" s="1"/>
  <c r="B54"/>
  <c r="E53"/>
  <c r="F53" s="1"/>
  <c r="B53"/>
  <c r="E52"/>
  <c r="F52" s="1"/>
  <c r="B52"/>
  <c r="E51"/>
  <c r="F51" s="1"/>
  <c r="B51"/>
  <c r="E50"/>
  <c r="F50" s="1"/>
  <c r="B50"/>
  <c r="E49"/>
  <c r="F49" s="1"/>
  <c r="B49"/>
  <c r="E48"/>
  <c r="F48" s="1"/>
  <c r="B48"/>
  <c r="E47"/>
  <c r="F47" s="1"/>
  <c r="B47"/>
  <c r="E46"/>
  <c r="F46" s="1"/>
  <c r="B46"/>
  <c r="E45"/>
  <c r="F45" s="1"/>
  <c r="B45"/>
  <c r="E44"/>
  <c r="F44" s="1"/>
  <c r="B44"/>
  <c r="E43"/>
  <c r="F43" s="1"/>
  <c r="B43"/>
  <c r="E42"/>
  <c r="F42" s="1"/>
  <c r="B42"/>
  <c r="E41"/>
  <c r="F41" s="1"/>
  <c r="B41"/>
  <c r="E40"/>
  <c r="F40" s="1"/>
  <c r="B40"/>
  <c r="E39"/>
  <c r="F39" s="1"/>
  <c r="B39"/>
  <c r="E38"/>
  <c r="F38" s="1"/>
  <c r="B38"/>
  <c r="E37"/>
  <c r="F37" s="1"/>
  <c r="B37"/>
  <c r="E36"/>
  <c r="F36" s="1"/>
  <c r="B36"/>
  <c r="E35"/>
  <c r="F35" s="1"/>
  <c r="B35"/>
  <c r="E34"/>
  <c r="F34" s="1"/>
  <c r="B34"/>
  <c r="E33"/>
  <c r="F33" s="1"/>
  <c r="B33"/>
  <c r="E32"/>
  <c r="F32" s="1"/>
  <c r="B32"/>
  <c r="E31"/>
  <c r="F31" s="1"/>
  <c r="B31"/>
  <c r="E30"/>
  <c r="F30" s="1"/>
  <c r="B30"/>
  <c r="E29"/>
  <c r="B29"/>
  <c r="E28"/>
  <c r="F28" s="1"/>
  <c r="B28"/>
  <c r="E27"/>
  <c r="F27" s="1"/>
  <c r="B27"/>
  <c r="E26"/>
  <c r="F26" s="1"/>
  <c r="B26"/>
  <c r="E25"/>
  <c r="F25" s="1"/>
  <c r="B25"/>
  <c r="E24"/>
  <c r="F24" s="1"/>
  <c r="B24"/>
  <c r="E23"/>
  <c r="F23" s="1"/>
  <c r="B23"/>
  <c r="E22"/>
  <c r="F22" s="1"/>
  <c r="B22"/>
  <c r="E21"/>
  <c r="F21" s="1"/>
  <c r="B21"/>
  <c r="E20"/>
  <c r="F20" s="1"/>
  <c r="B20"/>
  <c r="E19"/>
  <c r="F19" s="1"/>
  <c r="B19"/>
  <c r="E18"/>
  <c r="F18" s="1"/>
  <c r="B18"/>
  <c r="E17"/>
  <c r="F17" s="1"/>
  <c r="B17"/>
  <c r="E16"/>
  <c r="F16" s="1"/>
  <c r="B16"/>
  <c r="E15"/>
  <c r="F15" s="1"/>
  <c r="B15"/>
  <c r="E14"/>
  <c r="F14" s="1"/>
  <c r="B14"/>
  <c r="E13"/>
  <c r="F13" s="1"/>
  <c r="B13"/>
  <c r="E12"/>
  <c r="F12" s="1"/>
  <c r="B12"/>
  <c r="E11"/>
  <c r="F11" s="1"/>
  <c r="B11"/>
  <c r="E10"/>
  <c r="F10" s="1"/>
  <c r="B10"/>
  <c r="E9"/>
  <c r="B9"/>
  <c r="D8"/>
  <c r="D103" s="1"/>
  <c r="B8"/>
  <c r="E85" i="39"/>
  <c r="F85" s="1"/>
  <c r="B85"/>
  <c r="E84"/>
  <c r="F84" s="1"/>
  <c r="B84"/>
  <c r="E83"/>
  <c r="F83" s="1"/>
  <c r="B83"/>
  <c r="E82"/>
  <c r="F82" s="1"/>
  <c r="B82"/>
  <c r="E81"/>
  <c r="F81" s="1"/>
  <c r="B81"/>
  <c r="E80"/>
  <c r="F80" s="1"/>
  <c r="B80"/>
  <c r="E79"/>
  <c r="F79" s="1"/>
  <c r="B79"/>
  <c r="E78"/>
  <c r="F78" s="1"/>
  <c r="B78"/>
  <c r="E77"/>
  <c r="F77" s="1"/>
  <c r="B77"/>
  <c r="E76"/>
  <c r="F76" s="1"/>
  <c r="B76"/>
  <c r="E75"/>
  <c r="F75" s="1"/>
  <c r="B75"/>
  <c r="E74"/>
  <c r="F74" s="1"/>
  <c r="B74"/>
  <c r="E73"/>
  <c r="F73" s="1"/>
  <c r="B73"/>
  <c r="E72"/>
  <c r="F72" s="1"/>
  <c r="B72"/>
  <c r="E71"/>
  <c r="F71" s="1"/>
  <c r="B71"/>
  <c r="E70"/>
  <c r="F70" s="1"/>
  <c r="B70"/>
  <c r="E69"/>
  <c r="F69" s="1"/>
  <c r="B69"/>
  <c r="E68"/>
  <c r="F68" s="1"/>
  <c r="B68"/>
  <c r="E67"/>
  <c r="F67" s="1"/>
  <c r="B67"/>
  <c r="E66"/>
  <c r="F66" s="1"/>
  <c r="B66"/>
  <c r="E65"/>
  <c r="F65" s="1"/>
  <c r="B65"/>
  <c r="E64"/>
  <c r="F64" s="1"/>
  <c r="B64"/>
  <c r="E63"/>
  <c r="F63" s="1"/>
  <c r="B63"/>
  <c r="E62"/>
  <c r="F62" s="1"/>
  <c r="B62"/>
  <c r="E61"/>
  <c r="F61" s="1"/>
  <c r="B61"/>
  <c r="E60"/>
  <c r="F60" s="1"/>
  <c r="B60"/>
  <c r="E59"/>
  <c r="F59" s="1"/>
  <c r="B59"/>
  <c r="E58"/>
  <c r="F58" s="1"/>
  <c r="B58"/>
  <c r="E57"/>
  <c r="F57" s="1"/>
  <c r="B57"/>
  <c r="E56"/>
  <c r="F56" s="1"/>
  <c r="B56"/>
  <c r="E55"/>
  <c r="F55" s="1"/>
  <c r="B55"/>
  <c r="E54"/>
  <c r="F54" s="1"/>
  <c r="B54"/>
  <c r="E53"/>
  <c r="F53" s="1"/>
  <c r="B53"/>
  <c r="E52"/>
  <c r="F52" s="1"/>
  <c r="B52"/>
  <c r="E51"/>
  <c r="F51" s="1"/>
  <c r="B51"/>
  <c r="E50"/>
  <c r="F50" s="1"/>
  <c r="B50"/>
  <c r="E49"/>
  <c r="F49" s="1"/>
  <c r="B49"/>
  <c r="E48"/>
  <c r="F48" s="1"/>
  <c r="B48"/>
  <c r="E47"/>
  <c r="F47" s="1"/>
  <c r="B47"/>
  <c r="E46"/>
  <c r="F46" s="1"/>
  <c r="B46"/>
  <c r="E45"/>
  <c r="F45" s="1"/>
  <c r="B45"/>
  <c r="E44"/>
  <c r="F44" s="1"/>
  <c r="B44"/>
  <c r="E43"/>
  <c r="F43" s="1"/>
  <c r="B43"/>
  <c r="E42"/>
  <c r="F42" s="1"/>
  <c r="B42"/>
  <c r="E41"/>
  <c r="F41" s="1"/>
  <c r="B41"/>
  <c r="E40"/>
  <c r="F40" s="1"/>
  <c r="B40"/>
  <c r="E39"/>
  <c r="F39" s="1"/>
  <c r="B39"/>
  <c r="E38"/>
  <c r="F38" s="1"/>
  <c r="B38"/>
  <c r="E37"/>
  <c r="F37" s="1"/>
  <c r="B37"/>
  <c r="E36"/>
  <c r="F36" s="1"/>
  <c r="B36"/>
  <c r="E35"/>
  <c r="F35" s="1"/>
  <c r="B35"/>
  <c r="E34"/>
  <c r="F34" s="1"/>
  <c r="B34"/>
  <c r="E33"/>
  <c r="F33" s="1"/>
  <c r="B33"/>
  <c r="E32"/>
  <c r="F32" s="1"/>
  <c r="B32"/>
  <c r="E31"/>
  <c r="F31" s="1"/>
  <c r="B31"/>
  <c r="E30"/>
  <c r="F30" s="1"/>
  <c r="B30"/>
  <c r="E29"/>
  <c r="B29"/>
  <c r="E28"/>
  <c r="F28" s="1"/>
  <c r="B28"/>
  <c r="E27"/>
  <c r="F27" s="1"/>
  <c r="B27"/>
  <c r="E26"/>
  <c r="F26" s="1"/>
  <c r="B26"/>
  <c r="E25"/>
  <c r="F25" s="1"/>
  <c r="B25"/>
  <c r="E24"/>
  <c r="F24" s="1"/>
  <c r="B24"/>
  <c r="E23"/>
  <c r="F23" s="1"/>
  <c r="B23"/>
  <c r="E22"/>
  <c r="F22" s="1"/>
  <c r="B22"/>
  <c r="E21"/>
  <c r="F21" s="1"/>
  <c r="B21"/>
  <c r="E20"/>
  <c r="F20" s="1"/>
  <c r="B20"/>
  <c r="E19"/>
  <c r="F19" s="1"/>
  <c r="B19"/>
  <c r="E18"/>
  <c r="F18" s="1"/>
  <c r="B18"/>
  <c r="E17"/>
  <c r="F17" s="1"/>
  <c r="B17"/>
  <c r="E16"/>
  <c r="F16" s="1"/>
  <c r="B16"/>
  <c r="E15"/>
  <c r="F15" s="1"/>
  <c r="B15"/>
  <c r="E14"/>
  <c r="F14" s="1"/>
  <c r="B14"/>
  <c r="E13"/>
  <c r="F13" s="1"/>
  <c r="B13"/>
  <c r="E12"/>
  <c r="F12" s="1"/>
  <c r="B12"/>
  <c r="E11"/>
  <c r="F11" s="1"/>
  <c r="B11"/>
  <c r="E10"/>
  <c r="F10" s="1"/>
  <c r="B10"/>
  <c r="E9"/>
  <c r="B9"/>
  <c r="D8"/>
  <c r="D103" s="1"/>
  <c r="B8"/>
  <c r="E85" i="38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D8"/>
  <c r="D102" s="1"/>
  <c r="B8"/>
  <c r="B4" i="37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3"/>
  <c r="F9" i="38" l="1"/>
  <c r="F9" i="39"/>
  <c r="F9" i="40"/>
  <c r="F29" i="38"/>
  <c r="F29" i="39"/>
  <c r="F29" i="40"/>
  <c r="E8" i="38"/>
  <c r="E102" s="1"/>
  <c r="E8" i="40"/>
  <c r="E103" s="1"/>
  <c r="F8" i="42"/>
  <c r="F8" i="41"/>
  <c r="F104" s="1"/>
  <c r="E8" i="39"/>
  <c r="E103" s="1"/>
  <c r="F101" i="42" l="1"/>
  <c r="L101" s="1"/>
  <c r="G11" i="16"/>
  <c r="R11" s="1"/>
  <c r="W11" s="1"/>
  <c r="F8" i="38"/>
  <c r="F102" s="1"/>
  <c r="F8" i="40"/>
  <c r="F103" s="1"/>
  <c r="F8" i="39"/>
  <c r="F103" s="1"/>
  <c r="G13" i="16" l="1"/>
  <c r="J11"/>
  <c r="K11" s="1"/>
  <c r="P11" s="1"/>
  <c r="G15"/>
  <c r="J15" s="1"/>
  <c r="K15" s="1"/>
  <c r="P15" s="1"/>
  <c r="G14"/>
  <c r="G8"/>
  <c r="J13" l="1"/>
  <c r="K13" s="1"/>
  <c r="P13" s="1"/>
  <c r="R13"/>
  <c r="W13" s="1"/>
  <c r="R15"/>
  <c r="W15" s="1"/>
  <c r="J14"/>
  <c r="K14" s="1"/>
  <c r="P14" s="1"/>
  <c r="R14"/>
  <c r="W14" s="1"/>
  <c r="J8"/>
  <c r="K8" s="1"/>
  <c r="P8" s="1"/>
  <c r="R8"/>
  <c r="W8" s="1"/>
  <c r="W66" l="1"/>
</calcChain>
</file>

<file path=xl/sharedStrings.xml><?xml version="1.0" encoding="utf-8"?>
<sst xmlns="http://schemas.openxmlformats.org/spreadsheetml/2006/main" count="704" uniqueCount="286">
  <si>
    <t>Krishibid Feed Ltd.</t>
  </si>
  <si>
    <t>Nishinda, Bhaluka, Mymensingh</t>
  </si>
  <si>
    <t>Sl</t>
  </si>
  <si>
    <t>Materials Name</t>
  </si>
  <si>
    <t>Wheat Flour</t>
  </si>
  <si>
    <t>Meat &amp; Bone Meal</t>
  </si>
  <si>
    <t>Salt</t>
  </si>
  <si>
    <t>Fish Meal</t>
  </si>
  <si>
    <t>Pellet Binder</t>
  </si>
  <si>
    <t>Rape Seed Cake</t>
  </si>
  <si>
    <t>DDGS</t>
  </si>
  <si>
    <t>Dry Fish</t>
  </si>
  <si>
    <t>Fish Oil</t>
  </si>
  <si>
    <t>Maize</t>
  </si>
  <si>
    <t>Molasses</t>
  </si>
  <si>
    <t>Poultry Meal</t>
  </si>
  <si>
    <t>Rice Polish (A)</t>
  </si>
  <si>
    <t>Soyabean Oil</t>
  </si>
  <si>
    <t>Til Khoil</t>
  </si>
  <si>
    <t>Toxin Binder</t>
  </si>
  <si>
    <t>Urea fertilizer</t>
  </si>
  <si>
    <t>Diesel</t>
  </si>
  <si>
    <t>Soyabean Meal</t>
  </si>
  <si>
    <t>DORB</t>
  </si>
  <si>
    <t>Full Fat Soya</t>
  </si>
  <si>
    <t>Maize Gluten Meal (CGM)</t>
  </si>
  <si>
    <t>Khashari Bosi</t>
  </si>
  <si>
    <t>Broiler Minarel</t>
  </si>
  <si>
    <t>Broiler Vitamin</t>
  </si>
  <si>
    <t>Cattle Premix</t>
  </si>
  <si>
    <t>Choline Chloride</t>
  </si>
  <si>
    <t>Citric acid</t>
  </si>
  <si>
    <t>Compund fish premix(hinter)</t>
  </si>
  <si>
    <t>DECOQUINATE</t>
  </si>
  <si>
    <t>DL-Methionine</t>
  </si>
  <si>
    <t>ImmunoWall</t>
  </si>
  <si>
    <t>L-Theonine</t>
  </si>
  <si>
    <t>LAYER VITAMIN</t>
  </si>
  <si>
    <t>Lysine</t>
  </si>
  <si>
    <t>Maduramycine</t>
  </si>
  <si>
    <t>Magnasium oxide</t>
  </si>
  <si>
    <t>Micofung/Moid Inhabitor</t>
  </si>
  <si>
    <t>Mono calcium Phosphate /M.C.P</t>
  </si>
  <si>
    <t>Phytase/Natuphos</t>
  </si>
  <si>
    <t>Robenidine (HCL)</t>
  </si>
  <si>
    <t>Sodium-Bi-Carbonate</t>
  </si>
  <si>
    <t>XAP/Robaviotic</t>
  </si>
  <si>
    <t>ZYMPEX-008</t>
  </si>
  <si>
    <t>Intest Plus</t>
  </si>
  <si>
    <t>Wheat bam</t>
  </si>
  <si>
    <t>Lime Stone (Pawder)</t>
  </si>
  <si>
    <t>Maskali</t>
  </si>
  <si>
    <t>Palm Oil / Quality Super</t>
  </si>
  <si>
    <t>Animal Oil</t>
  </si>
  <si>
    <t>Master Oil Cake</t>
  </si>
  <si>
    <t>Allzyme Vegpro/Enzyme</t>
  </si>
  <si>
    <t>Anti Oxidant</t>
  </si>
  <si>
    <t>Nutikem XLP Plus Dry</t>
  </si>
  <si>
    <t>Lysoforte Dry</t>
  </si>
  <si>
    <t>Quantam Blue</t>
  </si>
  <si>
    <t>SGS DRY/ Mycrocurb Dry</t>
  </si>
  <si>
    <t>Natupro</t>
  </si>
  <si>
    <t>Alquernat Zycox</t>
  </si>
  <si>
    <t>Zymyeast 100</t>
  </si>
  <si>
    <t>L Tryptophan</t>
  </si>
  <si>
    <t>L - Valine</t>
  </si>
  <si>
    <t>Sewing Thread</t>
  </si>
  <si>
    <t xml:space="preserve">Ingredients </t>
  </si>
  <si>
    <t>Amount / Batch</t>
  </si>
  <si>
    <t>Rate/kg</t>
  </si>
  <si>
    <t xml:space="preserve">Total Amount </t>
  </si>
  <si>
    <t>1 kg RM Values</t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</si>
  <si>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Broiler Starter</t>
    </r>
  </si>
  <si>
    <t>Total</t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</si>
  <si>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Broiler Grower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</si>
  <si>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Sonali Grower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</si>
  <si>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Sonali Starter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</si>
  <si>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Layer Grower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</si>
  <si>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Layer Layer</t>
    </r>
  </si>
  <si>
    <t>Layer</t>
  </si>
  <si>
    <t>Dairy</t>
  </si>
  <si>
    <t>CGF</t>
  </si>
  <si>
    <t>Kemtrace Broiler Dry</t>
  </si>
  <si>
    <t>Antamix ME</t>
  </si>
  <si>
    <t>Lincomycin (Eurolinco)</t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</si>
  <si>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Broiler Finisher</t>
    </r>
  </si>
  <si>
    <t xml:space="preserve">Date: </t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</si>
  <si>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Layer Starter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</si>
  <si>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Dairy &amp;Beef Reqular </t>
    </r>
  </si>
  <si>
    <t>Date: 19.02.2018</t>
  </si>
  <si>
    <r>
      <t>Items Name:</t>
    </r>
    <r>
      <rPr>
        <b/>
        <i/>
        <sz val="11"/>
        <color rgb="FFFF0000"/>
        <rFont val="Calibri"/>
        <family val="2"/>
        <scheme val="minor"/>
      </rPr>
      <t>Dairy &amp;Beef Hipro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</si>
  <si>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>Carp Grower Floating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</si>
  <si>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>Telapia Starter Floating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</si>
  <si>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>Telapia Grower Floating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</si>
  <si>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Pangus Grower Floating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</si>
  <si>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Pangus Finisher Floating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</si>
  <si>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Koi Starter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</si>
  <si>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Koi Grower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</si>
  <si>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Carp Grower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</si>
  <si>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Telapia Nursery 1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</si>
  <si>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Telapia Nursery 2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</si>
  <si>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Telapia Starter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</si>
  <si>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Telapia Grower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</si>
  <si>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Pangus Starter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</si>
  <si>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Pangus Grower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</si>
  <si>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Pangus Finisher Singking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</si>
  <si>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Golda Singking</t>
    </r>
  </si>
  <si>
    <r>
      <t>Items Name: Pabda</t>
    </r>
    <r>
      <rPr>
        <b/>
        <i/>
        <sz val="11"/>
        <color rgb="FFFF0000"/>
        <rFont val="Calibri"/>
        <family val="2"/>
        <scheme val="minor"/>
      </rPr>
      <t xml:space="preserve"> Singking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</si>
  <si>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Hatchery Floating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</si>
  <si>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>1mm Floating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</si>
  <si>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Pre Starter Floating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</si>
  <si>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Koi Starter Floating</t>
    </r>
  </si>
  <si>
    <r>
      <t xml:space="preserve">Items Name: </t>
    </r>
    <r>
      <rPr>
        <b/>
        <i/>
        <sz val="11"/>
        <color rgb="FFFF0000"/>
        <rFont val="Calibri"/>
        <family val="2"/>
        <scheme val="minor"/>
      </rPr>
      <t>Koi  Grower Floating</t>
    </r>
  </si>
  <si>
    <r>
      <t>Items Name:</t>
    </r>
    <r>
      <rPr>
        <b/>
        <i/>
        <sz val="11"/>
        <color rgb="FFFF0000"/>
        <rFont val="Calibri"/>
        <family val="2"/>
        <scheme val="minor"/>
      </rPr>
      <t>Telapia Pre Starter Floating</t>
    </r>
  </si>
  <si>
    <t>BS</t>
  </si>
  <si>
    <t>BG</t>
  </si>
  <si>
    <t>BF</t>
  </si>
  <si>
    <t>BH</t>
  </si>
  <si>
    <t>SS</t>
  </si>
  <si>
    <t>SG</t>
  </si>
  <si>
    <t>LS</t>
  </si>
  <si>
    <t>LG</t>
  </si>
  <si>
    <t>LL</t>
  </si>
  <si>
    <t>DBR</t>
  </si>
  <si>
    <t>DBH</t>
  </si>
  <si>
    <t>HAT</t>
  </si>
  <si>
    <t>1MM</t>
  </si>
  <si>
    <t>Pre sF</t>
  </si>
  <si>
    <t>KSF</t>
  </si>
  <si>
    <t>KGF</t>
  </si>
  <si>
    <t>TpresF</t>
  </si>
  <si>
    <t>TSF</t>
  </si>
  <si>
    <t>TGF</t>
  </si>
  <si>
    <t>PGF</t>
  </si>
  <si>
    <t>PFF</t>
  </si>
  <si>
    <t>KSS</t>
  </si>
  <si>
    <t>KGS</t>
  </si>
  <si>
    <t>CGS</t>
  </si>
  <si>
    <t>TN1</t>
  </si>
  <si>
    <t>TN2</t>
  </si>
  <si>
    <t>TSS</t>
  </si>
  <si>
    <t>TGS</t>
  </si>
  <si>
    <t>PSS</t>
  </si>
  <si>
    <t>PGS</t>
  </si>
  <si>
    <t>PFS</t>
  </si>
  <si>
    <t>Pda</t>
  </si>
  <si>
    <t>Gda</t>
  </si>
  <si>
    <t>In Put Batch Qty</t>
  </si>
  <si>
    <t>Out Put FG Qty</t>
  </si>
  <si>
    <t>RM Consumption (In Put)</t>
  </si>
  <si>
    <t>Finished Goods (Out Put)</t>
  </si>
  <si>
    <t>Variance</t>
  </si>
  <si>
    <t>Process Loss (%)</t>
  </si>
  <si>
    <t>Dust Use</t>
  </si>
  <si>
    <t>Dust Use with Rm</t>
  </si>
  <si>
    <t>Poultry Feed</t>
  </si>
  <si>
    <t>Broiler Starter</t>
  </si>
  <si>
    <t>Broiler Grower</t>
  </si>
  <si>
    <t>Broiler Finisher</t>
  </si>
  <si>
    <t>Broiler House Feed</t>
  </si>
  <si>
    <t>Layer Starter cr</t>
  </si>
  <si>
    <t>Layer Grower</t>
  </si>
  <si>
    <t>Layer Layer-1 (PP Bag)</t>
  </si>
  <si>
    <t>Sonali Starter</t>
  </si>
  <si>
    <t>Sonali Grower</t>
  </si>
  <si>
    <t>Floating Feed</t>
  </si>
  <si>
    <t>Hatchery</t>
  </si>
  <si>
    <t>Nursery 1.00mm</t>
  </si>
  <si>
    <t>Koi Starter- Floating</t>
  </si>
  <si>
    <t>Koi Grower Floating</t>
  </si>
  <si>
    <t>Koi Starter Floating(OC)</t>
  </si>
  <si>
    <t>Sing &amp; Magur St  Flot</t>
  </si>
  <si>
    <t>Sing &amp; Magur Pre-St  Flot</t>
  </si>
  <si>
    <t>Sing &amp; magur Grower- F</t>
  </si>
  <si>
    <t>koi Sing &amp; Magur Pre-St- F(OC)</t>
  </si>
  <si>
    <t>Carp Grower- F</t>
  </si>
  <si>
    <t>Carp Grower- F (OC)</t>
  </si>
  <si>
    <t>Telapia Pre Starter- F</t>
  </si>
  <si>
    <t>Telapia Starter- F</t>
  </si>
  <si>
    <t>Telapia Grower- F</t>
  </si>
  <si>
    <t>Telapia Pre Str- F(OC)</t>
  </si>
  <si>
    <t>Telapia Starter- F(OC)</t>
  </si>
  <si>
    <t>Telapia Grower- F (OC)</t>
  </si>
  <si>
    <t>Pangus Starter- F</t>
  </si>
  <si>
    <t>Pangus Pre  Starter- F</t>
  </si>
  <si>
    <t>Pangus Grower- F</t>
  </si>
  <si>
    <t>Pangus Finisher- F</t>
  </si>
  <si>
    <t>Pangus Grower- F(OC)</t>
  </si>
  <si>
    <t>Pangus  St  F (OC)</t>
  </si>
  <si>
    <t>Pangus Finisher- F (OC)</t>
  </si>
  <si>
    <t>Sinking Feed</t>
  </si>
  <si>
    <t>Koi Grower</t>
  </si>
  <si>
    <t>Koi Starter</t>
  </si>
  <si>
    <t>Sing/Magur Nursery</t>
  </si>
  <si>
    <t>Sing/Magur Starter</t>
  </si>
  <si>
    <t>Sing/Magur Grower</t>
  </si>
  <si>
    <t>Carp Starter</t>
  </si>
  <si>
    <t>Carp Grower</t>
  </si>
  <si>
    <t>Telapia Nursery-1</t>
  </si>
  <si>
    <t>Telapia Nursery-2</t>
  </si>
  <si>
    <t>Telapia Starter</t>
  </si>
  <si>
    <t>Telapia Grower</t>
  </si>
  <si>
    <t>Pangus Nursery 1</t>
  </si>
  <si>
    <t>Pangus Nursery 2</t>
  </si>
  <si>
    <t>Pangus Starter</t>
  </si>
  <si>
    <t>Pangus Starter-1</t>
  </si>
  <si>
    <t>Pangus Starter-2</t>
  </si>
  <si>
    <t xml:space="preserve">Pangus Grower </t>
  </si>
  <si>
    <t>pangus Finisher</t>
  </si>
  <si>
    <t>Shrimp Feed</t>
  </si>
  <si>
    <t>Golda Starter</t>
  </si>
  <si>
    <t>Golda Grower</t>
  </si>
  <si>
    <t>Bagda Starter</t>
  </si>
  <si>
    <t>Bagda Grower</t>
  </si>
  <si>
    <t>Cattle</t>
  </si>
  <si>
    <t>Beef Hi-Pro</t>
  </si>
  <si>
    <t>Beef Regular</t>
  </si>
  <si>
    <t>Finished Goods Items</t>
  </si>
  <si>
    <t>RM Rate/Kg</t>
  </si>
  <si>
    <t>RM Cost/kg</t>
  </si>
  <si>
    <r>
      <t>Items Name:</t>
    </r>
    <r>
      <rPr>
        <b/>
        <i/>
        <sz val="11"/>
        <color rgb="FFFF0000"/>
        <rFont val="Calibri"/>
        <family val="2"/>
        <scheme val="minor"/>
      </rPr>
      <t>Pangus  Starter Floating</t>
    </r>
  </si>
  <si>
    <t>PSF</t>
  </si>
  <si>
    <t>TP Rate</t>
  </si>
  <si>
    <t>In Put RM Quantity</t>
  </si>
  <si>
    <t>In Put RM Values</t>
  </si>
  <si>
    <t>Out Put FG Quantity</t>
  </si>
  <si>
    <t>Out Put FG Values</t>
  </si>
  <si>
    <t>Profit (Values)</t>
  </si>
  <si>
    <t>Date: 09.02.2018</t>
  </si>
  <si>
    <r>
      <t>Items Name:</t>
    </r>
    <r>
      <rPr>
        <b/>
        <i/>
        <sz val="11"/>
        <color rgb="FFFF0000"/>
        <rFont val="Calibri"/>
        <family val="2"/>
        <scheme val="minor"/>
      </rPr>
      <t xml:space="preserve"> Broiler House Feed</t>
    </r>
  </si>
  <si>
    <t>Dairy Regular/Beef</t>
  </si>
  <si>
    <t>Dairy Hi-Pro/ Beef</t>
  </si>
  <si>
    <t>DR</t>
  </si>
  <si>
    <t>Date: 31.03.18</t>
  </si>
  <si>
    <t>Over Head Cost</t>
  </si>
  <si>
    <t>Process Loss</t>
  </si>
  <si>
    <t>Process Loss (TK)</t>
  </si>
  <si>
    <t>Total TK/kg</t>
  </si>
  <si>
    <t>MRP Rate</t>
  </si>
  <si>
    <t>Base Comission</t>
  </si>
  <si>
    <t>Carring Comission</t>
  </si>
  <si>
    <t>Profite/ Loss</t>
  </si>
  <si>
    <t>Optigen</t>
  </si>
  <si>
    <t>Yaa Sacc</t>
  </si>
  <si>
    <t>Dhi</t>
  </si>
  <si>
    <t>hi</t>
  </si>
  <si>
    <t>Date: 15.05.2018</t>
  </si>
  <si>
    <t>Alqur Mold (Mold Inhabitor)</t>
  </si>
  <si>
    <t>Alqurernat Nebsui (G Prpmotor)</t>
  </si>
  <si>
    <t>Gutcare</t>
  </si>
  <si>
    <t>Hemicell HT</t>
  </si>
  <si>
    <t>Liposorb/Lipidol/Lipidin</t>
  </si>
  <si>
    <t>Lime Stone Gurnular</t>
  </si>
  <si>
    <t>Flavour (Fish) Bigarol Tuna</t>
  </si>
  <si>
    <t>Clostin Sulphate</t>
  </si>
  <si>
    <t>Feed Like</t>
  </si>
  <si>
    <t>Butipearl</t>
  </si>
  <si>
    <t>Elitox</t>
  </si>
  <si>
    <t>Date: 9.02.2018</t>
  </si>
  <si>
    <t>Date: 05.04.2018</t>
  </si>
  <si>
    <t>Date: 15.5.2018</t>
  </si>
  <si>
    <t>Date: 11.09.2017</t>
  </si>
  <si>
    <t>Upto 05.11.018</t>
  </si>
  <si>
    <t>Natufactant 250</t>
  </si>
  <si>
    <t>Date: 22.04.2019</t>
  </si>
  <si>
    <t>Biscuit</t>
  </si>
  <si>
    <t>Mosari Bosi / Sugar</t>
  </si>
  <si>
    <t>CTCzyme</t>
  </si>
  <si>
    <t>Molistar</t>
  </si>
  <si>
    <t>Egg Extra</t>
  </si>
  <si>
    <t>Milk Boost</t>
  </si>
  <si>
    <t>Chromflex C Dry</t>
  </si>
  <si>
    <t>Lasalocid (Avatec)</t>
  </si>
  <si>
    <t>Stafac 500</t>
  </si>
  <si>
    <t>Date: 15.05.18</t>
  </si>
  <si>
    <t>Date: 31.05.2018</t>
  </si>
  <si>
    <t>Date: 28.02.2017</t>
  </si>
  <si>
    <t>Date: 28.05.2019</t>
  </si>
  <si>
    <t>Date: 05.05.2019</t>
  </si>
  <si>
    <t>Date: 28.02.18</t>
  </si>
  <si>
    <t>Date: 29.08.2019</t>
  </si>
  <si>
    <t>Lyso 10</t>
  </si>
  <si>
    <t>Date: 28.08.2019</t>
  </si>
  <si>
    <t>sigle cell protein</t>
  </si>
  <si>
    <t>Osmo Fat (Bargar Fat)</t>
  </si>
  <si>
    <t>Lyso -10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</si>
</sst>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0.0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name val="Times New Roman"/>
      <family val="1"/>
    </font>
    <font>
      <sz val="6"/>
      <color theme="1"/>
      <name val="Times New Roman"/>
      <family val="1"/>
    </font>
    <font>
      <sz val="6"/>
      <color theme="1"/>
      <name val="Calibri"/>
      <family val="2"/>
      <scheme val="minor"/>
    </font>
    <font>
      <sz val="7"/>
      <color theme="1"/>
      <name val="Tahoma"/>
      <family val="2"/>
    </font>
    <font>
      <sz val="7"/>
      <name val="Tahoma"/>
      <family val="2"/>
    </font>
    <font>
      <sz val="6"/>
      <color theme="1"/>
      <name val="Tahoma"/>
      <family val="2"/>
    </font>
    <font>
      <sz val="7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name val="Tahoma"/>
      <family val="2"/>
    </font>
    <font>
      <sz val="3"/>
      <color theme="1"/>
      <name val="Calibri"/>
      <family val="2"/>
      <scheme val="minor"/>
    </font>
    <font>
      <sz val="4"/>
      <color theme="1"/>
      <name val="Tahoma"/>
      <family val="2"/>
    </font>
    <font>
      <sz val="3"/>
      <color theme="1"/>
      <name val="Tahoma"/>
      <family val="2"/>
    </font>
    <font>
      <sz val="4"/>
      <color theme="1"/>
      <name val="Calibri"/>
      <family val="2"/>
      <scheme val="minor"/>
    </font>
    <font>
      <b/>
      <i/>
      <sz val="7"/>
      <color theme="1"/>
      <name val="Calibri"/>
      <family val="2"/>
      <scheme val="minor"/>
    </font>
    <font>
      <b/>
      <i/>
      <sz val="6"/>
      <color rgb="FFFF0000"/>
      <name val="Calibri"/>
      <family val="2"/>
      <scheme val="minor"/>
    </font>
    <font>
      <i/>
      <sz val="3"/>
      <color theme="1"/>
      <name val="Calibri"/>
      <family val="2"/>
      <scheme val="minor"/>
    </font>
    <font>
      <i/>
      <sz val="4"/>
      <color theme="1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  <font>
      <sz val="5"/>
      <name val="Calibri"/>
      <family val="2"/>
      <scheme val="minor"/>
    </font>
    <font>
      <sz val="11"/>
      <color theme="1"/>
      <name val="Tahoma"/>
      <family val="2"/>
    </font>
    <font>
      <i/>
      <sz val="3"/>
      <color theme="1"/>
      <name val="Tahoma"/>
      <family val="2"/>
    </font>
    <font>
      <i/>
      <sz val="4"/>
      <color theme="1"/>
      <name val="Tahoma"/>
      <family val="2"/>
    </font>
    <font>
      <b/>
      <i/>
      <sz val="6"/>
      <color theme="1"/>
      <name val="Calibri"/>
      <family val="2"/>
      <scheme val="minor"/>
    </font>
    <font>
      <sz val="5"/>
      <color theme="1"/>
      <name val="Times New Roman"/>
      <family val="1"/>
    </font>
    <font>
      <b/>
      <sz val="10"/>
      <name val="Times New Roman"/>
      <family val="1"/>
    </font>
    <font>
      <sz val="6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89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/>
    <xf numFmtId="0" fontId="4" fillId="2" borderId="0" xfId="0" applyFont="1" applyFill="1" applyBorder="1" applyAlignment="1">
      <alignment vertical="center" wrapText="1"/>
    </xf>
    <xf numFmtId="164" fontId="4" fillId="0" borderId="0" xfId="1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2" borderId="0" xfId="2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8" fillId="0" borderId="0" xfId="0" applyFont="1" applyAlignment="1"/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3" fillId="2" borderId="1" xfId="0" applyFont="1" applyFill="1" applyBorder="1" applyAlignment="1">
      <alignment vertical="center" wrapText="1"/>
    </xf>
    <xf numFmtId="164" fontId="13" fillId="0" borderId="1" xfId="1" applyNumberFormat="1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13" fillId="0" borderId="1" xfId="0" applyFont="1" applyFill="1" applyBorder="1" applyAlignment="1">
      <alignment vertical="center"/>
    </xf>
    <xf numFmtId="166" fontId="13" fillId="0" borderId="1" xfId="1" applyNumberFormat="1" applyFont="1" applyFill="1" applyBorder="1" applyAlignment="1">
      <alignment vertical="center" wrapText="1"/>
    </xf>
    <xf numFmtId="166" fontId="13" fillId="0" borderId="1" xfId="0" applyNumberFormat="1" applyFont="1" applyFill="1" applyBorder="1" applyAlignment="1">
      <alignment vertical="center"/>
    </xf>
    <xf numFmtId="166" fontId="12" fillId="0" borderId="1" xfId="0" applyNumberFormat="1" applyFont="1" applyBorder="1"/>
    <xf numFmtId="166" fontId="14" fillId="0" borderId="1" xfId="1" applyNumberFormat="1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3" fillId="0" borderId="3" xfId="0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8" fillId="0" borderId="1" xfId="0" applyFont="1" applyBorder="1" applyAlignment="1"/>
    <xf numFmtId="0" fontId="4" fillId="0" borderId="4" xfId="0" applyFont="1" applyFill="1" applyBorder="1" applyAlignment="1">
      <alignment horizontal="center" vertical="center" wrapText="1"/>
    </xf>
    <xf numFmtId="166" fontId="13" fillId="0" borderId="4" xfId="1" applyNumberFormat="1" applyFont="1" applyFill="1" applyBorder="1" applyAlignment="1">
      <alignment vertical="center" wrapText="1"/>
    </xf>
    <xf numFmtId="166" fontId="13" fillId="0" borderId="4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64" fontId="13" fillId="0" borderId="0" xfId="1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165" fontId="13" fillId="0" borderId="0" xfId="1" applyNumberFormat="1" applyFont="1" applyFill="1" applyBorder="1" applyAlignment="1">
      <alignment horizontal="left" vertical="center" wrapText="1"/>
    </xf>
    <xf numFmtId="164" fontId="13" fillId="0" borderId="0" xfId="1" applyNumberFormat="1" applyFont="1" applyFill="1" applyBorder="1" applyAlignment="1">
      <alignment horizontal="left" vertical="center" wrapText="1"/>
    </xf>
    <xf numFmtId="164" fontId="13" fillId="0" borderId="0" xfId="0" applyNumberFormat="1" applyFont="1" applyFill="1" applyBorder="1" applyAlignment="1">
      <alignment vertical="center"/>
    </xf>
    <xf numFmtId="0" fontId="8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0" fillId="0" borderId="0" xfId="0" applyFill="1" applyBorder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12" fillId="0" borderId="0" xfId="0" applyFont="1" applyBorder="1"/>
    <xf numFmtId="164" fontId="12" fillId="0" borderId="0" xfId="0" applyNumberFormat="1" applyFont="1" applyBorder="1"/>
    <xf numFmtId="0" fontId="4" fillId="0" borderId="6" xfId="0" applyFont="1" applyFill="1" applyBorder="1" applyAlignment="1">
      <alignment horizontal="center" vertical="center" wrapText="1"/>
    </xf>
    <xf numFmtId="164" fontId="13" fillId="0" borderId="6" xfId="1" applyNumberFormat="1" applyFont="1" applyFill="1" applyBorder="1" applyAlignment="1">
      <alignment vertical="center" wrapText="1"/>
    </xf>
    <xf numFmtId="164" fontId="13" fillId="0" borderId="6" xfId="0" applyNumberFormat="1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2" fillId="0" borderId="6" xfId="0" applyFont="1" applyBorder="1"/>
    <xf numFmtId="164" fontId="12" fillId="0" borderId="6" xfId="0" applyNumberFormat="1" applyFont="1" applyBorder="1"/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9" fillId="0" borderId="0" xfId="0" applyFont="1"/>
    <xf numFmtId="43" fontId="13" fillId="0" borderId="1" xfId="1" applyNumberFormat="1" applyFont="1" applyFill="1" applyBorder="1" applyAlignment="1">
      <alignment vertical="center" wrapText="1"/>
    </xf>
    <xf numFmtId="166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0" fillId="0" borderId="1" xfId="0" applyBorder="1"/>
    <xf numFmtId="166" fontId="16" fillId="0" borderId="1" xfId="0" applyNumberFormat="1" applyFont="1" applyBorder="1"/>
    <xf numFmtId="43" fontId="16" fillId="0" borderId="1" xfId="0" applyNumberFormat="1" applyFont="1" applyBorder="1"/>
    <xf numFmtId="166" fontId="20" fillId="0" borderId="0" xfId="0" applyNumberFormat="1" applyFont="1"/>
    <xf numFmtId="166" fontId="20" fillId="0" borderId="1" xfId="0" applyNumberFormat="1" applyFont="1" applyBorder="1"/>
    <xf numFmtId="166" fontId="21" fillId="0" borderId="1" xfId="1" applyNumberFormat="1" applyFont="1" applyFill="1" applyBorder="1" applyAlignment="1">
      <alignment vertical="center" wrapText="1"/>
    </xf>
    <xf numFmtId="43" fontId="23" fillId="0" borderId="1" xfId="1" applyNumberFormat="1" applyFont="1" applyFill="1" applyBorder="1" applyAlignment="1">
      <alignment vertical="center" wrapText="1"/>
    </xf>
    <xf numFmtId="164" fontId="24" fillId="0" borderId="1" xfId="1" applyNumberFormat="1" applyFont="1" applyFill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/>
    <xf numFmtId="0" fontId="16" fillId="4" borderId="8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6" fontId="28" fillId="6" borderId="1" xfId="0" applyNumberFormat="1" applyFont="1" applyFill="1" applyBorder="1"/>
    <xf numFmtId="0" fontId="29" fillId="8" borderId="1" xfId="0" applyFont="1" applyFill="1" applyBorder="1"/>
    <xf numFmtId="43" fontId="29" fillId="0" borderId="1" xfId="0" applyNumberFormat="1" applyFont="1" applyBorder="1"/>
    <xf numFmtId="2" fontId="25" fillId="0" borderId="1" xfId="0" applyNumberFormat="1" applyFont="1" applyBorder="1"/>
    <xf numFmtId="0" fontId="12" fillId="0" borderId="1" xfId="0" applyFont="1" applyBorder="1" applyAlignment="1">
      <alignment horizontal="center" vertical="center"/>
    </xf>
    <xf numFmtId="0" fontId="25" fillId="0" borderId="0" xfId="0" applyFont="1"/>
    <xf numFmtId="0" fontId="25" fillId="8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5" fillId="0" borderId="1" xfId="0" applyFont="1" applyBorder="1"/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43" fontId="13" fillId="0" borderId="1" xfId="0" applyNumberFormat="1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3" fontId="12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4" fontId="15" fillId="0" borderId="1" xfId="1" applyNumberFormat="1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 wrapText="1"/>
    </xf>
    <xf numFmtId="43" fontId="12" fillId="0" borderId="0" xfId="0" applyNumberFormat="1" applyFont="1"/>
    <xf numFmtId="0" fontId="24" fillId="0" borderId="1" xfId="0" applyFont="1" applyFill="1" applyBorder="1" applyAlignment="1">
      <alignment vertical="center" wrapText="1"/>
    </xf>
    <xf numFmtId="0" fontId="24" fillId="0" borderId="1" xfId="0" applyFont="1" applyBorder="1"/>
    <xf numFmtId="0" fontId="24" fillId="2" borderId="1" xfId="0" applyFont="1" applyFill="1" applyBorder="1" applyAlignment="1">
      <alignment vertical="center" wrapText="1"/>
    </xf>
    <xf numFmtId="164" fontId="24" fillId="0" borderId="1" xfId="1" applyNumberFormat="1" applyFont="1" applyBorder="1" applyAlignment="1">
      <alignment vertical="center" wrapText="1"/>
    </xf>
    <xf numFmtId="166" fontId="24" fillId="0" borderId="1" xfId="0" applyNumberFormat="1" applyFont="1" applyBorder="1"/>
    <xf numFmtId="0" fontId="33" fillId="0" borderId="0" xfId="0" applyFont="1"/>
    <xf numFmtId="0" fontId="23" fillId="0" borderId="1" xfId="0" applyFont="1" applyBorder="1"/>
    <xf numFmtId="166" fontId="23" fillId="0" borderId="1" xfId="0" applyNumberFormat="1" applyFont="1" applyBorder="1"/>
    <xf numFmtId="166" fontId="34" fillId="6" borderId="1" xfId="0" applyNumberFormat="1" applyFont="1" applyFill="1" applyBorder="1"/>
    <xf numFmtId="0" fontId="35" fillId="8" borderId="1" xfId="0" applyFont="1" applyFill="1" applyBorder="1"/>
    <xf numFmtId="43" fontId="35" fillId="0" borderId="1" xfId="0" applyNumberFormat="1" applyFont="1" applyBorder="1"/>
    <xf numFmtId="2" fontId="23" fillId="0" borderId="1" xfId="0" applyNumberFormat="1" applyFont="1" applyBorder="1"/>
    <xf numFmtId="166" fontId="14" fillId="0" borderId="4" xfId="1" applyNumberFormat="1" applyFont="1" applyFill="1" applyBorder="1" applyAlignment="1">
      <alignment vertical="center" wrapText="1"/>
    </xf>
    <xf numFmtId="43" fontId="13" fillId="0" borderId="1" xfId="1" applyNumberFormat="1" applyFont="1" applyFill="1" applyBorder="1" applyAlignment="1">
      <alignment horizontal="left" vertical="center" wrapText="1"/>
    </xf>
    <xf numFmtId="2" fontId="12" fillId="0" borderId="0" xfId="0" applyNumberFormat="1" applyFont="1" applyBorder="1"/>
    <xf numFmtId="166" fontId="35" fillId="6" borderId="1" xfId="0" applyNumberFormat="1" applyFont="1" applyFill="1" applyBorder="1"/>
    <xf numFmtId="0" fontId="15" fillId="2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11" fillId="0" borderId="0" xfId="0" applyNumberFormat="1" applyFont="1" applyFill="1" applyBorder="1" applyAlignment="1">
      <alignment vertical="center" wrapText="1"/>
    </xf>
    <xf numFmtId="164" fontId="15" fillId="0" borderId="0" xfId="1" applyNumberFormat="1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37" fillId="0" borderId="1" xfId="0" applyFont="1" applyFill="1" applyBorder="1" applyAlignment="1">
      <alignment horizontal="center" vertical="center" wrapText="1"/>
    </xf>
    <xf numFmtId="164" fontId="13" fillId="0" borderId="8" xfId="1" applyNumberFormat="1" applyFont="1" applyFill="1" applyBorder="1" applyAlignment="1">
      <alignment vertical="center" wrapText="1"/>
    </xf>
    <xf numFmtId="43" fontId="10" fillId="0" borderId="0" xfId="1" applyFont="1" applyAlignment="1">
      <alignment vertical="center"/>
    </xf>
    <xf numFmtId="43" fontId="6" fillId="0" borderId="0" xfId="1" applyFont="1" applyAlignment="1">
      <alignment vertical="center"/>
    </xf>
    <xf numFmtId="43" fontId="0" fillId="0" borderId="0" xfId="1" applyFont="1"/>
    <xf numFmtId="43" fontId="37" fillId="0" borderId="1" xfId="1" applyFont="1" applyFill="1" applyBorder="1" applyAlignment="1">
      <alignment horizontal="center" vertical="center" wrapText="1"/>
    </xf>
    <xf numFmtId="43" fontId="13" fillId="0" borderId="0" xfId="1" applyFont="1" applyFill="1" applyBorder="1" applyAlignment="1">
      <alignment vertical="center" wrapText="1"/>
    </xf>
    <xf numFmtId="43" fontId="12" fillId="0" borderId="0" xfId="1" applyFont="1" applyBorder="1"/>
    <xf numFmtId="43" fontId="8" fillId="0" borderId="0" xfId="1" applyFont="1" applyAlignment="1">
      <alignment horizontal="center"/>
    </xf>
    <xf numFmtId="0" fontId="12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166" fontId="14" fillId="0" borderId="1" xfId="1" applyNumberFormat="1" applyFont="1" applyFill="1" applyBorder="1" applyAlignment="1">
      <alignment horizontal="center" vertical="center" wrapText="1"/>
    </xf>
    <xf numFmtId="43" fontId="13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166" fontId="13" fillId="0" borderId="1" xfId="1" applyNumberFormat="1" applyFont="1" applyFill="1" applyBorder="1" applyAlignment="1">
      <alignment horizontal="center" vertical="center" wrapText="1"/>
    </xf>
    <xf numFmtId="166" fontId="13" fillId="0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39" fillId="0" borderId="1" xfId="1" applyNumberFormat="1" applyFont="1" applyFill="1" applyBorder="1" applyAlignment="1">
      <alignment vertical="center" wrapText="1"/>
    </xf>
    <xf numFmtId="0" fontId="8" fillId="0" borderId="1" xfId="0" applyFont="1" applyBorder="1"/>
    <xf numFmtId="0" fontId="11" fillId="0" borderId="0" xfId="0" applyFont="1" applyBorder="1" applyAlignment="1">
      <alignment horizontal="center" vertical="center" wrapText="1"/>
    </xf>
    <xf numFmtId="166" fontId="13" fillId="0" borderId="4" xfId="1" applyNumberFormat="1" applyFont="1" applyFill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/>
    </xf>
    <xf numFmtId="166" fontId="13" fillId="0" borderId="4" xfId="0" applyNumberFormat="1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167" fontId="13" fillId="0" borderId="3" xfId="0" applyNumberFormat="1" applyFont="1" applyFill="1" applyBorder="1" applyAlignment="1">
      <alignment horizontal="center" vertical="center"/>
    </xf>
    <xf numFmtId="43" fontId="0" fillId="0" borderId="0" xfId="0" applyNumberFormat="1"/>
    <xf numFmtId="166" fontId="15" fillId="0" borderId="1" xfId="1" applyNumberFormat="1" applyFont="1" applyFill="1" applyBorder="1" applyAlignment="1">
      <alignment vertical="center" wrapText="1"/>
    </xf>
    <xf numFmtId="0" fontId="12" fillId="0" borderId="0" xfId="0" applyFont="1"/>
    <xf numFmtId="166" fontId="15" fillId="0" borderId="1" xfId="0" applyNumberFormat="1" applyFont="1" applyFill="1" applyBorder="1" applyAlignment="1">
      <alignment vertical="center"/>
    </xf>
    <xf numFmtId="0" fontId="12" fillId="0" borderId="1" xfId="0" applyFont="1" applyBorder="1" applyAlignment="1"/>
    <xf numFmtId="166" fontId="12" fillId="0" borderId="0" xfId="0" applyNumberFormat="1" applyFont="1"/>
    <xf numFmtId="0" fontId="13" fillId="2" borderId="0" xfId="0" applyFont="1" applyFill="1" applyBorder="1" applyAlignment="1">
      <alignment vertical="center" wrapText="1"/>
    </xf>
    <xf numFmtId="167" fontId="13" fillId="0" borderId="6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164" fontId="8" fillId="0" borderId="0" xfId="0" applyNumberFormat="1" applyFont="1"/>
    <xf numFmtId="43" fontId="8" fillId="0" borderId="0" xfId="0" applyNumberFormat="1" applyFont="1"/>
    <xf numFmtId="166" fontId="8" fillId="0" borderId="0" xfId="0" applyNumberFormat="1" applyFont="1"/>
    <xf numFmtId="0" fontId="8" fillId="0" borderId="0" xfId="0" applyFont="1" applyAlignment="1">
      <alignment horizontal="center"/>
    </xf>
    <xf numFmtId="0" fontId="8" fillId="13" borderId="3" xfId="0" applyFont="1" applyFill="1" applyBorder="1" applyAlignment="1">
      <alignment horizontal="center" vertical="center" textRotation="90" wrapText="1"/>
    </xf>
    <xf numFmtId="0" fontId="8" fillId="14" borderId="1" xfId="0" applyFont="1" applyFill="1" applyBorder="1" applyAlignment="1">
      <alignment horizontal="center" vertical="center" textRotation="90"/>
    </xf>
    <xf numFmtId="0" fontId="4" fillId="12" borderId="1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textRotation="90" wrapText="1"/>
    </xf>
    <xf numFmtId="0" fontId="8" fillId="10" borderId="3" xfId="0" applyFont="1" applyFill="1" applyBorder="1" applyAlignment="1">
      <alignment horizontal="center" vertical="center" textRotation="90" wrapText="1"/>
    </xf>
    <xf numFmtId="0" fontId="8" fillId="11" borderId="3" xfId="0" applyFont="1" applyFill="1" applyBorder="1" applyAlignment="1">
      <alignment horizontal="center" vertical="center" textRotation="90"/>
    </xf>
    <xf numFmtId="0" fontId="8" fillId="4" borderId="1" xfId="0" applyFont="1" applyFill="1" applyBorder="1" applyAlignment="1">
      <alignment horizontal="center" vertical="center" textRotation="90"/>
    </xf>
    <xf numFmtId="0" fontId="36" fillId="9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8"/>
  <sheetViews>
    <sheetView topLeftCell="A55" zoomScale="115" zoomScaleNormal="115" workbookViewId="0">
      <selection activeCell="C68" sqref="C68"/>
    </sheetView>
  </sheetViews>
  <sheetFormatPr defaultRowHeight="14.4"/>
  <cols>
    <col min="1" max="1" width="3" style="1" bestFit="1" customWidth="1"/>
    <col min="2" max="2" width="15.6640625" style="1" customWidth="1"/>
    <col min="3" max="3" width="7.77734375" style="1" customWidth="1"/>
    <col min="4" max="4" width="1.77734375" style="1" customWidth="1"/>
    <col min="5" max="5" width="4" style="1" customWidth="1"/>
    <col min="6" max="6" width="13.6640625" style="1" customWidth="1"/>
    <col min="7" max="7" width="5.21875" style="1" customWidth="1"/>
    <col min="8" max="8" width="5.44140625" style="1" customWidth="1"/>
    <col min="9" max="9" width="6.5546875" style="1" hidden="1" customWidth="1"/>
    <col min="10" max="10" width="4.33203125" style="1" customWidth="1"/>
    <col min="11" max="11" width="4.6640625" style="1" customWidth="1"/>
    <col min="12" max="12" width="5.109375" style="1" customWidth="1"/>
    <col min="13" max="13" width="5.21875" style="1" customWidth="1"/>
    <col min="14" max="14" width="5" style="1" customWidth="1"/>
    <col min="15" max="15" width="5.5546875" style="1" customWidth="1"/>
    <col min="16" max="16" width="5.5546875" style="133" customWidth="1"/>
    <col min="17" max="17" width="7.5546875" style="1" customWidth="1"/>
    <col min="18" max="18" width="7.21875" style="1" customWidth="1"/>
    <col min="19" max="19" width="3" style="1" customWidth="1"/>
    <col min="20" max="20" width="8.88671875" style="1"/>
    <col min="21" max="21" width="8.77734375" style="1" customWidth="1"/>
    <col min="22" max="22" width="3.44140625" style="1" customWidth="1"/>
    <col min="23" max="23" width="10.44140625" style="1" bestFit="1" customWidth="1"/>
    <col min="24" max="16384" width="8.88671875" style="1"/>
  </cols>
  <sheetData>
    <row r="1" spans="1:23" ht="17.399999999999999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131"/>
      <c r="Q1" s="60"/>
      <c r="R1" s="60"/>
      <c r="S1" s="60"/>
      <c r="T1" s="2"/>
      <c r="U1" s="2"/>
    </row>
    <row r="2" spans="1:23" ht="10.8" customHeight="1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132"/>
      <c r="Q2" s="61"/>
      <c r="R2" s="61"/>
      <c r="S2" s="61"/>
      <c r="T2" s="3"/>
      <c r="U2" s="3"/>
    </row>
    <row r="3" spans="1:23" ht="7.8" customHeight="1"/>
    <row r="4" spans="1:23" ht="4.2" customHeight="1"/>
    <row r="5" spans="1:23" ht="10.199999999999999" customHeight="1">
      <c r="L5" s="89" t="s">
        <v>262</v>
      </c>
    </row>
    <row r="6" spans="1:23" ht="8.5500000000000007" customHeight="1">
      <c r="A6" s="16" t="s">
        <v>2</v>
      </c>
      <c r="B6" s="16" t="s">
        <v>3</v>
      </c>
      <c r="C6" s="38" t="s">
        <v>218</v>
      </c>
      <c r="D6" s="54"/>
      <c r="E6" s="175" t="s">
        <v>217</v>
      </c>
      <c r="F6" s="175"/>
      <c r="G6" s="129" t="s">
        <v>219</v>
      </c>
      <c r="H6" s="129" t="s">
        <v>234</v>
      </c>
      <c r="I6" s="129" t="s">
        <v>235</v>
      </c>
      <c r="J6" s="129" t="s">
        <v>236</v>
      </c>
      <c r="K6" s="129" t="s">
        <v>237</v>
      </c>
      <c r="L6" s="129" t="s">
        <v>238</v>
      </c>
      <c r="M6" s="129" t="s">
        <v>239</v>
      </c>
      <c r="N6" s="129" t="s">
        <v>240</v>
      </c>
      <c r="O6" s="129" t="s">
        <v>222</v>
      </c>
      <c r="P6" s="134" t="s">
        <v>241</v>
      </c>
      <c r="Q6" s="99" t="s">
        <v>223</v>
      </c>
      <c r="R6" s="99" t="s">
        <v>224</v>
      </c>
      <c r="S6" s="41"/>
      <c r="T6" s="100" t="s">
        <v>225</v>
      </c>
      <c r="U6" s="100" t="s">
        <v>226</v>
      </c>
      <c r="W6" s="69" t="s">
        <v>227</v>
      </c>
    </row>
    <row r="7" spans="1:23" ht="8.5500000000000007" customHeight="1">
      <c r="A7" s="17">
        <v>1</v>
      </c>
      <c r="B7" s="19" t="s">
        <v>13</v>
      </c>
      <c r="C7" s="119">
        <v>20</v>
      </c>
      <c r="D7" s="55"/>
      <c r="E7" s="176" t="s">
        <v>155</v>
      </c>
      <c r="F7" s="93" t="s">
        <v>156</v>
      </c>
      <c r="G7" s="67">
        <f>BS!F103</f>
        <v>34.314480400000008</v>
      </c>
      <c r="H7" s="67">
        <v>1.17</v>
      </c>
      <c r="I7" s="67">
        <v>2.57</v>
      </c>
      <c r="J7" s="67">
        <f>I7*G7%</f>
        <v>0.88188214628000017</v>
      </c>
      <c r="K7" s="67">
        <f>SUM(G7:J7)</f>
        <v>38.936362546280009</v>
      </c>
      <c r="L7" s="67">
        <v>45</v>
      </c>
      <c r="M7" s="130">
        <v>3</v>
      </c>
      <c r="N7" s="130">
        <v>1</v>
      </c>
      <c r="O7" s="130">
        <f>L7-M7-N7</f>
        <v>41</v>
      </c>
      <c r="P7" s="135">
        <f>O7-K7</f>
        <v>2.0636374537199913</v>
      </c>
      <c r="Q7" s="103">
        <f>BS!G103</f>
        <v>0</v>
      </c>
      <c r="R7" s="103">
        <f>G7*Q7</f>
        <v>0</v>
      </c>
      <c r="S7" s="8"/>
      <c r="T7" s="88">
        <f>BS!H7</f>
        <v>0</v>
      </c>
      <c r="U7" s="105">
        <f>L7*T7</f>
        <v>0</v>
      </c>
      <c r="V7" s="6"/>
      <c r="W7" s="101">
        <f>U7-R7</f>
        <v>0</v>
      </c>
    </row>
    <row r="8" spans="1:23" ht="8.5500000000000007" customHeight="1">
      <c r="A8" s="17">
        <v>2</v>
      </c>
      <c r="B8" s="21" t="s">
        <v>22</v>
      </c>
      <c r="C8" s="39">
        <v>35</v>
      </c>
      <c r="D8" s="55"/>
      <c r="E8" s="177"/>
      <c r="F8" s="93" t="s">
        <v>157</v>
      </c>
      <c r="G8" s="67">
        <f>BG!F102</f>
        <v>33.862292400000008</v>
      </c>
      <c r="H8" s="67">
        <v>1.17</v>
      </c>
      <c r="I8" s="67">
        <v>1.83</v>
      </c>
      <c r="J8" s="67">
        <f t="shared" ref="J8:J65" si="0">I8*G8%</f>
        <v>0.61967995092000017</v>
      </c>
      <c r="K8" s="67">
        <f t="shared" ref="K8:K65" si="1">SUM(G8:J8)</f>
        <v>37.48197235092001</v>
      </c>
      <c r="L8" s="67">
        <v>45</v>
      </c>
      <c r="M8" s="20">
        <v>3</v>
      </c>
      <c r="N8" s="20">
        <v>1</v>
      </c>
      <c r="O8" s="20">
        <f t="shared" ref="O8:O65" si="2">L8-M8-N8</f>
        <v>41</v>
      </c>
      <c r="P8" s="135">
        <f t="shared" ref="P8:P65" si="3">O8-K8</f>
        <v>3.5180276490799898</v>
      </c>
      <c r="Q8" s="103">
        <f>BG!G102</f>
        <v>200100</v>
      </c>
      <c r="R8" s="103">
        <f t="shared" ref="R8:R65" si="4">G8*Q8</f>
        <v>6775844.7092400016</v>
      </c>
      <c r="S8" s="8"/>
      <c r="T8" s="88">
        <f>BG!H7</f>
        <v>0</v>
      </c>
      <c r="U8" s="105">
        <f t="shared" ref="U8:U65" si="5">L8*T8</f>
        <v>0</v>
      </c>
      <c r="V8" s="6"/>
      <c r="W8" s="101">
        <f t="shared" ref="W8:W65" si="6">U8-R8</f>
        <v>-6775844.7092400016</v>
      </c>
    </row>
    <row r="9" spans="1:23" ht="8.5500000000000007" customHeight="1">
      <c r="A9" s="17">
        <v>3</v>
      </c>
      <c r="B9" s="21" t="s">
        <v>23</v>
      </c>
      <c r="C9" s="39">
        <v>18.5</v>
      </c>
      <c r="D9" s="55"/>
      <c r="E9" s="177"/>
      <c r="F9" s="93" t="s">
        <v>158</v>
      </c>
      <c r="G9" s="67">
        <f>BF!F93</f>
        <v>32.976115480000004</v>
      </c>
      <c r="H9" s="67">
        <v>1.17</v>
      </c>
      <c r="I9" s="67"/>
      <c r="J9" s="67">
        <f t="shared" si="0"/>
        <v>0</v>
      </c>
      <c r="K9" s="67">
        <f t="shared" si="1"/>
        <v>34.146115480000006</v>
      </c>
      <c r="L9" s="67">
        <v>45</v>
      </c>
      <c r="M9" s="20">
        <v>3</v>
      </c>
      <c r="N9" s="20">
        <v>1</v>
      </c>
      <c r="O9" s="20">
        <f t="shared" si="2"/>
        <v>41</v>
      </c>
      <c r="P9" s="135"/>
      <c r="Q9" s="103">
        <f>BF!G93</f>
        <v>0</v>
      </c>
      <c r="R9" s="103">
        <f t="shared" si="4"/>
        <v>0</v>
      </c>
      <c r="S9" s="8"/>
      <c r="T9" s="88">
        <f>BF!H7</f>
        <v>0</v>
      </c>
      <c r="U9" s="105">
        <f t="shared" si="5"/>
        <v>0</v>
      </c>
      <c r="V9" s="6"/>
      <c r="W9" s="101">
        <f t="shared" si="6"/>
        <v>0</v>
      </c>
    </row>
    <row r="10" spans="1:23" ht="8.5500000000000007" customHeight="1">
      <c r="A10" s="17">
        <v>4</v>
      </c>
      <c r="B10" s="21" t="s">
        <v>5</v>
      </c>
      <c r="C10" s="39">
        <v>62</v>
      </c>
      <c r="D10" s="55"/>
      <c r="E10" s="177"/>
      <c r="F10" s="93" t="s">
        <v>159</v>
      </c>
      <c r="G10" s="67">
        <f>BH!F93</f>
        <v>18.739999999999998</v>
      </c>
      <c r="H10" s="67"/>
      <c r="I10" s="67"/>
      <c r="J10" s="67">
        <f t="shared" si="0"/>
        <v>0</v>
      </c>
      <c r="K10" s="67">
        <f t="shared" si="1"/>
        <v>18.739999999999998</v>
      </c>
      <c r="L10" s="67">
        <v>30</v>
      </c>
      <c r="M10" s="20"/>
      <c r="N10" s="20">
        <v>1</v>
      </c>
      <c r="O10" s="20">
        <f t="shared" si="2"/>
        <v>29</v>
      </c>
      <c r="P10" s="135"/>
      <c r="Q10" s="103">
        <f>BH!G93</f>
        <v>0</v>
      </c>
      <c r="R10" s="103">
        <f t="shared" si="4"/>
        <v>0</v>
      </c>
      <c r="S10" s="8"/>
      <c r="T10" s="88">
        <f>BH!H7</f>
        <v>0</v>
      </c>
      <c r="U10" s="105">
        <f t="shared" si="5"/>
        <v>0</v>
      </c>
      <c r="V10" s="6"/>
      <c r="W10" s="101">
        <f t="shared" si="6"/>
        <v>0</v>
      </c>
    </row>
    <row r="11" spans="1:23" ht="8.5500000000000007" customHeight="1">
      <c r="A11" s="17">
        <v>5</v>
      </c>
      <c r="B11" s="21" t="s">
        <v>9</v>
      </c>
      <c r="C11" s="39">
        <v>23.09</v>
      </c>
      <c r="D11" s="55"/>
      <c r="E11" s="177"/>
      <c r="F11" s="93" t="s">
        <v>160</v>
      </c>
      <c r="G11" s="67">
        <f>LS!F104</f>
        <v>29.976620459999999</v>
      </c>
      <c r="H11" s="67">
        <v>1.17</v>
      </c>
      <c r="I11" s="67">
        <v>2.83</v>
      </c>
      <c r="J11" s="67">
        <f t="shared" si="0"/>
        <v>0.84833835901799992</v>
      </c>
      <c r="K11" s="67">
        <f t="shared" si="1"/>
        <v>34.824958819018001</v>
      </c>
      <c r="L11" s="67">
        <v>39</v>
      </c>
      <c r="M11" s="20">
        <v>2</v>
      </c>
      <c r="N11" s="20">
        <v>1</v>
      </c>
      <c r="O11" s="20">
        <f t="shared" si="2"/>
        <v>36</v>
      </c>
      <c r="P11" s="135">
        <f t="shared" si="3"/>
        <v>1.1750411809819994</v>
      </c>
      <c r="Q11" s="103">
        <f>LS!G104</f>
        <v>0</v>
      </c>
      <c r="R11" s="103">
        <f t="shared" si="4"/>
        <v>0</v>
      </c>
      <c r="S11" s="8"/>
      <c r="T11" s="88">
        <f>LS!H7</f>
        <v>0</v>
      </c>
      <c r="U11" s="105">
        <f t="shared" si="5"/>
        <v>0</v>
      </c>
      <c r="V11" s="6"/>
      <c r="W11" s="101">
        <f t="shared" si="6"/>
        <v>0</v>
      </c>
    </row>
    <row r="12" spans="1:23" ht="8.5500000000000007" customHeight="1">
      <c r="A12" s="17">
        <v>6</v>
      </c>
      <c r="B12" s="21" t="s">
        <v>16</v>
      </c>
      <c r="C12" s="39">
        <v>21</v>
      </c>
      <c r="D12" s="55"/>
      <c r="E12" s="177"/>
      <c r="F12" s="93" t="s">
        <v>161</v>
      </c>
      <c r="G12" s="67">
        <f>LG!F97</f>
        <v>27.719708999999998</v>
      </c>
      <c r="H12" s="67">
        <v>0.7</v>
      </c>
      <c r="I12" s="67">
        <v>1.61</v>
      </c>
      <c r="J12" s="67">
        <f t="shared" si="0"/>
        <v>0.44628731490000001</v>
      </c>
      <c r="K12" s="67">
        <f t="shared" si="1"/>
        <v>30.475996314899998</v>
      </c>
      <c r="L12" s="67">
        <v>35.5</v>
      </c>
      <c r="M12" s="20">
        <v>2</v>
      </c>
      <c r="N12" s="20">
        <v>1</v>
      </c>
      <c r="O12" s="20">
        <f t="shared" si="2"/>
        <v>32.5</v>
      </c>
      <c r="P12" s="135">
        <f t="shared" si="3"/>
        <v>2.0240036851000021</v>
      </c>
      <c r="Q12" s="103">
        <f>LG!G97</f>
        <v>0</v>
      </c>
      <c r="R12" s="103">
        <f t="shared" si="4"/>
        <v>0</v>
      </c>
      <c r="S12" s="8"/>
      <c r="T12" s="88">
        <f>LG!H7</f>
        <v>0</v>
      </c>
      <c r="U12" s="105">
        <f t="shared" si="5"/>
        <v>0</v>
      </c>
      <c r="V12" s="6"/>
      <c r="W12" s="101">
        <f t="shared" si="6"/>
        <v>0</v>
      </c>
    </row>
    <row r="13" spans="1:23" ht="8.5500000000000007" customHeight="1">
      <c r="A13" s="17">
        <v>7</v>
      </c>
      <c r="B13" s="21" t="s">
        <v>15</v>
      </c>
      <c r="C13" s="39">
        <v>53</v>
      </c>
      <c r="D13" s="55"/>
      <c r="E13" s="177"/>
      <c r="F13" s="93" t="s">
        <v>162</v>
      </c>
      <c r="G13" s="67">
        <f>LL!F101</f>
        <v>27.781854000000003</v>
      </c>
      <c r="H13" s="67">
        <v>0.7</v>
      </c>
      <c r="I13" s="67">
        <v>0.92</v>
      </c>
      <c r="J13" s="67">
        <f t="shared" si="0"/>
        <v>0.2555930568</v>
      </c>
      <c r="K13" s="67">
        <f t="shared" si="1"/>
        <v>29.657447056800002</v>
      </c>
      <c r="L13" s="67">
        <v>34.5</v>
      </c>
      <c r="M13" s="20">
        <v>2</v>
      </c>
      <c r="N13" s="20">
        <v>1</v>
      </c>
      <c r="O13" s="20">
        <f t="shared" si="2"/>
        <v>31.5</v>
      </c>
      <c r="P13" s="135">
        <f t="shared" si="3"/>
        <v>1.8425529431999976</v>
      </c>
      <c r="Q13" s="103">
        <f>LL!G101</f>
        <v>901147.5</v>
      </c>
      <c r="R13" s="103">
        <f t="shared" si="4"/>
        <v>25035548.277465001</v>
      </c>
      <c r="S13" s="8"/>
      <c r="T13" s="88">
        <f>LL!H7</f>
        <v>0</v>
      </c>
      <c r="U13" s="105">
        <f t="shared" si="5"/>
        <v>0</v>
      </c>
      <c r="V13" s="6"/>
      <c r="W13" s="101">
        <f t="shared" si="6"/>
        <v>-25035548.277465001</v>
      </c>
    </row>
    <row r="14" spans="1:23" ht="8.5500000000000007" customHeight="1">
      <c r="A14" s="17">
        <v>8</v>
      </c>
      <c r="B14" s="21" t="s">
        <v>10</v>
      </c>
      <c r="C14" s="39">
        <v>33</v>
      </c>
      <c r="D14" s="55"/>
      <c r="E14" s="177"/>
      <c r="F14" s="93" t="s">
        <v>163</v>
      </c>
      <c r="G14" s="67">
        <f>SS!F103</f>
        <v>32.157333819999998</v>
      </c>
      <c r="H14" s="67">
        <v>1.17</v>
      </c>
      <c r="I14" s="67">
        <v>2.74</v>
      </c>
      <c r="J14" s="67">
        <f t="shared" si="0"/>
        <v>0.88111094666800005</v>
      </c>
      <c r="K14" s="67">
        <f t="shared" si="1"/>
        <v>36.948444766668004</v>
      </c>
      <c r="L14" s="67">
        <v>39</v>
      </c>
      <c r="M14" s="20">
        <v>2</v>
      </c>
      <c r="N14" s="20">
        <v>1</v>
      </c>
      <c r="O14" s="20">
        <f t="shared" si="2"/>
        <v>36</v>
      </c>
      <c r="P14" s="135">
        <f t="shared" si="3"/>
        <v>-0.94844476666800404</v>
      </c>
      <c r="Q14" s="103">
        <f>SS!G103</f>
        <v>0</v>
      </c>
      <c r="R14" s="103">
        <f t="shared" si="4"/>
        <v>0</v>
      </c>
      <c r="S14" s="43"/>
      <c r="T14" s="88">
        <f>SS!H7</f>
        <v>0</v>
      </c>
      <c r="U14" s="105">
        <f t="shared" si="5"/>
        <v>0</v>
      </c>
      <c r="V14" s="6"/>
      <c r="W14" s="101">
        <f t="shared" si="6"/>
        <v>0</v>
      </c>
    </row>
    <row r="15" spans="1:23" ht="8.5500000000000007" customHeight="1">
      <c r="A15" s="17">
        <v>9</v>
      </c>
      <c r="B15" s="21" t="s">
        <v>25</v>
      </c>
      <c r="C15" s="39">
        <v>62</v>
      </c>
      <c r="D15" s="55"/>
      <c r="E15" s="177"/>
      <c r="F15" s="93" t="s">
        <v>164</v>
      </c>
      <c r="G15" s="67">
        <f>SG!F103</f>
        <v>32.145650119999999</v>
      </c>
      <c r="H15" s="67">
        <v>1.17</v>
      </c>
      <c r="I15" s="67">
        <v>2.2999999999999998</v>
      </c>
      <c r="J15" s="67">
        <f t="shared" si="0"/>
        <v>0.73934995275999982</v>
      </c>
      <c r="K15" s="67">
        <f t="shared" si="1"/>
        <v>36.355000072759999</v>
      </c>
      <c r="L15" s="67">
        <v>39</v>
      </c>
      <c r="M15" s="20">
        <v>2</v>
      </c>
      <c r="N15" s="20">
        <v>1</v>
      </c>
      <c r="O15" s="20">
        <f t="shared" si="2"/>
        <v>36</v>
      </c>
      <c r="P15" s="135">
        <f t="shared" si="3"/>
        <v>-0.35500007275999934</v>
      </c>
      <c r="Q15" s="103">
        <f>SG!G103</f>
        <v>0</v>
      </c>
      <c r="R15" s="103">
        <f t="shared" si="4"/>
        <v>0</v>
      </c>
      <c r="S15" s="8"/>
      <c r="T15" s="88">
        <f>SG!H7</f>
        <v>0</v>
      </c>
      <c r="U15" s="105">
        <f t="shared" si="5"/>
        <v>0</v>
      </c>
      <c r="V15" s="6"/>
      <c r="W15" s="101">
        <f t="shared" si="6"/>
        <v>0</v>
      </c>
    </row>
    <row r="16" spans="1:23" ht="8.5500000000000007" customHeight="1">
      <c r="A16" s="17">
        <v>10</v>
      </c>
      <c r="B16" s="22" t="s">
        <v>7</v>
      </c>
      <c r="C16" s="39">
        <v>78</v>
      </c>
      <c r="D16" s="55"/>
      <c r="E16" s="177"/>
      <c r="F16" s="93" t="s">
        <v>166</v>
      </c>
      <c r="G16" s="67">
        <f>Hat!F93</f>
        <v>0</v>
      </c>
      <c r="H16" s="67">
        <v>5.04</v>
      </c>
      <c r="I16" s="67"/>
      <c r="J16" s="67">
        <f t="shared" si="0"/>
        <v>0</v>
      </c>
      <c r="K16" s="67">
        <f t="shared" si="1"/>
        <v>5.04</v>
      </c>
      <c r="L16" s="67">
        <v>60.5</v>
      </c>
      <c r="M16" s="20">
        <v>3</v>
      </c>
      <c r="N16" s="20">
        <v>1</v>
      </c>
      <c r="O16" s="20">
        <f t="shared" si="2"/>
        <v>56.5</v>
      </c>
      <c r="P16" s="135"/>
      <c r="Q16" s="103">
        <f>Hat!G93</f>
        <v>0</v>
      </c>
      <c r="R16" s="103">
        <f t="shared" si="4"/>
        <v>0</v>
      </c>
      <c r="S16" s="8"/>
      <c r="T16" s="88">
        <f>Hat!H7</f>
        <v>0</v>
      </c>
      <c r="U16" s="105">
        <f t="shared" si="5"/>
        <v>0</v>
      </c>
      <c r="V16" s="6"/>
      <c r="W16" s="101">
        <f t="shared" si="6"/>
        <v>0</v>
      </c>
    </row>
    <row r="17" spans="1:23" ht="8.5500000000000007" customHeight="1">
      <c r="A17" s="17">
        <v>11</v>
      </c>
      <c r="B17" s="21" t="s">
        <v>24</v>
      </c>
      <c r="C17" s="39">
        <v>43.5</v>
      </c>
      <c r="D17" s="55"/>
      <c r="E17" s="178" t="s">
        <v>165</v>
      </c>
      <c r="F17" s="70" t="s">
        <v>167</v>
      </c>
      <c r="G17" s="67">
        <f>'1mm'!F93</f>
        <v>40.535672230000003</v>
      </c>
      <c r="H17" s="67">
        <v>5.04</v>
      </c>
      <c r="I17" s="67"/>
      <c r="J17" s="67">
        <f t="shared" si="0"/>
        <v>0</v>
      </c>
      <c r="K17" s="67">
        <f t="shared" si="1"/>
        <v>45.575672230000002</v>
      </c>
      <c r="L17" s="67">
        <v>78.5</v>
      </c>
      <c r="M17" s="20">
        <v>3</v>
      </c>
      <c r="N17" s="20">
        <v>1</v>
      </c>
      <c r="O17" s="20">
        <f t="shared" si="2"/>
        <v>74.5</v>
      </c>
      <c r="P17" s="135"/>
      <c r="Q17" s="103">
        <f>'1mm'!G93</f>
        <v>0</v>
      </c>
      <c r="R17" s="103">
        <f t="shared" si="4"/>
        <v>0</v>
      </c>
      <c r="S17" s="8"/>
      <c r="T17" s="88">
        <f>'1mm'!H7</f>
        <v>0</v>
      </c>
      <c r="U17" s="105">
        <f t="shared" si="5"/>
        <v>0</v>
      </c>
      <c r="V17" s="6"/>
      <c r="W17" s="101">
        <f t="shared" si="6"/>
        <v>0</v>
      </c>
    </row>
    <row r="18" spans="1:23" ht="8.5500000000000007" customHeight="1">
      <c r="A18" s="17">
        <v>12</v>
      </c>
      <c r="B18" s="19" t="s">
        <v>11</v>
      </c>
      <c r="C18" s="39">
        <v>53</v>
      </c>
      <c r="D18" s="55"/>
      <c r="E18" s="178"/>
      <c r="F18" s="93" t="s">
        <v>168</v>
      </c>
      <c r="G18" s="67">
        <f>KSF!F101</f>
        <v>37.555519299999993</v>
      </c>
      <c r="H18" s="67">
        <v>5.04</v>
      </c>
      <c r="I18" s="67"/>
      <c r="J18" s="67">
        <f t="shared" si="0"/>
        <v>0</v>
      </c>
      <c r="K18" s="67">
        <f t="shared" si="1"/>
        <v>42.595519299999992</v>
      </c>
      <c r="L18" s="67">
        <v>54.5</v>
      </c>
      <c r="M18" s="20">
        <v>3</v>
      </c>
      <c r="N18" s="20">
        <v>1</v>
      </c>
      <c r="O18" s="20">
        <f t="shared" si="2"/>
        <v>50.5</v>
      </c>
      <c r="P18" s="135"/>
      <c r="Q18" s="103">
        <f>KSF!G101</f>
        <v>0</v>
      </c>
      <c r="R18" s="103">
        <f t="shared" si="4"/>
        <v>0</v>
      </c>
      <c r="S18" s="8"/>
      <c r="T18" s="88">
        <f>KSF!H7</f>
        <v>0</v>
      </c>
      <c r="U18" s="105">
        <f t="shared" si="5"/>
        <v>0</v>
      </c>
      <c r="V18" s="6"/>
      <c r="W18" s="101">
        <f t="shared" si="6"/>
        <v>0</v>
      </c>
    </row>
    <row r="19" spans="1:23" ht="8.5500000000000007" customHeight="1">
      <c r="A19" s="17">
        <v>13</v>
      </c>
      <c r="B19" s="21" t="s">
        <v>49</v>
      </c>
      <c r="C19" s="39">
        <v>14</v>
      </c>
      <c r="D19" s="55"/>
      <c r="E19" s="178"/>
      <c r="F19" s="93" t="s">
        <v>169</v>
      </c>
      <c r="G19" s="67">
        <f>KGF!F93</f>
        <v>0</v>
      </c>
      <c r="H19" s="67">
        <v>5.04</v>
      </c>
      <c r="I19" s="67"/>
      <c r="J19" s="67">
        <f t="shared" si="0"/>
        <v>0</v>
      </c>
      <c r="K19" s="67">
        <f t="shared" si="1"/>
        <v>5.04</v>
      </c>
      <c r="L19" s="67">
        <v>52.5</v>
      </c>
      <c r="M19" s="20">
        <v>3</v>
      </c>
      <c r="N19" s="20">
        <v>1</v>
      </c>
      <c r="O19" s="20">
        <f t="shared" si="2"/>
        <v>48.5</v>
      </c>
      <c r="P19" s="135"/>
      <c r="Q19" s="103">
        <f>KGF!G93</f>
        <v>0</v>
      </c>
      <c r="R19" s="103">
        <f t="shared" si="4"/>
        <v>0</v>
      </c>
      <c r="S19" s="8"/>
      <c r="T19" s="88">
        <f>KGF!H7</f>
        <v>0</v>
      </c>
      <c r="U19" s="105">
        <f t="shared" si="5"/>
        <v>0</v>
      </c>
      <c r="V19" s="6"/>
      <c r="W19" s="101">
        <f t="shared" si="6"/>
        <v>0</v>
      </c>
    </row>
    <row r="20" spans="1:23" ht="8.5500000000000007" customHeight="1">
      <c r="A20" s="17">
        <v>14</v>
      </c>
      <c r="B20" s="21" t="s">
        <v>14</v>
      </c>
      <c r="C20" s="39">
        <v>12.25</v>
      </c>
      <c r="D20" s="55"/>
      <c r="E20" s="178"/>
      <c r="F20" s="93" t="s">
        <v>170</v>
      </c>
      <c r="G20" s="67">
        <f>G18</f>
        <v>37.555519299999993</v>
      </c>
      <c r="H20" s="67">
        <v>5.04</v>
      </c>
      <c r="I20" s="67"/>
      <c r="J20" s="67">
        <f t="shared" si="0"/>
        <v>0</v>
      </c>
      <c r="K20" s="67">
        <f t="shared" si="1"/>
        <v>42.595519299999992</v>
      </c>
      <c r="L20" s="67">
        <v>56.5</v>
      </c>
      <c r="M20" s="20">
        <v>3</v>
      </c>
      <c r="N20" s="20">
        <v>1</v>
      </c>
      <c r="O20" s="20">
        <f t="shared" si="2"/>
        <v>52.5</v>
      </c>
      <c r="P20" s="135"/>
      <c r="Q20" s="103"/>
      <c r="R20" s="103">
        <f t="shared" si="4"/>
        <v>0</v>
      </c>
      <c r="S20" s="8"/>
      <c r="T20" s="88"/>
      <c r="U20" s="105">
        <f t="shared" si="5"/>
        <v>0</v>
      </c>
      <c r="V20" s="6"/>
      <c r="W20" s="101">
        <f t="shared" si="6"/>
        <v>0</v>
      </c>
    </row>
    <row r="21" spans="1:23" ht="8.5500000000000007" customHeight="1">
      <c r="A21" s="17">
        <v>15</v>
      </c>
      <c r="B21" s="21" t="s">
        <v>265</v>
      </c>
      <c r="C21" s="39">
        <v>11.5</v>
      </c>
      <c r="D21" s="55"/>
      <c r="E21" s="178"/>
      <c r="F21" s="94" t="s">
        <v>171</v>
      </c>
      <c r="G21" s="67"/>
      <c r="H21" s="67">
        <v>5.04</v>
      </c>
      <c r="I21" s="67"/>
      <c r="J21" s="67">
        <f t="shared" si="0"/>
        <v>0</v>
      </c>
      <c r="K21" s="67">
        <f t="shared" si="1"/>
        <v>5.04</v>
      </c>
      <c r="L21" s="67">
        <v>54.5</v>
      </c>
      <c r="M21" s="20"/>
      <c r="N21" s="20"/>
      <c r="O21" s="20"/>
      <c r="P21" s="135"/>
      <c r="Q21" s="103"/>
      <c r="R21" s="103">
        <f t="shared" si="4"/>
        <v>0</v>
      </c>
      <c r="S21" s="8"/>
      <c r="T21" s="88"/>
      <c r="U21" s="105">
        <f t="shared" si="5"/>
        <v>0</v>
      </c>
      <c r="V21" s="6"/>
      <c r="W21" s="101">
        <f t="shared" si="6"/>
        <v>0</v>
      </c>
    </row>
    <row r="22" spans="1:23" ht="8.5500000000000007" customHeight="1">
      <c r="A22" s="17">
        <v>16</v>
      </c>
      <c r="B22" s="23" t="s">
        <v>50</v>
      </c>
      <c r="C22" s="39">
        <v>8.5</v>
      </c>
      <c r="D22" s="55"/>
      <c r="E22" s="178"/>
      <c r="F22" s="94" t="s">
        <v>172</v>
      </c>
      <c r="G22" s="67">
        <f>PreSF!F93</f>
        <v>37.711962999999997</v>
      </c>
      <c r="H22" s="67">
        <v>5.04</v>
      </c>
      <c r="I22" s="67"/>
      <c r="J22" s="67">
        <f t="shared" si="0"/>
        <v>0</v>
      </c>
      <c r="K22" s="67">
        <f t="shared" si="1"/>
        <v>42.751962999999996</v>
      </c>
      <c r="L22" s="67">
        <v>60</v>
      </c>
      <c r="M22" s="20">
        <v>3</v>
      </c>
      <c r="N22" s="20">
        <v>1</v>
      </c>
      <c r="O22" s="20">
        <f t="shared" si="2"/>
        <v>56</v>
      </c>
      <c r="P22" s="135">
        <f t="shared" si="3"/>
        <v>13.248037000000004</v>
      </c>
      <c r="Q22" s="103">
        <f>PreSF!G93</f>
        <v>0</v>
      </c>
      <c r="R22" s="103">
        <f t="shared" si="4"/>
        <v>0</v>
      </c>
      <c r="S22" s="8"/>
      <c r="T22" s="88">
        <f>PreSF!H7</f>
        <v>0</v>
      </c>
      <c r="U22" s="105">
        <f t="shared" si="5"/>
        <v>0</v>
      </c>
      <c r="V22" s="6"/>
      <c r="W22" s="101">
        <f t="shared" si="6"/>
        <v>0</v>
      </c>
    </row>
    <row r="23" spans="1:23" ht="8.5500000000000007" customHeight="1">
      <c r="A23" s="17">
        <v>17</v>
      </c>
      <c r="B23" s="21" t="s">
        <v>252</v>
      </c>
      <c r="C23" s="39">
        <v>9.5</v>
      </c>
      <c r="D23" s="55"/>
      <c r="E23" s="178"/>
      <c r="F23" s="93" t="s">
        <v>173</v>
      </c>
      <c r="G23" s="67"/>
      <c r="H23" s="67">
        <v>5.04</v>
      </c>
      <c r="I23" s="67"/>
      <c r="J23" s="67">
        <f t="shared" si="0"/>
        <v>0</v>
      </c>
      <c r="K23" s="67">
        <f t="shared" si="1"/>
        <v>5.04</v>
      </c>
      <c r="L23" s="67">
        <v>52.5</v>
      </c>
      <c r="M23" s="20"/>
      <c r="N23" s="20"/>
      <c r="O23" s="20"/>
      <c r="P23" s="135"/>
      <c r="Q23" s="103"/>
      <c r="R23" s="103">
        <f t="shared" si="4"/>
        <v>0</v>
      </c>
      <c r="S23" s="8"/>
      <c r="T23" s="88"/>
      <c r="U23" s="105">
        <f t="shared" si="5"/>
        <v>0</v>
      </c>
      <c r="V23" s="6"/>
      <c r="W23" s="101">
        <f t="shared" si="6"/>
        <v>0</v>
      </c>
    </row>
    <row r="24" spans="1:23" ht="8.5500000000000007" customHeight="1">
      <c r="A24" s="17">
        <v>18</v>
      </c>
      <c r="B24" s="21" t="s">
        <v>17</v>
      </c>
      <c r="C24" s="39">
        <v>63</v>
      </c>
      <c r="D24" s="55"/>
      <c r="E24" s="178"/>
      <c r="F24" s="95" t="s">
        <v>174</v>
      </c>
      <c r="G24" s="67">
        <f>G27</f>
        <v>37.711962999999997</v>
      </c>
      <c r="H24" s="67">
        <v>5.04</v>
      </c>
      <c r="I24" s="67"/>
      <c r="J24" s="67">
        <f t="shared" si="0"/>
        <v>0</v>
      </c>
      <c r="K24" s="67">
        <f t="shared" si="1"/>
        <v>42.751962999999996</v>
      </c>
      <c r="L24" s="67">
        <v>61.5</v>
      </c>
      <c r="M24" s="20">
        <v>3</v>
      </c>
      <c r="N24" s="20">
        <v>1</v>
      </c>
      <c r="O24" s="20">
        <f t="shared" si="2"/>
        <v>57.5</v>
      </c>
      <c r="P24" s="135"/>
      <c r="Q24" s="103"/>
      <c r="R24" s="103">
        <f t="shared" si="4"/>
        <v>0</v>
      </c>
      <c r="S24" s="8"/>
      <c r="T24" s="88"/>
      <c r="U24" s="105">
        <f t="shared" si="5"/>
        <v>0</v>
      </c>
      <c r="V24" s="6"/>
      <c r="W24" s="101">
        <f t="shared" si="6"/>
        <v>0</v>
      </c>
    </row>
    <row r="25" spans="1:23" ht="8.5500000000000007" customHeight="1">
      <c r="A25" s="17">
        <v>19</v>
      </c>
      <c r="B25" s="21" t="s">
        <v>4</v>
      </c>
      <c r="C25" s="39">
        <v>22</v>
      </c>
      <c r="D25" s="55"/>
      <c r="E25" s="178"/>
      <c r="F25" s="93" t="s">
        <v>175</v>
      </c>
      <c r="G25" s="67">
        <f>CGF!F93</f>
        <v>27.087291499999999</v>
      </c>
      <c r="H25" s="67">
        <v>5.04</v>
      </c>
      <c r="I25" s="67"/>
      <c r="J25" s="67">
        <f t="shared" si="0"/>
        <v>0</v>
      </c>
      <c r="K25" s="67">
        <f t="shared" si="1"/>
        <v>32.127291499999998</v>
      </c>
      <c r="L25" s="67">
        <v>41.5</v>
      </c>
      <c r="M25" s="20">
        <v>3</v>
      </c>
      <c r="N25" s="20">
        <v>1</v>
      </c>
      <c r="O25" s="20">
        <f t="shared" si="2"/>
        <v>37.5</v>
      </c>
      <c r="P25" s="135">
        <f t="shared" si="3"/>
        <v>5.3727085000000017</v>
      </c>
      <c r="Q25" s="103">
        <f>CGF!G93</f>
        <v>99999.89999999998</v>
      </c>
      <c r="R25" s="103">
        <f t="shared" si="4"/>
        <v>2708726.4412708492</v>
      </c>
      <c r="S25" s="8"/>
      <c r="T25" s="88">
        <f>CGF!H7</f>
        <v>0</v>
      </c>
      <c r="U25" s="105">
        <f t="shared" si="5"/>
        <v>0</v>
      </c>
      <c r="V25" s="6"/>
      <c r="W25" s="101">
        <f t="shared" si="6"/>
        <v>-2708726.4412708492</v>
      </c>
    </row>
    <row r="26" spans="1:23" ht="8.5500000000000007" customHeight="1">
      <c r="A26" s="17">
        <v>20</v>
      </c>
      <c r="B26" s="21" t="s">
        <v>51</v>
      </c>
      <c r="C26" s="39"/>
      <c r="D26" s="55"/>
      <c r="E26" s="178"/>
      <c r="F26" s="93" t="s">
        <v>176</v>
      </c>
      <c r="G26" s="67">
        <f>G25</f>
        <v>27.087291499999999</v>
      </c>
      <c r="H26" s="67">
        <v>5.04</v>
      </c>
      <c r="I26" s="67"/>
      <c r="J26" s="67">
        <f t="shared" si="0"/>
        <v>0</v>
      </c>
      <c r="K26" s="67">
        <f t="shared" si="1"/>
        <v>32.127291499999998</v>
      </c>
      <c r="L26" s="67">
        <v>42.5</v>
      </c>
      <c r="M26" s="20">
        <v>3</v>
      </c>
      <c r="N26" s="20">
        <v>1</v>
      </c>
      <c r="O26" s="20">
        <f t="shared" si="2"/>
        <v>38.5</v>
      </c>
      <c r="P26" s="135"/>
      <c r="Q26" s="103"/>
      <c r="R26" s="103">
        <f t="shared" si="4"/>
        <v>0</v>
      </c>
      <c r="S26" s="8"/>
      <c r="T26" s="88"/>
      <c r="U26" s="105">
        <f t="shared" si="5"/>
        <v>0</v>
      </c>
      <c r="V26" s="6"/>
      <c r="W26" s="101">
        <f t="shared" si="6"/>
        <v>0</v>
      </c>
    </row>
    <row r="27" spans="1:23" ht="8.5500000000000007" customHeight="1">
      <c r="A27" s="17">
        <v>21</v>
      </c>
      <c r="B27" s="21" t="s">
        <v>18</v>
      </c>
      <c r="C27" s="39"/>
      <c r="D27" s="55"/>
      <c r="E27" s="178"/>
      <c r="F27" s="93" t="s">
        <v>177</v>
      </c>
      <c r="G27" s="67">
        <f>TpreSF!F93</f>
        <v>37.711962999999997</v>
      </c>
      <c r="H27" s="67">
        <v>5.04</v>
      </c>
      <c r="I27" s="67"/>
      <c r="J27" s="67">
        <f t="shared" si="0"/>
        <v>0</v>
      </c>
      <c r="K27" s="67">
        <f t="shared" si="1"/>
        <v>42.751962999999996</v>
      </c>
      <c r="L27" s="67">
        <v>60.5</v>
      </c>
      <c r="M27" s="20">
        <v>3</v>
      </c>
      <c r="N27" s="20">
        <v>1</v>
      </c>
      <c r="O27" s="20">
        <f t="shared" si="2"/>
        <v>56.5</v>
      </c>
      <c r="P27" s="135">
        <f t="shared" si="3"/>
        <v>13.748037000000004</v>
      </c>
      <c r="Q27" s="103">
        <f>TpreSF!G93</f>
        <v>0</v>
      </c>
      <c r="R27" s="103">
        <f t="shared" si="4"/>
        <v>0</v>
      </c>
      <c r="S27" s="8"/>
      <c r="T27" s="88">
        <f>TpreSF!H7</f>
        <v>0</v>
      </c>
      <c r="U27" s="105">
        <f t="shared" si="5"/>
        <v>0</v>
      </c>
      <c r="V27" s="6"/>
      <c r="W27" s="101">
        <f t="shared" si="6"/>
        <v>0</v>
      </c>
    </row>
    <row r="28" spans="1:23" ht="8.5500000000000007" customHeight="1">
      <c r="A28" s="17">
        <v>22</v>
      </c>
      <c r="B28" s="21" t="s">
        <v>266</v>
      </c>
      <c r="C28" s="39">
        <v>49</v>
      </c>
      <c r="D28" s="55"/>
      <c r="E28" s="178"/>
      <c r="F28" s="93" t="s">
        <v>178</v>
      </c>
      <c r="G28" s="67">
        <f>TSF!F93</f>
        <v>36.905955550000009</v>
      </c>
      <c r="H28" s="67">
        <v>5.04</v>
      </c>
      <c r="I28" s="67"/>
      <c r="J28" s="67">
        <f t="shared" si="0"/>
        <v>0</v>
      </c>
      <c r="K28" s="67">
        <f t="shared" si="1"/>
        <v>41.945955550000008</v>
      </c>
      <c r="L28" s="67">
        <v>51.5</v>
      </c>
      <c r="M28" s="20">
        <v>3</v>
      </c>
      <c r="N28" s="20">
        <v>1</v>
      </c>
      <c r="O28" s="20">
        <f t="shared" si="2"/>
        <v>47.5</v>
      </c>
      <c r="P28" s="135">
        <f t="shared" si="3"/>
        <v>5.5540444499999921</v>
      </c>
      <c r="Q28" s="103">
        <f>TSF!G93</f>
        <v>0</v>
      </c>
      <c r="R28" s="103">
        <f t="shared" si="4"/>
        <v>0</v>
      </c>
      <c r="S28" s="8"/>
      <c r="T28" s="88">
        <f>TSF!H7</f>
        <v>0</v>
      </c>
      <c r="U28" s="105">
        <f t="shared" si="5"/>
        <v>0</v>
      </c>
      <c r="V28" s="6"/>
      <c r="W28" s="101">
        <f t="shared" si="6"/>
        <v>0</v>
      </c>
    </row>
    <row r="29" spans="1:23" ht="8.5500000000000007" customHeight="1">
      <c r="A29" s="17">
        <v>23</v>
      </c>
      <c r="B29" s="21" t="s">
        <v>12</v>
      </c>
      <c r="C29" s="39">
        <v>160</v>
      </c>
      <c r="D29" s="55"/>
      <c r="E29" s="178"/>
      <c r="F29" s="93" t="s">
        <v>179</v>
      </c>
      <c r="G29" s="67">
        <f>TGF!F93</f>
        <v>31.962105690000001</v>
      </c>
      <c r="H29" s="67">
        <v>5.04</v>
      </c>
      <c r="I29" s="67"/>
      <c r="J29" s="67">
        <f t="shared" si="0"/>
        <v>0</v>
      </c>
      <c r="K29" s="67">
        <f t="shared" si="1"/>
        <v>37.00210569</v>
      </c>
      <c r="L29" s="67">
        <v>50</v>
      </c>
      <c r="M29" s="20">
        <v>3</v>
      </c>
      <c r="N29" s="20">
        <v>1</v>
      </c>
      <c r="O29" s="20">
        <f t="shared" si="2"/>
        <v>46</v>
      </c>
      <c r="P29" s="135">
        <f t="shared" si="3"/>
        <v>8.9978943099999995</v>
      </c>
      <c r="Q29" s="103">
        <f>TGF!G93</f>
        <v>100000.1</v>
      </c>
      <c r="R29" s="103">
        <f t="shared" si="4"/>
        <v>3196213.7652105694</v>
      </c>
      <c r="S29" s="8"/>
      <c r="T29" s="88">
        <f>TGF!H7</f>
        <v>0</v>
      </c>
      <c r="U29" s="105">
        <f t="shared" si="5"/>
        <v>0</v>
      </c>
      <c r="V29" s="6"/>
      <c r="W29" s="101">
        <f t="shared" si="6"/>
        <v>-3196213.7652105694</v>
      </c>
    </row>
    <row r="30" spans="1:23" ht="8.5500000000000007" customHeight="1">
      <c r="A30" s="17">
        <v>24</v>
      </c>
      <c r="B30" s="21" t="s">
        <v>52</v>
      </c>
      <c r="C30" s="39">
        <v>72</v>
      </c>
      <c r="D30" s="55"/>
      <c r="E30" s="178"/>
      <c r="F30" s="93" t="s">
        <v>180</v>
      </c>
      <c r="G30" s="67">
        <f>G27</f>
        <v>37.711962999999997</v>
      </c>
      <c r="H30" s="67">
        <v>5.04</v>
      </c>
      <c r="I30" s="67"/>
      <c r="J30" s="67">
        <f t="shared" si="0"/>
        <v>0</v>
      </c>
      <c r="K30" s="67">
        <f t="shared" si="1"/>
        <v>42.751962999999996</v>
      </c>
      <c r="L30" s="67">
        <v>61.5</v>
      </c>
      <c r="M30" s="20">
        <v>3</v>
      </c>
      <c r="N30" s="20">
        <v>1</v>
      </c>
      <c r="O30" s="20">
        <f t="shared" si="2"/>
        <v>57.5</v>
      </c>
      <c r="P30" s="135"/>
      <c r="Q30" s="103"/>
      <c r="R30" s="103">
        <f t="shared" si="4"/>
        <v>0</v>
      </c>
      <c r="S30" s="8"/>
      <c r="T30" s="88"/>
      <c r="U30" s="105">
        <f t="shared" si="5"/>
        <v>0</v>
      </c>
      <c r="V30" s="6"/>
      <c r="W30" s="101">
        <f t="shared" si="6"/>
        <v>0</v>
      </c>
    </row>
    <row r="31" spans="1:23" ht="8.5500000000000007" customHeight="1">
      <c r="A31" s="17">
        <v>25</v>
      </c>
      <c r="B31" s="21" t="s">
        <v>26</v>
      </c>
      <c r="C31" s="39"/>
      <c r="D31" s="55"/>
      <c r="E31" s="178"/>
      <c r="F31" s="93" t="s">
        <v>181</v>
      </c>
      <c r="G31" s="67">
        <f>G28</f>
        <v>36.905955550000009</v>
      </c>
      <c r="H31" s="67">
        <v>5.04</v>
      </c>
      <c r="I31" s="67"/>
      <c r="J31" s="67">
        <f t="shared" si="0"/>
        <v>0</v>
      </c>
      <c r="K31" s="67">
        <f t="shared" si="1"/>
        <v>41.945955550000008</v>
      </c>
      <c r="L31" s="67">
        <v>54</v>
      </c>
      <c r="M31" s="20">
        <v>3</v>
      </c>
      <c r="N31" s="20">
        <v>1</v>
      </c>
      <c r="O31" s="20">
        <f t="shared" si="2"/>
        <v>50</v>
      </c>
      <c r="P31" s="135"/>
      <c r="Q31" s="103"/>
      <c r="R31" s="103">
        <f t="shared" si="4"/>
        <v>0</v>
      </c>
      <c r="S31" s="8"/>
      <c r="T31" s="88"/>
      <c r="U31" s="105">
        <f t="shared" si="5"/>
        <v>0</v>
      </c>
      <c r="V31" s="6"/>
      <c r="W31" s="101">
        <f t="shared" si="6"/>
        <v>0</v>
      </c>
    </row>
    <row r="32" spans="1:23" ht="8.5500000000000007" customHeight="1">
      <c r="A32" s="17">
        <v>26</v>
      </c>
      <c r="B32" s="21" t="s">
        <v>53</v>
      </c>
      <c r="C32" s="39">
        <v>60</v>
      </c>
      <c r="D32" s="55"/>
      <c r="E32" s="178"/>
      <c r="F32" s="93" t="s">
        <v>182</v>
      </c>
      <c r="G32" s="67">
        <f>G29</f>
        <v>31.962105690000001</v>
      </c>
      <c r="H32" s="67">
        <v>5.04</v>
      </c>
      <c r="I32" s="67"/>
      <c r="J32" s="67">
        <f t="shared" si="0"/>
        <v>0</v>
      </c>
      <c r="K32" s="67">
        <f t="shared" si="1"/>
        <v>37.00210569</v>
      </c>
      <c r="L32" s="67">
        <v>51</v>
      </c>
      <c r="M32" s="20">
        <v>3</v>
      </c>
      <c r="N32" s="20">
        <v>1</v>
      </c>
      <c r="O32" s="20">
        <f t="shared" si="2"/>
        <v>47</v>
      </c>
      <c r="P32" s="135"/>
      <c r="Q32" s="103"/>
      <c r="R32" s="103">
        <f t="shared" si="4"/>
        <v>0</v>
      </c>
      <c r="S32" s="8"/>
      <c r="T32" s="88"/>
      <c r="U32" s="105">
        <f t="shared" si="5"/>
        <v>0</v>
      </c>
      <c r="V32" s="6"/>
      <c r="W32" s="101">
        <f t="shared" si="6"/>
        <v>0</v>
      </c>
    </row>
    <row r="33" spans="1:23" ht="8.5500000000000007" customHeight="1">
      <c r="A33" s="17">
        <v>27</v>
      </c>
      <c r="B33" s="21" t="s">
        <v>54</v>
      </c>
      <c r="C33" s="39"/>
      <c r="D33" s="55"/>
      <c r="E33" s="178"/>
      <c r="F33" s="93" t="s">
        <v>183</v>
      </c>
      <c r="G33" s="67">
        <f>PSF!F93</f>
        <v>36.905955550000009</v>
      </c>
      <c r="H33" s="67">
        <v>5.04</v>
      </c>
      <c r="I33" s="67"/>
      <c r="J33" s="67">
        <f t="shared" si="0"/>
        <v>0</v>
      </c>
      <c r="K33" s="67">
        <f t="shared" si="1"/>
        <v>41.945955550000008</v>
      </c>
      <c r="L33" s="67">
        <v>52.5</v>
      </c>
      <c r="M33" s="20">
        <v>3</v>
      </c>
      <c r="N33" s="20">
        <v>1</v>
      </c>
      <c r="O33" s="20">
        <f t="shared" si="2"/>
        <v>48.5</v>
      </c>
      <c r="P33" s="135">
        <f t="shared" si="3"/>
        <v>6.5540444499999921</v>
      </c>
      <c r="Q33" s="103">
        <f>PSF!G93</f>
        <v>0</v>
      </c>
      <c r="R33" s="103">
        <f t="shared" si="4"/>
        <v>0</v>
      </c>
      <c r="S33" s="8"/>
      <c r="T33" s="88">
        <f>PSF!H7</f>
        <v>0</v>
      </c>
      <c r="U33" s="105">
        <f t="shared" si="5"/>
        <v>0</v>
      </c>
      <c r="V33" s="6"/>
      <c r="W33" s="101">
        <f t="shared" si="6"/>
        <v>0</v>
      </c>
    </row>
    <row r="34" spans="1:23" ht="8.5500000000000007" customHeight="1">
      <c r="A34" s="17">
        <v>28</v>
      </c>
      <c r="B34" s="21" t="s">
        <v>6</v>
      </c>
      <c r="C34" s="39">
        <v>9.25</v>
      </c>
      <c r="D34" s="55"/>
      <c r="E34" s="178"/>
      <c r="F34" s="93" t="s">
        <v>184</v>
      </c>
      <c r="G34" s="67">
        <f>PSF!F93</f>
        <v>36.905955550000009</v>
      </c>
      <c r="H34" s="67">
        <v>5.04</v>
      </c>
      <c r="I34" s="67"/>
      <c r="J34" s="67">
        <f t="shared" si="0"/>
        <v>0</v>
      </c>
      <c r="K34" s="67">
        <f t="shared" si="1"/>
        <v>41.945955550000008</v>
      </c>
      <c r="L34" s="67">
        <v>58.5</v>
      </c>
      <c r="M34" s="20">
        <v>3</v>
      </c>
      <c r="N34" s="20">
        <v>1</v>
      </c>
      <c r="O34" s="20">
        <f t="shared" si="2"/>
        <v>54.5</v>
      </c>
      <c r="P34" s="135">
        <f t="shared" si="3"/>
        <v>12.554044449999992</v>
      </c>
      <c r="Q34" s="103"/>
      <c r="R34" s="103">
        <f t="shared" si="4"/>
        <v>0</v>
      </c>
      <c r="S34" s="8"/>
      <c r="T34" s="88"/>
      <c r="U34" s="105">
        <f t="shared" si="5"/>
        <v>0</v>
      </c>
      <c r="V34" s="6"/>
      <c r="W34" s="101">
        <f t="shared" si="6"/>
        <v>0</v>
      </c>
    </row>
    <row r="35" spans="1:23" ht="8.5500000000000007" customHeight="1">
      <c r="A35" s="17">
        <v>29</v>
      </c>
      <c r="B35" s="21" t="s">
        <v>267</v>
      </c>
      <c r="C35" s="39">
        <v>435</v>
      </c>
      <c r="D35" s="55"/>
      <c r="E35" s="178"/>
      <c r="F35" s="93" t="s">
        <v>185</v>
      </c>
      <c r="G35" s="67">
        <f>PGF!F93</f>
        <v>31.962105690000001</v>
      </c>
      <c r="H35" s="67">
        <v>5.04</v>
      </c>
      <c r="I35" s="67"/>
      <c r="J35" s="67">
        <f t="shared" si="0"/>
        <v>0</v>
      </c>
      <c r="K35" s="67">
        <f t="shared" si="1"/>
        <v>37.00210569</v>
      </c>
      <c r="L35" s="67">
        <v>48.5</v>
      </c>
      <c r="M35" s="20">
        <v>3</v>
      </c>
      <c r="N35" s="20">
        <v>1</v>
      </c>
      <c r="O35" s="20">
        <f t="shared" si="2"/>
        <v>44.5</v>
      </c>
      <c r="P35" s="135">
        <f t="shared" si="3"/>
        <v>7.4978943099999995</v>
      </c>
      <c r="Q35" s="103">
        <f>PGF!G93</f>
        <v>50000.05</v>
      </c>
      <c r="R35" s="103">
        <f t="shared" si="4"/>
        <v>1598106.8826052847</v>
      </c>
      <c r="S35" s="8"/>
      <c r="T35" s="88">
        <f>PGF!H7</f>
        <v>0</v>
      </c>
      <c r="U35" s="105">
        <f t="shared" si="5"/>
        <v>0</v>
      </c>
      <c r="V35" s="6"/>
      <c r="W35" s="101">
        <f t="shared" si="6"/>
        <v>-1598106.8826052847</v>
      </c>
    </row>
    <row r="36" spans="1:23" ht="8.5500000000000007" customHeight="1">
      <c r="A36" s="17">
        <v>30</v>
      </c>
      <c r="B36" s="21" t="s">
        <v>55</v>
      </c>
      <c r="C36" s="39">
        <v>730</v>
      </c>
      <c r="D36" s="55"/>
      <c r="E36" s="178"/>
      <c r="F36" s="93" t="s">
        <v>186</v>
      </c>
      <c r="G36" s="67">
        <f>PFF!F93</f>
        <v>28.484704960000006</v>
      </c>
      <c r="H36" s="67">
        <v>5.04</v>
      </c>
      <c r="I36" s="67"/>
      <c r="J36" s="67">
        <f t="shared" si="0"/>
        <v>0</v>
      </c>
      <c r="K36" s="67">
        <f t="shared" si="1"/>
        <v>33.524704960000008</v>
      </c>
      <c r="L36" s="67">
        <v>47.5</v>
      </c>
      <c r="M36" s="20">
        <v>3</v>
      </c>
      <c r="N36" s="20">
        <v>1</v>
      </c>
      <c r="O36" s="20">
        <f t="shared" si="2"/>
        <v>43.5</v>
      </c>
      <c r="P36" s="135"/>
      <c r="Q36" s="103">
        <f>PFF!G93</f>
        <v>0</v>
      </c>
      <c r="R36" s="103">
        <f t="shared" si="4"/>
        <v>0</v>
      </c>
      <c r="S36" s="8"/>
      <c r="T36" s="88">
        <f>PFF!H7</f>
        <v>0</v>
      </c>
      <c r="U36" s="105">
        <f t="shared" si="5"/>
        <v>0</v>
      </c>
      <c r="V36" s="6"/>
      <c r="W36" s="101">
        <f t="shared" si="6"/>
        <v>0</v>
      </c>
    </row>
    <row r="37" spans="1:23" ht="8.5500000000000007" customHeight="1">
      <c r="A37" s="17">
        <v>31</v>
      </c>
      <c r="B37" s="21" t="s">
        <v>56</v>
      </c>
      <c r="C37" s="39">
        <v>155</v>
      </c>
      <c r="D37" s="55"/>
      <c r="E37" s="178"/>
      <c r="F37" s="93" t="s">
        <v>187</v>
      </c>
      <c r="G37" s="67">
        <f>G35</f>
        <v>31.962105690000001</v>
      </c>
      <c r="H37" s="67">
        <v>5.04</v>
      </c>
      <c r="I37" s="67"/>
      <c r="J37" s="67">
        <f t="shared" si="0"/>
        <v>0</v>
      </c>
      <c r="K37" s="67">
        <f t="shared" si="1"/>
        <v>37.00210569</v>
      </c>
      <c r="L37" s="67">
        <v>50</v>
      </c>
      <c r="M37" s="20">
        <v>3</v>
      </c>
      <c r="N37" s="20">
        <v>1</v>
      </c>
      <c r="O37" s="20">
        <f t="shared" si="2"/>
        <v>46</v>
      </c>
      <c r="P37" s="135"/>
      <c r="Q37" s="103"/>
      <c r="R37" s="103">
        <f t="shared" si="4"/>
        <v>0</v>
      </c>
      <c r="S37" s="8"/>
      <c r="T37" s="88"/>
      <c r="U37" s="105">
        <f t="shared" si="5"/>
        <v>0</v>
      </c>
      <c r="V37" s="6"/>
      <c r="W37" s="101">
        <f t="shared" si="6"/>
        <v>0</v>
      </c>
    </row>
    <row r="38" spans="1:23" ht="8.5500000000000007" customHeight="1">
      <c r="A38" s="17">
        <v>32</v>
      </c>
      <c r="B38" s="21" t="s">
        <v>284</v>
      </c>
      <c r="C38" s="39">
        <v>125</v>
      </c>
      <c r="D38" s="55"/>
      <c r="E38" s="178"/>
      <c r="F38" s="93" t="s">
        <v>188</v>
      </c>
      <c r="G38" s="67">
        <f>G33</f>
        <v>36.905955550000009</v>
      </c>
      <c r="H38" s="67">
        <v>5.04</v>
      </c>
      <c r="I38" s="67"/>
      <c r="J38" s="67">
        <f t="shared" si="0"/>
        <v>0</v>
      </c>
      <c r="K38" s="67">
        <f t="shared" si="1"/>
        <v>41.945955550000008</v>
      </c>
      <c r="L38" s="67">
        <v>54.5</v>
      </c>
      <c r="M38" s="20">
        <v>3</v>
      </c>
      <c r="N38" s="20">
        <v>1</v>
      </c>
      <c r="O38" s="20">
        <f t="shared" si="2"/>
        <v>50.5</v>
      </c>
      <c r="P38" s="135"/>
      <c r="Q38" s="103"/>
      <c r="R38" s="103">
        <f t="shared" si="4"/>
        <v>0</v>
      </c>
      <c r="S38" s="8"/>
      <c r="T38" s="88"/>
      <c r="U38" s="105">
        <f t="shared" si="5"/>
        <v>0</v>
      </c>
      <c r="V38" s="6"/>
      <c r="W38" s="101">
        <f t="shared" si="6"/>
        <v>0</v>
      </c>
    </row>
    <row r="39" spans="1:23" ht="8.5500000000000007" customHeight="1">
      <c r="A39" s="17">
        <v>33</v>
      </c>
      <c r="B39" s="21" t="s">
        <v>27</v>
      </c>
      <c r="C39" s="39">
        <v>165</v>
      </c>
      <c r="D39" s="55"/>
      <c r="E39" s="178"/>
      <c r="F39" s="93" t="s">
        <v>189</v>
      </c>
      <c r="G39" s="67"/>
      <c r="H39" s="67">
        <v>5.04</v>
      </c>
      <c r="I39" s="67"/>
      <c r="J39" s="67">
        <f t="shared" si="0"/>
        <v>0</v>
      </c>
      <c r="K39" s="67">
        <f t="shared" si="1"/>
        <v>5.04</v>
      </c>
      <c r="L39" s="67">
        <v>49</v>
      </c>
      <c r="M39" s="20">
        <v>3</v>
      </c>
      <c r="N39" s="20">
        <v>1</v>
      </c>
      <c r="O39" s="20">
        <f t="shared" si="2"/>
        <v>45</v>
      </c>
      <c r="P39" s="135"/>
      <c r="Q39" s="103"/>
      <c r="R39" s="103">
        <f t="shared" si="4"/>
        <v>0</v>
      </c>
      <c r="S39" s="8"/>
      <c r="T39" s="88"/>
      <c r="U39" s="105">
        <f t="shared" si="5"/>
        <v>0</v>
      </c>
      <c r="V39" s="6"/>
      <c r="W39" s="101">
        <f t="shared" si="6"/>
        <v>0</v>
      </c>
    </row>
    <row r="40" spans="1:23" ht="8.5500000000000007" customHeight="1">
      <c r="A40" s="17">
        <v>34</v>
      </c>
      <c r="B40" s="21" t="s">
        <v>28</v>
      </c>
      <c r="C40" s="39">
        <v>975</v>
      </c>
      <c r="D40" s="55"/>
      <c r="E40" s="178"/>
      <c r="F40" s="93" t="s">
        <v>191</v>
      </c>
      <c r="G40" s="67">
        <f>KGS!F93</f>
        <v>0</v>
      </c>
      <c r="H40" s="67">
        <v>1.17</v>
      </c>
      <c r="I40" s="67"/>
      <c r="J40" s="67">
        <f t="shared" si="0"/>
        <v>0</v>
      </c>
      <c r="K40" s="67">
        <f t="shared" si="1"/>
        <v>1.17</v>
      </c>
      <c r="L40" s="67">
        <v>50.25</v>
      </c>
      <c r="M40" s="20">
        <v>2</v>
      </c>
      <c r="N40" s="20">
        <v>1</v>
      </c>
      <c r="O40" s="20">
        <f t="shared" si="2"/>
        <v>47.25</v>
      </c>
      <c r="P40" s="135"/>
      <c r="Q40" s="103">
        <f>KGS!G93</f>
        <v>0</v>
      </c>
      <c r="R40" s="103">
        <f t="shared" si="4"/>
        <v>0</v>
      </c>
      <c r="S40" s="8"/>
      <c r="T40" s="88">
        <f>KGS!H7</f>
        <v>0</v>
      </c>
      <c r="U40" s="105">
        <f t="shared" si="5"/>
        <v>0</v>
      </c>
      <c r="V40" s="6"/>
      <c r="W40" s="101">
        <f t="shared" si="6"/>
        <v>0</v>
      </c>
    </row>
    <row r="41" spans="1:23" ht="8.5500000000000007" customHeight="1">
      <c r="A41" s="17">
        <v>35</v>
      </c>
      <c r="B41" s="21" t="s">
        <v>29</v>
      </c>
      <c r="C41" s="39">
        <v>275</v>
      </c>
      <c r="D41" s="55"/>
      <c r="E41" s="179" t="s">
        <v>190</v>
      </c>
      <c r="F41" s="93" t="s">
        <v>192</v>
      </c>
      <c r="G41" s="67">
        <f>KSS!F93</f>
        <v>39.558450000000008</v>
      </c>
      <c r="H41" s="67">
        <v>1.17</v>
      </c>
      <c r="I41" s="67"/>
      <c r="J41" s="67">
        <f t="shared" si="0"/>
        <v>0</v>
      </c>
      <c r="K41" s="67">
        <f t="shared" si="1"/>
        <v>40.728450000000009</v>
      </c>
      <c r="L41" s="67">
        <v>51.5</v>
      </c>
      <c r="M41" s="20">
        <v>2</v>
      </c>
      <c r="N41" s="20">
        <v>1</v>
      </c>
      <c r="O41" s="20">
        <f t="shared" si="2"/>
        <v>48.5</v>
      </c>
      <c r="P41" s="135"/>
      <c r="Q41" s="103">
        <f>KSS!G93</f>
        <v>0</v>
      </c>
      <c r="R41" s="103">
        <f t="shared" si="4"/>
        <v>0</v>
      </c>
      <c r="S41" s="8"/>
      <c r="T41" s="88">
        <f>KSS!H7</f>
        <v>0</v>
      </c>
      <c r="U41" s="105">
        <f t="shared" si="5"/>
        <v>0</v>
      </c>
      <c r="V41" s="6"/>
      <c r="W41" s="101">
        <f t="shared" si="6"/>
        <v>0</v>
      </c>
    </row>
    <row r="42" spans="1:23" ht="8.5500000000000007" customHeight="1">
      <c r="A42" s="17">
        <v>36</v>
      </c>
      <c r="B42" s="21" t="s">
        <v>30</v>
      </c>
      <c r="C42" s="39">
        <v>115</v>
      </c>
      <c r="D42" s="55"/>
      <c r="E42" s="179"/>
      <c r="F42" s="93" t="s">
        <v>193</v>
      </c>
      <c r="G42" s="67"/>
      <c r="H42" s="67">
        <v>1.17</v>
      </c>
      <c r="I42" s="67">
        <v>2.58</v>
      </c>
      <c r="J42" s="67">
        <f t="shared" si="0"/>
        <v>0</v>
      </c>
      <c r="K42" s="67">
        <f t="shared" si="1"/>
        <v>3.75</v>
      </c>
      <c r="L42" s="67">
        <v>52.5</v>
      </c>
      <c r="M42" s="20"/>
      <c r="N42" s="20"/>
      <c r="O42" s="20"/>
      <c r="P42" s="135"/>
      <c r="Q42" s="103"/>
      <c r="R42" s="103">
        <f t="shared" si="4"/>
        <v>0</v>
      </c>
      <c r="S42" s="8"/>
      <c r="T42" s="88"/>
      <c r="U42" s="105">
        <f t="shared" si="5"/>
        <v>0</v>
      </c>
      <c r="V42" s="6"/>
      <c r="W42" s="101">
        <f t="shared" si="6"/>
        <v>0</v>
      </c>
    </row>
    <row r="43" spans="1:23" ht="8.5500000000000007" customHeight="1">
      <c r="A43" s="17">
        <v>37</v>
      </c>
      <c r="B43" s="21" t="s">
        <v>31</v>
      </c>
      <c r="C43" s="39">
        <v>82</v>
      </c>
      <c r="D43" s="55"/>
      <c r="E43" s="179"/>
      <c r="F43" s="93" t="s">
        <v>194</v>
      </c>
      <c r="G43" s="67"/>
      <c r="H43" s="67">
        <v>1.17</v>
      </c>
      <c r="I43" s="67">
        <v>2.63</v>
      </c>
      <c r="J43" s="67">
        <f t="shared" si="0"/>
        <v>0</v>
      </c>
      <c r="K43" s="67">
        <f t="shared" si="1"/>
        <v>3.8</v>
      </c>
      <c r="L43" s="67">
        <v>44.5</v>
      </c>
      <c r="M43" s="20"/>
      <c r="N43" s="20"/>
      <c r="O43" s="20"/>
      <c r="P43" s="135"/>
      <c r="Q43" s="103"/>
      <c r="R43" s="103">
        <f t="shared" si="4"/>
        <v>0</v>
      </c>
      <c r="S43" s="8"/>
      <c r="T43" s="88"/>
      <c r="U43" s="105">
        <f t="shared" si="5"/>
        <v>0</v>
      </c>
      <c r="V43" s="6"/>
      <c r="W43" s="101">
        <f t="shared" si="6"/>
        <v>0</v>
      </c>
    </row>
    <row r="44" spans="1:23" ht="8.5500000000000007" customHeight="1">
      <c r="A44" s="17">
        <v>38</v>
      </c>
      <c r="B44" s="21" t="s">
        <v>57</v>
      </c>
      <c r="C44" s="39"/>
      <c r="D44" s="55"/>
      <c r="E44" s="179"/>
      <c r="F44" s="93" t="s">
        <v>195</v>
      </c>
      <c r="G44" s="67"/>
      <c r="H44" s="67">
        <v>1.17</v>
      </c>
      <c r="I44" s="67">
        <v>2.5499999999999998</v>
      </c>
      <c r="J44" s="67">
        <f t="shared" si="0"/>
        <v>0</v>
      </c>
      <c r="K44" s="67">
        <f t="shared" si="1"/>
        <v>3.7199999999999998</v>
      </c>
      <c r="L44" s="67">
        <v>43.5</v>
      </c>
      <c r="M44" s="20"/>
      <c r="N44" s="20"/>
      <c r="O44" s="20"/>
      <c r="P44" s="135"/>
      <c r="Q44" s="103"/>
      <c r="R44" s="103">
        <f t="shared" si="4"/>
        <v>0</v>
      </c>
      <c r="S44" s="8"/>
      <c r="T44" s="88"/>
      <c r="U44" s="105">
        <f t="shared" si="5"/>
        <v>0</v>
      </c>
      <c r="V44" s="6"/>
      <c r="W44" s="101">
        <f t="shared" si="6"/>
        <v>0</v>
      </c>
    </row>
    <row r="45" spans="1:23" ht="8.5500000000000007" customHeight="1">
      <c r="A45" s="17">
        <v>39</v>
      </c>
      <c r="B45" s="21" t="s">
        <v>32</v>
      </c>
      <c r="C45" s="39">
        <v>80</v>
      </c>
      <c r="D45" s="55"/>
      <c r="E45" s="179"/>
      <c r="F45" s="93" t="s">
        <v>196</v>
      </c>
      <c r="G45" s="67"/>
      <c r="H45" s="67">
        <v>1.17</v>
      </c>
      <c r="I45" s="67">
        <v>2.63</v>
      </c>
      <c r="J45" s="67">
        <f t="shared" si="0"/>
        <v>0</v>
      </c>
      <c r="K45" s="67">
        <f t="shared" si="1"/>
        <v>3.8</v>
      </c>
      <c r="L45" s="67">
        <v>35.299999999999997</v>
      </c>
      <c r="M45" s="20"/>
      <c r="N45" s="20"/>
      <c r="O45" s="20"/>
      <c r="P45" s="135"/>
      <c r="Q45" s="103"/>
      <c r="R45" s="103">
        <f t="shared" si="4"/>
        <v>0</v>
      </c>
      <c r="S45" s="8"/>
      <c r="T45" s="88"/>
      <c r="U45" s="105">
        <f t="shared" si="5"/>
        <v>0</v>
      </c>
      <c r="V45" s="6"/>
      <c r="W45" s="101">
        <f t="shared" si="6"/>
        <v>0</v>
      </c>
    </row>
    <row r="46" spans="1:23" ht="8.5500000000000007" customHeight="1">
      <c r="A46" s="17">
        <v>40</v>
      </c>
      <c r="B46" s="21" t="s">
        <v>33</v>
      </c>
      <c r="C46" s="39">
        <v>500</v>
      </c>
      <c r="D46" s="55"/>
      <c r="E46" s="179"/>
      <c r="F46" s="93" t="s">
        <v>197</v>
      </c>
      <c r="G46" s="67">
        <f>CGS!F93</f>
        <v>25.885859749999998</v>
      </c>
      <c r="H46" s="67">
        <v>1.17</v>
      </c>
      <c r="I46" s="67">
        <v>2.5499999999999998</v>
      </c>
      <c r="J46" s="67">
        <f t="shared" si="0"/>
        <v>0.66008942362499978</v>
      </c>
      <c r="K46" s="67">
        <f t="shared" si="1"/>
        <v>30.265949173624996</v>
      </c>
      <c r="L46" s="67">
        <v>33.5</v>
      </c>
      <c r="M46" s="20">
        <v>2</v>
      </c>
      <c r="N46" s="20">
        <v>1</v>
      </c>
      <c r="O46" s="20">
        <f t="shared" si="2"/>
        <v>30.5</v>
      </c>
      <c r="P46" s="135">
        <f t="shared" si="3"/>
        <v>0.23405082637500385</v>
      </c>
      <c r="Q46" s="103">
        <f>CGS!G93</f>
        <v>200000</v>
      </c>
      <c r="R46" s="103">
        <f t="shared" si="4"/>
        <v>5177171.9499999993</v>
      </c>
      <c r="S46" s="8"/>
      <c r="T46" s="88">
        <f>CGS!H7</f>
        <v>0</v>
      </c>
      <c r="U46" s="105">
        <f t="shared" si="5"/>
        <v>0</v>
      </c>
      <c r="V46" s="6"/>
      <c r="W46" s="101">
        <f t="shared" si="6"/>
        <v>-5177171.9499999993</v>
      </c>
    </row>
    <row r="47" spans="1:23" ht="8.5500000000000007" customHeight="1">
      <c r="A47" s="17">
        <v>41</v>
      </c>
      <c r="B47" s="21" t="s">
        <v>34</v>
      </c>
      <c r="C47" s="39">
        <v>230</v>
      </c>
      <c r="D47" s="55"/>
      <c r="E47" s="179"/>
      <c r="F47" s="93" t="s">
        <v>198</v>
      </c>
      <c r="G47" s="67">
        <f>'TN1'!F93</f>
        <v>33.163892749999995</v>
      </c>
      <c r="H47" s="67">
        <v>1.17</v>
      </c>
      <c r="I47" s="67">
        <v>2.58</v>
      </c>
      <c r="J47" s="67">
        <f t="shared" si="0"/>
        <v>0.85562843294999991</v>
      </c>
      <c r="K47" s="67">
        <f t="shared" si="1"/>
        <v>37.769521182949994</v>
      </c>
      <c r="L47" s="67">
        <v>52.5</v>
      </c>
      <c r="M47" s="20"/>
      <c r="N47" s="20"/>
      <c r="O47" s="20"/>
      <c r="P47" s="135"/>
      <c r="Q47" s="103">
        <f>'TN1'!G93</f>
        <v>0</v>
      </c>
      <c r="R47" s="103">
        <f t="shared" si="4"/>
        <v>0</v>
      </c>
      <c r="S47" s="8"/>
      <c r="T47" s="88">
        <f>'TN1'!H7</f>
        <v>0</v>
      </c>
      <c r="U47" s="105">
        <f t="shared" si="5"/>
        <v>0</v>
      </c>
      <c r="V47" s="6"/>
      <c r="W47" s="101">
        <f t="shared" si="6"/>
        <v>0</v>
      </c>
    </row>
    <row r="48" spans="1:23" ht="8.5500000000000007" customHeight="1">
      <c r="A48" s="17">
        <v>42</v>
      </c>
      <c r="B48" s="21" t="s">
        <v>247</v>
      </c>
      <c r="C48" s="39">
        <v>250</v>
      </c>
      <c r="D48" s="55"/>
      <c r="E48" s="179"/>
      <c r="F48" s="93" t="s">
        <v>199</v>
      </c>
      <c r="G48" s="67">
        <f>'TN2'!F93</f>
        <v>33.163892749999995</v>
      </c>
      <c r="H48" s="67">
        <v>1.17</v>
      </c>
      <c r="I48" s="67">
        <v>2.58</v>
      </c>
      <c r="J48" s="67">
        <f t="shared" si="0"/>
        <v>0.85562843294999991</v>
      </c>
      <c r="K48" s="67">
        <f t="shared" si="1"/>
        <v>37.769521182949994</v>
      </c>
      <c r="L48" s="67">
        <v>52.5</v>
      </c>
      <c r="M48" s="20"/>
      <c r="N48" s="20"/>
      <c r="O48" s="20"/>
      <c r="P48" s="135"/>
      <c r="Q48" s="103">
        <f>'TN2'!G93</f>
        <v>0</v>
      </c>
      <c r="R48" s="103">
        <f t="shared" si="4"/>
        <v>0</v>
      </c>
      <c r="S48" s="8"/>
      <c r="T48" s="88">
        <f>'TN2'!H7</f>
        <v>0</v>
      </c>
      <c r="U48" s="105">
        <f t="shared" si="5"/>
        <v>0</v>
      </c>
      <c r="V48" s="6"/>
      <c r="W48" s="101">
        <f t="shared" si="6"/>
        <v>0</v>
      </c>
    </row>
    <row r="49" spans="1:23" ht="8.5500000000000007" customHeight="1">
      <c r="A49" s="17">
        <v>43</v>
      </c>
      <c r="B49" s="34" t="s">
        <v>248</v>
      </c>
      <c r="C49" s="39">
        <v>420</v>
      </c>
      <c r="D49" s="55"/>
      <c r="E49" s="179"/>
      <c r="F49" s="93" t="s">
        <v>200</v>
      </c>
      <c r="G49" s="67">
        <f>TSS!F93</f>
        <v>30.912587349999999</v>
      </c>
      <c r="H49" s="67">
        <v>1.17</v>
      </c>
      <c r="I49" s="67">
        <v>2.63</v>
      </c>
      <c r="J49" s="67">
        <f t="shared" si="0"/>
        <v>0.81300104730499989</v>
      </c>
      <c r="K49" s="67">
        <f t="shared" si="1"/>
        <v>35.525588397305</v>
      </c>
      <c r="L49" s="67">
        <v>45.5</v>
      </c>
      <c r="M49" s="20">
        <v>2</v>
      </c>
      <c r="N49" s="20">
        <v>1</v>
      </c>
      <c r="O49" s="20">
        <f t="shared" si="2"/>
        <v>42.5</v>
      </c>
      <c r="P49" s="135">
        <f t="shared" si="3"/>
        <v>6.9744116026949996</v>
      </c>
      <c r="Q49" s="103">
        <f>TSS!G93</f>
        <v>0</v>
      </c>
      <c r="R49" s="103">
        <f t="shared" si="4"/>
        <v>0</v>
      </c>
      <c r="S49" s="8"/>
      <c r="T49" s="88">
        <f>TSS!H7</f>
        <v>0</v>
      </c>
      <c r="U49" s="105">
        <f t="shared" si="5"/>
        <v>0</v>
      </c>
      <c r="V49" s="6"/>
      <c r="W49" s="101">
        <f t="shared" si="6"/>
        <v>0</v>
      </c>
    </row>
    <row r="50" spans="1:23" ht="8.5500000000000007" customHeight="1">
      <c r="A50" s="17">
        <v>44</v>
      </c>
      <c r="B50" s="21" t="s">
        <v>243</v>
      </c>
      <c r="C50" s="39">
        <v>800</v>
      </c>
      <c r="D50" s="55"/>
      <c r="E50" s="179"/>
      <c r="F50" s="93" t="s">
        <v>201</v>
      </c>
      <c r="G50" s="67">
        <f>TGS!F93</f>
        <v>29.232291</v>
      </c>
      <c r="H50" s="67">
        <v>1.17</v>
      </c>
      <c r="I50" s="67">
        <v>2.5499999999999998</v>
      </c>
      <c r="J50" s="67">
        <f t="shared" si="0"/>
        <v>0.74542342049999988</v>
      </c>
      <c r="K50" s="67">
        <f t="shared" si="1"/>
        <v>33.697714420499992</v>
      </c>
      <c r="L50" s="67">
        <v>40</v>
      </c>
      <c r="M50" s="20">
        <v>2</v>
      </c>
      <c r="N50" s="20">
        <v>1</v>
      </c>
      <c r="O50" s="20">
        <f t="shared" si="2"/>
        <v>37</v>
      </c>
      <c r="P50" s="135">
        <f t="shared" si="3"/>
        <v>3.3022855795000083</v>
      </c>
      <c r="Q50" s="103">
        <f>TGS!G93</f>
        <v>39999.959999999992</v>
      </c>
      <c r="R50" s="103">
        <f t="shared" si="4"/>
        <v>1169290.4707083597</v>
      </c>
      <c r="S50" s="8"/>
      <c r="T50" s="88">
        <f>TGS!H7</f>
        <v>0</v>
      </c>
      <c r="U50" s="105">
        <f t="shared" si="5"/>
        <v>0</v>
      </c>
      <c r="V50" s="6"/>
      <c r="W50" s="101">
        <f t="shared" si="6"/>
        <v>-1169290.4707083597</v>
      </c>
    </row>
    <row r="51" spans="1:23" ht="8.5500000000000007" customHeight="1">
      <c r="A51" s="17">
        <v>45</v>
      </c>
      <c r="B51" s="21" t="s">
        <v>242</v>
      </c>
      <c r="C51" s="39">
        <v>250</v>
      </c>
      <c r="D51" s="55"/>
      <c r="E51" s="179"/>
      <c r="F51" s="93" t="s">
        <v>202</v>
      </c>
      <c r="G51" s="67"/>
      <c r="H51" s="67">
        <v>1.17</v>
      </c>
      <c r="I51" s="67">
        <v>2.58</v>
      </c>
      <c r="J51" s="67">
        <f t="shared" si="0"/>
        <v>0</v>
      </c>
      <c r="K51" s="67">
        <f t="shared" si="1"/>
        <v>3.75</v>
      </c>
      <c r="L51" s="67"/>
      <c r="M51" s="20"/>
      <c r="N51" s="20"/>
      <c r="O51" s="20"/>
      <c r="P51" s="135"/>
      <c r="Q51" s="103"/>
      <c r="R51" s="103">
        <f t="shared" si="4"/>
        <v>0</v>
      </c>
      <c r="S51" s="8"/>
      <c r="T51" s="88"/>
      <c r="U51" s="105">
        <f t="shared" si="5"/>
        <v>0</v>
      </c>
      <c r="V51" s="6"/>
      <c r="W51" s="101">
        <f t="shared" si="6"/>
        <v>0</v>
      </c>
    </row>
    <row r="52" spans="1:23" ht="8.5500000000000007" customHeight="1">
      <c r="A52" s="17">
        <v>46</v>
      </c>
      <c r="B52" s="21" t="s">
        <v>58</v>
      </c>
      <c r="C52" s="39">
        <v>380</v>
      </c>
      <c r="D52" s="55"/>
      <c r="E52" s="179"/>
      <c r="F52" s="93" t="s">
        <v>203</v>
      </c>
      <c r="G52" s="67"/>
      <c r="H52" s="67">
        <v>1.17</v>
      </c>
      <c r="I52" s="67">
        <v>2.58</v>
      </c>
      <c r="J52" s="67">
        <f t="shared" si="0"/>
        <v>0</v>
      </c>
      <c r="K52" s="67">
        <f t="shared" si="1"/>
        <v>3.75</v>
      </c>
      <c r="L52" s="67"/>
      <c r="M52" s="20"/>
      <c r="N52" s="20"/>
      <c r="O52" s="20"/>
      <c r="P52" s="135"/>
      <c r="Q52" s="103"/>
      <c r="R52" s="103">
        <f t="shared" si="4"/>
        <v>0</v>
      </c>
      <c r="S52" s="8"/>
      <c r="T52" s="88"/>
      <c r="U52" s="105">
        <f t="shared" si="5"/>
        <v>0</v>
      </c>
      <c r="V52" s="6"/>
      <c r="W52" s="101">
        <f t="shared" si="6"/>
        <v>0</v>
      </c>
    </row>
    <row r="53" spans="1:23" ht="8.5500000000000007" customHeight="1">
      <c r="A53" s="17">
        <v>47</v>
      </c>
      <c r="B53" s="21" t="s">
        <v>253</v>
      </c>
      <c r="C53" s="39">
        <v>600</v>
      </c>
      <c r="D53" s="55"/>
      <c r="E53" s="179"/>
      <c r="F53" s="93" t="s">
        <v>204</v>
      </c>
      <c r="G53" s="67">
        <f>PSS!F93</f>
        <v>30.912587349999999</v>
      </c>
      <c r="H53" s="67">
        <v>1.17</v>
      </c>
      <c r="I53" s="67">
        <v>2.63</v>
      </c>
      <c r="J53" s="67">
        <f t="shared" si="0"/>
        <v>0.81300104730499989</v>
      </c>
      <c r="K53" s="67">
        <f t="shared" si="1"/>
        <v>35.525588397305</v>
      </c>
      <c r="L53" s="67">
        <v>43</v>
      </c>
      <c r="M53" s="20">
        <v>2</v>
      </c>
      <c r="N53" s="20">
        <v>1</v>
      </c>
      <c r="O53" s="20">
        <f t="shared" si="2"/>
        <v>40</v>
      </c>
      <c r="P53" s="135">
        <f t="shared" si="3"/>
        <v>4.4744116026949996</v>
      </c>
      <c r="Q53" s="103">
        <f>PSS!G93</f>
        <v>0</v>
      </c>
      <c r="R53" s="103">
        <f t="shared" si="4"/>
        <v>0</v>
      </c>
      <c r="S53" s="8"/>
      <c r="T53" s="88">
        <f>PSS!H7</f>
        <v>0</v>
      </c>
      <c r="U53" s="105">
        <f t="shared" si="5"/>
        <v>0</v>
      </c>
      <c r="V53" s="6"/>
      <c r="W53" s="101">
        <f t="shared" si="6"/>
        <v>0</v>
      </c>
    </row>
    <row r="54" spans="1:23" ht="8.5500000000000007" customHeight="1">
      <c r="A54" s="17">
        <v>48</v>
      </c>
      <c r="B54" s="21" t="s">
        <v>59</v>
      </c>
      <c r="C54" s="39">
        <v>1600</v>
      </c>
      <c r="D54" s="55"/>
      <c r="E54" s="179"/>
      <c r="F54" s="93" t="s">
        <v>205</v>
      </c>
      <c r="G54" s="67"/>
      <c r="H54" s="67">
        <v>1.17</v>
      </c>
      <c r="I54" s="67">
        <v>2.58</v>
      </c>
      <c r="J54" s="67">
        <f t="shared" si="0"/>
        <v>0</v>
      </c>
      <c r="K54" s="67">
        <f t="shared" si="1"/>
        <v>3.75</v>
      </c>
      <c r="L54" s="67">
        <v>39.5</v>
      </c>
      <c r="M54" s="20"/>
      <c r="N54" s="20"/>
      <c r="O54" s="20"/>
      <c r="P54" s="135"/>
      <c r="Q54" s="103"/>
      <c r="R54" s="103">
        <f t="shared" si="4"/>
        <v>0</v>
      </c>
      <c r="S54" s="8"/>
      <c r="T54" s="88"/>
      <c r="U54" s="105">
        <f t="shared" si="5"/>
        <v>0</v>
      </c>
      <c r="V54" s="6"/>
      <c r="W54" s="101">
        <f t="shared" si="6"/>
        <v>0</v>
      </c>
    </row>
    <row r="55" spans="1:23" ht="8.5500000000000007" customHeight="1">
      <c r="A55" s="17">
        <v>49</v>
      </c>
      <c r="B55" s="21" t="s">
        <v>268</v>
      </c>
      <c r="C55" s="39">
        <v>375</v>
      </c>
      <c r="D55" s="55"/>
      <c r="E55" s="179"/>
      <c r="F55" s="93" t="s">
        <v>206</v>
      </c>
      <c r="G55" s="67"/>
      <c r="H55" s="67">
        <v>1.17</v>
      </c>
      <c r="I55" s="67">
        <v>2.58</v>
      </c>
      <c r="J55" s="67">
        <f t="shared" si="0"/>
        <v>0</v>
      </c>
      <c r="K55" s="67">
        <f t="shared" si="1"/>
        <v>3.75</v>
      </c>
      <c r="L55" s="120">
        <v>39.5</v>
      </c>
      <c r="M55" s="20"/>
      <c r="N55" s="20"/>
      <c r="O55" s="20"/>
      <c r="P55" s="135"/>
      <c r="Q55" s="103"/>
      <c r="R55" s="103">
        <f t="shared" si="4"/>
        <v>0</v>
      </c>
      <c r="S55" s="8"/>
      <c r="T55" s="88"/>
      <c r="U55" s="105">
        <f t="shared" si="5"/>
        <v>0</v>
      </c>
      <c r="V55" s="6"/>
      <c r="W55" s="101">
        <f t="shared" si="6"/>
        <v>0</v>
      </c>
    </row>
    <row r="56" spans="1:23" ht="8.5500000000000007" customHeight="1">
      <c r="A56" s="17">
        <v>50</v>
      </c>
      <c r="B56" s="34" t="s">
        <v>249</v>
      </c>
      <c r="C56" s="39">
        <v>425</v>
      </c>
      <c r="D56" s="55"/>
      <c r="E56" s="179"/>
      <c r="F56" s="93" t="s">
        <v>207</v>
      </c>
      <c r="G56" s="67">
        <f>PGS!F93</f>
        <v>29.232291</v>
      </c>
      <c r="H56" s="67">
        <v>1.17</v>
      </c>
      <c r="I56" s="67">
        <v>2.5499999999999998</v>
      </c>
      <c r="J56" s="67">
        <f t="shared" si="0"/>
        <v>0.74542342049999988</v>
      </c>
      <c r="K56" s="67">
        <f t="shared" si="1"/>
        <v>33.697714420499992</v>
      </c>
      <c r="L56" s="120">
        <v>40.25</v>
      </c>
      <c r="M56" s="20">
        <v>2</v>
      </c>
      <c r="N56" s="20">
        <v>1</v>
      </c>
      <c r="O56" s="20">
        <f t="shared" si="2"/>
        <v>37.25</v>
      </c>
      <c r="P56" s="135">
        <f t="shared" si="3"/>
        <v>3.5522855795000083</v>
      </c>
      <c r="Q56" s="103">
        <f>PGS!G93</f>
        <v>0</v>
      </c>
      <c r="R56" s="103">
        <f t="shared" si="4"/>
        <v>0</v>
      </c>
      <c r="S56" s="8"/>
      <c r="T56" s="88">
        <f>PGS!H7</f>
        <v>0</v>
      </c>
      <c r="U56" s="105">
        <f t="shared" si="5"/>
        <v>0</v>
      </c>
      <c r="V56" s="6"/>
      <c r="W56" s="101">
        <f t="shared" si="6"/>
        <v>0</v>
      </c>
    </row>
    <row r="57" spans="1:23" ht="8.5500000000000007" customHeight="1">
      <c r="A57" s="17">
        <v>51</v>
      </c>
      <c r="B57" s="21" t="s">
        <v>35</v>
      </c>
      <c r="C57" s="39">
        <v>390</v>
      </c>
      <c r="D57" s="55"/>
      <c r="E57" s="179"/>
      <c r="F57" s="93" t="s">
        <v>208</v>
      </c>
      <c r="G57" s="67">
        <f>PFS!F93</f>
        <v>0</v>
      </c>
      <c r="H57" s="67">
        <v>1.17</v>
      </c>
      <c r="I57" s="67">
        <v>2.5499999999999998</v>
      </c>
      <c r="J57" s="67">
        <f t="shared" si="0"/>
        <v>0</v>
      </c>
      <c r="K57" s="67">
        <f t="shared" si="1"/>
        <v>3.7199999999999998</v>
      </c>
      <c r="L57" s="67">
        <v>37.5</v>
      </c>
      <c r="M57" s="20">
        <v>2</v>
      </c>
      <c r="N57" s="20">
        <v>1</v>
      </c>
      <c r="O57" s="20">
        <f t="shared" si="2"/>
        <v>34.5</v>
      </c>
      <c r="P57" s="135"/>
      <c r="Q57" s="103">
        <f>PFS!G93</f>
        <v>0</v>
      </c>
      <c r="R57" s="103">
        <f t="shared" si="4"/>
        <v>0</v>
      </c>
      <c r="S57" s="8"/>
      <c r="T57" s="88">
        <f>PFS!H7</f>
        <v>0</v>
      </c>
      <c r="U57" s="105">
        <f t="shared" si="5"/>
        <v>0</v>
      </c>
      <c r="V57" s="6"/>
      <c r="W57" s="101">
        <f t="shared" si="6"/>
        <v>0</v>
      </c>
    </row>
    <row r="58" spans="1:23" ht="8.5500000000000007" customHeight="1">
      <c r="A58" s="17">
        <v>52</v>
      </c>
      <c r="B58" s="24" t="s">
        <v>48</v>
      </c>
      <c r="C58" s="39">
        <v>500</v>
      </c>
      <c r="D58" s="55"/>
      <c r="E58" s="179"/>
      <c r="F58" s="93" t="s">
        <v>210</v>
      </c>
      <c r="G58" s="67"/>
      <c r="H58" s="67">
        <v>1.17</v>
      </c>
      <c r="I58" s="67">
        <v>2.63</v>
      </c>
      <c r="J58" s="67">
        <f t="shared" si="0"/>
        <v>0</v>
      </c>
      <c r="K58" s="67">
        <f t="shared" si="1"/>
        <v>3.8</v>
      </c>
      <c r="L58" s="67">
        <v>43.5</v>
      </c>
      <c r="M58" s="20"/>
      <c r="N58" s="20"/>
      <c r="O58" s="20"/>
      <c r="P58" s="135"/>
      <c r="Q58" s="103"/>
      <c r="R58" s="103">
        <f t="shared" si="4"/>
        <v>0</v>
      </c>
      <c r="S58" s="8"/>
      <c r="T58" s="88"/>
      <c r="U58" s="105">
        <f t="shared" si="5"/>
        <v>0</v>
      </c>
      <c r="V58" s="6"/>
      <c r="W58" s="101">
        <f t="shared" si="6"/>
        <v>0</v>
      </c>
    </row>
    <row r="59" spans="1:23" ht="8.5500000000000007" customHeight="1">
      <c r="A59" s="17">
        <v>53</v>
      </c>
      <c r="B59" s="21" t="s">
        <v>36</v>
      </c>
      <c r="C59" s="39">
        <v>132</v>
      </c>
      <c r="D59" s="55"/>
      <c r="E59" s="173" t="s">
        <v>209</v>
      </c>
      <c r="F59" s="93" t="s">
        <v>211</v>
      </c>
      <c r="G59" s="67">
        <f>Gda!F93</f>
        <v>30.762130000000003</v>
      </c>
      <c r="H59" s="67">
        <v>1.17</v>
      </c>
      <c r="I59" s="67">
        <v>2.5499999999999998</v>
      </c>
      <c r="J59" s="67">
        <f t="shared" si="0"/>
        <v>0.78443431500000005</v>
      </c>
      <c r="K59" s="67">
        <f t="shared" si="1"/>
        <v>35.266564314999997</v>
      </c>
      <c r="L59" s="67">
        <v>43</v>
      </c>
      <c r="M59" s="20">
        <v>2</v>
      </c>
      <c r="N59" s="20">
        <v>1</v>
      </c>
      <c r="O59" s="20">
        <f t="shared" si="2"/>
        <v>40</v>
      </c>
      <c r="P59" s="135"/>
      <c r="Q59" s="103">
        <f>Gda!G93</f>
        <v>0</v>
      </c>
      <c r="R59" s="103">
        <f t="shared" si="4"/>
        <v>0</v>
      </c>
      <c r="S59" s="8"/>
      <c r="T59" s="88">
        <f>Gda!H7</f>
        <v>0</v>
      </c>
      <c r="U59" s="105">
        <f t="shared" si="5"/>
        <v>0</v>
      </c>
      <c r="V59" s="6"/>
      <c r="W59" s="101">
        <f t="shared" si="6"/>
        <v>0</v>
      </c>
    </row>
    <row r="60" spans="1:23" ht="8.5500000000000007" customHeight="1">
      <c r="A60" s="17">
        <v>54</v>
      </c>
      <c r="B60" s="21" t="s">
        <v>37</v>
      </c>
      <c r="C60" s="39">
        <v>570</v>
      </c>
      <c r="D60" s="55"/>
      <c r="E60" s="173"/>
      <c r="F60" s="93" t="s">
        <v>212</v>
      </c>
      <c r="G60" s="67"/>
      <c r="H60" s="67">
        <v>1.17</v>
      </c>
      <c r="I60" s="67">
        <v>2.63</v>
      </c>
      <c r="J60" s="67">
        <f t="shared" si="0"/>
        <v>0</v>
      </c>
      <c r="K60" s="67">
        <f t="shared" si="1"/>
        <v>3.8</v>
      </c>
      <c r="L60" s="67">
        <v>43.5</v>
      </c>
      <c r="M60" s="20"/>
      <c r="N60" s="20"/>
      <c r="O60" s="20"/>
      <c r="P60" s="135"/>
      <c r="Q60" s="103"/>
      <c r="R60" s="103">
        <f t="shared" si="4"/>
        <v>0</v>
      </c>
      <c r="S60" s="8"/>
      <c r="T60" s="88"/>
      <c r="U60" s="105">
        <f t="shared" si="5"/>
        <v>0</v>
      </c>
      <c r="V60" s="6"/>
      <c r="W60" s="101">
        <f t="shared" si="6"/>
        <v>0</v>
      </c>
    </row>
    <row r="61" spans="1:23" ht="8.5500000000000007" customHeight="1">
      <c r="A61" s="17">
        <v>55</v>
      </c>
      <c r="B61" s="21" t="s">
        <v>250</v>
      </c>
      <c r="C61" s="39">
        <v>950</v>
      </c>
      <c r="D61" s="55"/>
      <c r="E61" s="173"/>
      <c r="F61" s="96" t="s">
        <v>213</v>
      </c>
      <c r="G61" s="67">
        <f>Pda!F93</f>
        <v>0</v>
      </c>
      <c r="H61" s="67">
        <v>1.17</v>
      </c>
      <c r="I61" s="67">
        <v>2.5499999999999998</v>
      </c>
      <c r="J61" s="67">
        <f t="shared" si="0"/>
        <v>0</v>
      </c>
      <c r="K61" s="67">
        <f t="shared" si="1"/>
        <v>3.7199999999999998</v>
      </c>
      <c r="L61" s="67">
        <v>43</v>
      </c>
      <c r="M61" s="20">
        <v>2</v>
      </c>
      <c r="N61" s="20">
        <v>1</v>
      </c>
      <c r="O61" s="20">
        <f t="shared" si="2"/>
        <v>40</v>
      </c>
      <c r="P61" s="135"/>
      <c r="Q61" s="103">
        <f>Pda!G93</f>
        <v>0</v>
      </c>
      <c r="R61" s="103">
        <f t="shared" si="4"/>
        <v>0</v>
      </c>
      <c r="S61" s="8"/>
      <c r="T61" s="88">
        <f>Pda!H7</f>
        <v>0</v>
      </c>
      <c r="U61" s="105">
        <f t="shared" si="5"/>
        <v>0</v>
      </c>
      <c r="V61" s="6"/>
      <c r="W61" s="101">
        <f t="shared" si="6"/>
        <v>0</v>
      </c>
    </row>
    <row r="62" spans="1:23" ht="8.5500000000000007" customHeight="1">
      <c r="A62" s="17">
        <v>56</v>
      </c>
      <c r="B62" s="21" t="s">
        <v>251</v>
      </c>
      <c r="C62" s="39">
        <v>290</v>
      </c>
      <c r="D62" s="55"/>
      <c r="E62" s="173"/>
      <c r="F62" s="93" t="s">
        <v>215</v>
      </c>
      <c r="G62" s="67">
        <f>'DB(Hi)'!F102</f>
        <v>21.021050000000002</v>
      </c>
      <c r="H62" s="67">
        <v>1.17</v>
      </c>
      <c r="I62" s="67"/>
      <c r="J62" s="67">
        <f t="shared" si="0"/>
        <v>0</v>
      </c>
      <c r="K62" s="67">
        <f t="shared" si="1"/>
        <v>22.191050000000004</v>
      </c>
      <c r="L62" s="67">
        <v>32</v>
      </c>
      <c r="M62" s="20">
        <v>2</v>
      </c>
      <c r="N62" s="20">
        <v>1</v>
      </c>
      <c r="O62" s="20">
        <f t="shared" si="2"/>
        <v>29</v>
      </c>
      <c r="P62" s="135">
        <f t="shared" si="3"/>
        <v>6.8089499999999958</v>
      </c>
      <c r="Q62" s="103"/>
      <c r="R62" s="103"/>
      <c r="S62" s="8"/>
      <c r="T62" s="88"/>
      <c r="U62" s="105"/>
      <c r="V62" s="14"/>
      <c r="W62" s="101">
        <f t="shared" si="6"/>
        <v>0</v>
      </c>
    </row>
    <row r="63" spans="1:23" ht="8.5500000000000007" customHeight="1">
      <c r="A63" s="17">
        <v>57</v>
      </c>
      <c r="B63" s="21" t="s">
        <v>38</v>
      </c>
      <c r="C63" s="40">
        <v>87.38</v>
      </c>
      <c r="D63" s="56"/>
      <c r="E63" s="174" t="s">
        <v>214</v>
      </c>
      <c r="F63" s="93" t="s">
        <v>216</v>
      </c>
      <c r="G63" s="98">
        <f>'DB(R)'!F103</f>
        <v>19.788919999999997</v>
      </c>
      <c r="H63" s="67">
        <v>1.17</v>
      </c>
      <c r="I63" s="98"/>
      <c r="J63" s="67">
        <f t="shared" si="0"/>
        <v>0</v>
      </c>
      <c r="K63" s="67">
        <f t="shared" si="1"/>
        <v>20.958919999999999</v>
      </c>
      <c r="L63" s="98">
        <v>27.75</v>
      </c>
      <c r="M63" s="20">
        <v>2</v>
      </c>
      <c r="N63" s="20">
        <v>1</v>
      </c>
      <c r="O63" s="20">
        <f t="shared" si="2"/>
        <v>24.75</v>
      </c>
      <c r="P63" s="135">
        <f t="shared" si="3"/>
        <v>3.7910800000000009</v>
      </c>
      <c r="Q63" s="104"/>
      <c r="R63" s="103"/>
      <c r="S63" s="47"/>
      <c r="T63" s="88"/>
      <c r="U63" s="105"/>
      <c r="V63" s="14"/>
      <c r="W63" s="101">
        <f t="shared" si="6"/>
        <v>0</v>
      </c>
    </row>
    <row r="64" spans="1:23" ht="8.5500000000000007" customHeight="1">
      <c r="A64" s="17">
        <v>58</v>
      </c>
      <c r="B64" s="21" t="s">
        <v>39</v>
      </c>
      <c r="C64" s="39">
        <v>290</v>
      </c>
      <c r="D64" s="57"/>
      <c r="E64" s="174"/>
      <c r="F64" s="93" t="s">
        <v>231</v>
      </c>
      <c r="G64" s="98">
        <f>'DB(Hi)'!F102</f>
        <v>21.021050000000002</v>
      </c>
      <c r="H64" s="67">
        <v>1.17</v>
      </c>
      <c r="I64" s="98"/>
      <c r="J64" s="67">
        <f t="shared" si="0"/>
        <v>0</v>
      </c>
      <c r="K64" s="67">
        <f t="shared" si="1"/>
        <v>22.191050000000004</v>
      </c>
      <c r="L64" s="98">
        <v>30</v>
      </c>
      <c r="M64" s="20">
        <v>2</v>
      </c>
      <c r="N64" s="20">
        <v>1</v>
      </c>
      <c r="O64" s="20">
        <f t="shared" si="2"/>
        <v>27</v>
      </c>
      <c r="P64" s="135">
        <f t="shared" si="3"/>
        <v>4.8089499999999958</v>
      </c>
      <c r="Q64" s="102">
        <f>'DB(Hi)'!G102</f>
        <v>199800</v>
      </c>
      <c r="R64" s="103">
        <f t="shared" si="4"/>
        <v>4200005.79</v>
      </c>
      <c r="S64" s="49"/>
      <c r="T64" s="88">
        <f>'DB(Hi)'!H7</f>
        <v>0</v>
      </c>
      <c r="U64" s="105">
        <f t="shared" si="5"/>
        <v>0</v>
      </c>
      <c r="W64" s="101">
        <f t="shared" si="6"/>
        <v>-4200005.79</v>
      </c>
    </row>
    <row r="65" spans="1:23" ht="8.5500000000000007" customHeight="1">
      <c r="A65" s="17">
        <v>59</v>
      </c>
      <c r="B65" s="21" t="s">
        <v>40</v>
      </c>
      <c r="C65" s="39">
        <v>65</v>
      </c>
      <c r="D65" s="57"/>
      <c r="E65" s="174"/>
      <c r="F65" s="93" t="s">
        <v>230</v>
      </c>
      <c r="G65" s="98">
        <f>'DB(R)'!F103</f>
        <v>19.788919999999997</v>
      </c>
      <c r="H65" s="67">
        <v>1.17</v>
      </c>
      <c r="I65" s="98"/>
      <c r="J65" s="67">
        <f t="shared" si="0"/>
        <v>0</v>
      </c>
      <c r="K65" s="67">
        <f t="shared" si="1"/>
        <v>20.958919999999999</v>
      </c>
      <c r="L65" s="98">
        <v>27.75</v>
      </c>
      <c r="M65" s="20">
        <v>2</v>
      </c>
      <c r="N65" s="20">
        <v>1</v>
      </c>
      <c r="O65" s="20">
        <f t="shared" si="2"/>
        <v>24.75</v>
      </c>
      <c r="P65" s="135">
        <f t="shared" si="3"/>
        <v>3.7910800000000009</v>
      </c>
      <c r="Q65" s="102">
        <f>'DB(R)'!G103</f>
        <v>300150</v>
      </c>
      <c r="R65" s="103">
        <f t="shared" si="4"/>
        <v>5939644.3379999995</v>
      </c>
      <c r="S65" s="49"/>
      <c r="T65" s="88">
        <f>'DB(R)'!H7</f>
        <v>0</v>
      </c>
      <c r="U65" s="105">
        <f t="shared" si="5"/>
        <v>0</v>
      </c>
      <c r="W65" s="101">
        <f t="shared" si="6"/>
        <v>-5939644.3379999995</v>
      </c>
    </row>
    <row r="66" spans="1:23" ht="8.5500000000000007" customHeight="1">
      <c r="A66" s="17">
        <v>60</v>
      </c>
      <c r="B66" s="21" t="s">
        <v>41</v>
      </c>
      <c r="C66" s="39">
        <v>250</v>
      </c>
      <c r="D66" s="57"/>
      <c r="E66" s="174"/>
      <c r="G66" s="97"/>
      <c r="H66" s="97"/>
      <c r="I66" s="97"/>
      <c r="J66" s="97"/>
      <c r="K66" s="97"/>
      <c r="L66" s="48"/>
      <c r="M66" s="42"/>
      <c r="N66" s="42"/>
      <c r="O66" s="42"/>
      <c r="P66" s="135"/>
      <c r="Q66" s="48"/>
      <c r="R66" s="42"/>
      <c r="S66" s="49"/>
      <c r="T66" s="121">
        <f>SUM(T7:T65)</f>
        <v>0</v>
      </c>
      <c r="W66" s="106">
        <f>SUM(W7:W65)</f>
        <v>-55800552.624500066</v>
      </c>
    </row>
    <row r="67" spans="1:23" ht="8.5500000000000007" customHeight="1">
      <c r="A67" s="17">
        <v>61</v>
      </c>
      <c r="B67" s="21" t="s">
        <v>285</v>
      </c>
      <c r="C67" s="39">
        <v>1050</v>
      </c>
      <c r="D67" s="57"/>
      <c r="E67" s="48"/>
      <c r="F67" s="42"/>
      <c r="G67" s="48"/>
      <c r="H67" s="48"/>
      <c r="I67" s="48"/>
      <c r="J67" s="48"/>
      <c r="K67" s="48"/>
      <c r="L67" s="48"/>
      <c r="M67" s="42"/>
      <c r="N67" s="42"/>
      <c r="O67" s="42"/>
      <c r="P67" s="135"/>
      <c r="Q67" s="48"/>
      <c r="R67" s="42"/>
      <c r="S67" s="49"/>
      <c r="T67" s="14"/>
    </row>
    <row r="68" spans="1:23" ht="8.5500000000000007" customHeight="1">
      <c r="A68" s="17">
        <v>62</v>
      </c>
      <c r="B68" s="21" t="s">
        <v>42</v>
      </c>
      <c r="C68" s="39">
        <v>55</v>
      </c>
      <c r="D68" s="57"/>
      <c r="E68" s="48"/>
      <c r="F68" s="42"/>
      <c r="G68" s="48"/>
      <c r="H68" s="48"/>
      <c r="I68" s="48"/>
      <c r="J68" s="48"/>
      <c r="K68" s="48"/>
      <c r="L68" s="48"/>
      <c r="M68" s="42"/>
      <c r="N68" s="42"/>
      <c r="O68" s="42"/>
      <c r="P68" s="135"/>
      <c r="Q68" s="48"/>
      <c r="R68" s="42"/>
      <c r="S68" s="49"/>
      <c r="T68" s="14"/>
    </row>
    <row r="69" spans="1:23" ht="8.5500000000000007" customHeight="1">
      <c r="A69" s="17">
        <v>63</v>
      </c>
      <c r="B69" s="21" t="s">
        <v>8</v>
      </c>
      <c r="C69" s="39">
        <v>120</v>
      </c>
      <c r="D69" s="57"/>
      <c r="E69" s="48"/>
      <c r="F69" s="42"/>
      <c r="G69" s="48"/>
      <c r="H69" s="48"/>
      <c r="I69" s="48"/>
      <c r="J69" s="48"/>
      <c r="K69" s="48"/>
      <c r="L69" s="48"/>
      <c r="M69" s="42"/>
      <c r="N69" s="42"/>
      <c r="O69" s="42"/>
      <c r="P69" s="135"/>
      <c r="Q69" s="48"/>
      <c r="R69" s="42"/>
      <c r="S69" s="49"/>
      <c r="T69" s="14"/>
    </row>
    <row r="70" spans="1:23" ht="8.5500000000000007" customHeight="1">
      <c r="A70" s="17">
        <v>64</v>
      </c>
      <c r="B70" s="21" t="s">
        <v>43</v>
      </c>
      <c r="C70" s="39">
        <v>1700</v>
      </c>
      <c r="D70" s="57"/>
      <c r="E70" s="48"/>
      <c r="F70" s="42"/>
      <c r="G70" s="48"/>
      <c r="H70" s="48"/>
      <c r="I70" s="48"/>
      <c r="J70" s="48"/>
      <c r="K70" s="48"/>
      <c r="L70" s="48"/>
      <c r="M70" s="42"/>
      <c r="N70" s="42"/>
      <c r="O70" s="42"/>
      <c r="P70" s="135"/>
      <c r="Q70" s="48"/>
      <c r="R70" s="42"/>
      <c r="S70" s="49"/>
      <c r="T70" s="14"/>
    </row>
    <row r="71" spans="1:23" ht="8.5500000000000007" customHeight="1">
      <c r="A71" s="17">
        <v>65</v>
      </c>
      <c r="B71" s="21" t="s">
        <v>44</v>
      </c>
      <c r="C71" s="39">
        <v>260</v>
      </c>
      <c r="D71" s="57"/>
      <c r="E71" s="48"/>
      <c r="F71" s="42"/>
      <c r="G71" s="48"/>
      <c r="H71" s="48"/>
      <c r="I71" s="48"/>
      <c r="J71" s="48"/>
      <c r="K71" s="48"/>
      <c r="L71" s="48"/>
      <c r="M71" s="42"/>
      <c r="N71" s="42"/>
      <c r="O71" s="42"/>
      <c r="P71" s="135"/>
      <c r="Q71" s="48"/>
      <c r="R71" s="42"/>
      <c r="S71" s="49"/>
      <c r="T71" s="14"/>
    </row>
    <row r="72" spans="1:23" ht="8.5500000000000007" customHeight="1">
      <c r="A72" s="17">
        <v>66</v>
      </c>
      <c r="B72" s="25" t="s">
        <v>60</v>
      </c>
      <c r="C72" s="39"/>
      <c r="D72" s="57"/>
      <c r="E72" s="48"/>
      <c r="F72" s="42"/>
      <c r="G72" s="48"/>
      <c r="H72" s="48"/>
      <c r="I72" s="48"/>
      <c r="J72" s="48"/>
      <c r="K72" s="48"/>
      <c r="L72" s="48"/>
      <c r="M72" s="42"/>
      <c r="N72" s="42"/>
      <c r="O72" s="42"/>
      <c r="P72" s="135"/>
      <c r="Q72" s="48"/>
      <c r="R72" s="42"/>
      <c r="S72" s="49"/>
      <c r="T72" s="14"/>
    </row>
    <row r="73" spans="1:23" ht="8.5500000000000007" customHeight="1">
      <c r="A73" s="17">
        <v>67</v>
      </c>
      <c r="B73" s="19" t="s">
        <v>45</v>
      </c>
      <c r="C73" s="39">
        <v>46</v>
      </c>
      <c r="D73" s="57"/>
      <c r="E73" s="48"/>
      <c r="F73" s="42"/>
      <c r="G73" s="48"/>
      <c r="H73" s="48"/>
      <c r="I73" s="48"/>
      <c r="J73" s="48"/>
      <c r="K73" s="48"/>
      <c r="L73" s="48"/>
      <c r="M73" s="42"/>
      <c r="N73" s="42"/>
      <c r="O73" s="42"/>
      <c r="P73" s="135"/>
      <c r="Q73" s="48"/>
      <c r="R73" s="42"/>
      <c r="S73" s="49"/>
      <c r="T73" s="14"/>
    </row>
    <row r="74" spans="1:23" ht="8.5500000000000007" customHeight="1">
      <c r="A74" s="17">
        <v>68</v>
      </c>
      <c r="B74" s="19" t="s">
        <v>19</v>
      </c>
      <c r="C74" s="39">
        <v>83</v>
      </c>
      <c r="D74" s="57"/>
      <c r="E74" s="48"/>
      <c r="F74" s="42"/>
      <c r="G74" s="48"/>
      <c r="H74" s="48"/>
      <c r="I74" s="48"/>
      <c r="J74" s="48"/>
      <c r="K74" s="48"/>
      <c r="L74" s="48"/>
      <c r="M74" s="42"/>
      <c r="N74" s="42"/>
      <c r="O74" s="42"/>
      <c r="P74" s="135"/>
      <c r="Q74" s="48"/>
      <c r="R74" s="42"/>
      <c r="S74" s="49"/>
      <c r="T74" s="14"/>
    </row>
    <row r="75" spans="1:23" ht="8.5500000000000007" customHeight="1">
      <c r="A75" s="17">
        <v>69</v>
      </c>
      <c r="B75" s="24" t="s">
        <v>283</v>
      </c>
      <c r="C75" s="39">
        <v>70</v>
      </c>
      <c r="D75" s="57"/>
      <c r="E75" s="48"/>
      <c r="F75" s="42"/>
      <c r="G75" s="48"/>
      <c r="H75" s="48"/>
      <c r="I75" s="48"/>
      <c r="J75" s="48"/>
      <c r="K75" s="48"/>
      <c r="L75" s="48"/>
      <c r="M75" s="42"/>
      <c r="N75" s="42"/>
      <c r="O75" s="42"/>
      <c r="P75" s="135"/>
      <c r="Q75" s="48"/>
      <c r="R75" s="42"/>
      <c r="S75" s="49"/>
      <c r="T75" s="14"/>
    </row>
    <row r="76" spans="1:23" ht="8.5500000000000007" customHeight="1">
      <c r="A76" s="17">
        <v>70</v>
      </c>
      <c r="B76" s="24" t="s">
        <v>20</v>
      </c>
      <c r="C76" s="39">
        <v>16.399999999999999</v>
      </c>
      <c r="D76" s="57"/>
      <c r="E76" s="48"/>
      <c r="F76" s="42"/>
      <c r="G76" s="48"/>
      <c r="H76" s="48"/>
      <c r="I76" s="48"/>
      <c r="J76" s="48"/>
      <c r="K76" s="48"/>
      <c r="L76" s="48"/>
      <c r="M76" s="42"/>
      <c r="N76" s="42"/>
      <c r="O76" s="42"/>
      <c r="P76" s="135"/>
      <c r="Q76" s="48"/>
      <c r="R76" s="42"/>
      <c r="S76" s="49"/>
      <c r="T76" s="14"/>
    </row>
    <row r="77" spans="1:23" ht="8.5500000000000007" customHeight="1">
      <c r="A77" s="17">
        <v>71</v>
      </c>
      <c r="B77" s="24" t="s">
        <v>61</v>
      </c>
      <c r="C77" s="39">
        <v>400</v>
      </c>
      <c r="D77" s="57"/>
      <c r="E77" s="48"/>
      <c r="F77" s="42"/>
      <c r="G77" s="48"/>
      <c r="H77" s="48"/>
      <c r="I77" s="48"/>
      <c r="J77" s="48"/>
      <c r="K77" s="48"/>
      <c r="L77" s="48"/>
      <c r="M77" s="42"/>
      <c r="N77" s="42"/>
      <c r="O77" s="42"/>
      <c r="P77" s="135"/>
      <c r="Q77" s="48"/>
      <c r="R77" s="42"/>
      <c r="S77" s="49"/>
      <c r="T77" s="14"/>
    </row>
    <row r="78" spans="1:23" ht="8.5500000000000007" customHeight="1">
      <c r="A78" s="17">
        <v>72</v>
      </c>
      <c r="B78" s="24" t="s">
        <v>62</v>
      </c>
      <c r="C78" s="39">
        <v>480</v>
      </c>
      <c r="D78" s="57"/>
      <c r="E78" s="48"/>
      <c r="F78" s="42"/>
      <c r="G78" s="48"/>
      <c r="H78" s="48"/>
      <c r="I78" s="48"/>
      <c r="J78" s="48"/>
      <c r="K78" s="48"/>
      <c r="L78" s="48"/>
      <c r="M78" s="42"/>
      <c r="N78" s="42"/>
      <c r="O78" s="42"/>
      <c r="P78" s="135"/>
      <c r="Q78" s="48"/>
      <c r="R78" s="42"/>
      <c r="S78" s="49"/>
      <c r="T78" s="14"/>
    </row>
    <row r="79" spans="1:23" ht="8.5500000000000007" customHeight="1">
      <c r="A79" s="17">
        <v>73</v>
      </c>
      <c r="B79" s="24" t="s">
        <v>46</v>
      </c>
      <c r="C79" s="39">
        <v>900</v>
      </c>
      <c r="D79" s="57"/>
      <c r="E79" s="48"/>
      <c r="F79" s="42"/>
      <c r="G79" s="48"/>
      <c r="H79" s="48"/>
      <c r="I79" s="48"/>
      <c r="J79" s="48"/>
      <c r="K79" s="48"/>
      <c r="L79" s="48"/>
      <c r="M79" s="42"/>
      <c r="N79" s="42"/>
      <c r="O79" s="42"/>
      <c r="P79" s="135"/>
      <c r="Q79" s="48"/>
      <c r="R79" s="42"/>
      <c r="S79" s="49"/>
      <c r="T79" s="14"/>
    </row>
    <row r="80" spans="1:23" ht="8.5500000000000007" customHeight="1">
      <c r="A80" s="17">
        <v>74</v>
      </c>
      <c r="B80" s="24" t="s">
        <v>47</v>
      </c>
      <c r="C80" s="39">
        <v>550</v>
      </c>
      <c r="D80" s="57"/>
      <c r="E80" s="48"/>
      <c r="F80" s="42"/>
      <c r="G80" s="48"/>
      <c r="H80" s="48"/>
      <c r="I80" s="48"/>
      <c r="J80" s="48"/>
      <c r="K80" s="48"/>
      <c r="L80" s="48"/>
      <c r="M80" s="42"/>
      <c r="N80" s="42"/>
      <c r="O80" s="42"/>
      <c r="P80" s="135"/>
      <c r="Q80" s="48"/>
      <c r="R80" s="42"/>
      <c r="S80" s="49"/>
      <c r="T80" s="14"/>
    </row>
    <row r="81" spans="1:20" ht="8.5500000000000007" customHeight="1">
      <c r="A81" s="17">
        <v>75</v>
      </c>
      <c r="B81" s="24" t="s">
        <v>63</v>
      </c>
      <c r="C81" s="153">
        <v>550</v>
      </c>
      <c r="D81" s="57"/>
      <c r="E81" s="48"/>
      <c r="F81" s="42"/>
      <c r="G81" s="48"/>
      <c r="H81" s="48"/>
      <c r="I81" s="48"/>
      <c r="J81" s="48"/>
      <c r="K81" s="48"/>
      <c r="L81" s="48"/>
      <c r="M81" s="42"/>
      <c r="N81" s="42"/>
      <c r="O81" s="42"/>
      <c r="P81" s="135"/>
      <c r="Q81" s="48"/>
      <c r="R81" s="42"/>
      <c r="S81" s="49"/>
      <c r="T81" s="14"/>
    </row>
    <row r="82" spans="1:20" ht="8.5500000000000007" customHeight="1">
      <c r="A82" s="17">
        <v>76</v>
      </c>
      <c r="B82" s="35" t="s">
        <v>64</v>
      </c>
      <c r="C82" s="154">
        <v>857</v>
      </c>
      <c r="D82" s="58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136"/>
      <c r="Q82" s="52"/>
      <c r="R82" s="52"/>
      <c r="S82" s="14"/>
      <c r="T82" s="14"/>
    </row>
    <row r="83" spans="1:20" ht="8.5500000000000007" customHeight="1">
      <c r="A83" s="17">
        <v>77</v>
      </c>
      <c r="B83" s="27" t="s">
        <v>65</v>
      </c>
      <c r="C83" s="155">
        <v>483</v>
      </c>
      <c r="D83" s="59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136"/>
      <c r="Q83" s="53"/>
      <c r="R83" s="53"/>
      <c r="S83" s="14"/>
      <c r="T83" s="14"/>
    </row>
    <row r="84" spans="1:20" ht="8.5500000000000007" customHeight="1">
      <c r="A84" s="17">
        <v>78</v>
      </c>
      <c r="B84" s="24" t="s">
        <v>21</v>
      </c>
      <c r="C84" s="156">
        <v>64</v>
      </c>
      <c r="D84" s="5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136"/>
      <c r="Q84" s="52"/>
      <c r="R84" s="52"/>
      <c r="S84" s="14"/>
      <c r="T84" s="14"/>
    </row>
    <row r="85" spans="1:20" ht="8.5500000000000007" customHeight="1">
      <c r="A85" s="17">
        <v>79</v>
      </c>
      <c r="B85" s="36" t="s">
        <v>66</v>
      </c>
      <c r="C85" s="157"/>
      <c r="D85" s="15"/>
      <c r="E85" s="15"/>
      <c r="F85" s="15"/>
      <c r="G85" s="172"/>
      <c r="H85" s="172"/>
      <c r="I85" s="172"/>
      <c r="J85" s="172"/>
      <c r="K85" s="172"/>
      <c r="L85" s="172"/>
      <c r="M85" s="172"/>
      <c r="N85" s="128"/>
      <c r="O85" s="128"/>
      <c r="P85" s="137"/>
      <c r="Q85" s="4"/>
      <c r="R85" s="26"/>
      <c r="S85" s="26"/>
    </row>
    <row r="86" spans="1:20" ht="8.5500000000000007" customHeight="1">
      <c r="A86" s="17">
        <v>80</v>
      </c>
      <c r="B86" s="70" t="s">
        <v>82</v>
      </c>
      <c r="C86" s="157">
        <v>350</v>
      </c>
    </row>
    <row r="87" spans="1:20" ht="8.5500000000000007" customHeight="1">
      <c r="A87" s="17">
        <v>81</v>
      </c>
      <c r="B87" s="70" t="s">
        <v>83</v>
      </c>
      <c r="C87" s="157">
        <v>165</v>
      </c>
    </row>
    <row r="88" spans="1:20" ht="8.5500000000000007" customHeight="1">
      <c r="A88" s="17">
        <v>82</v>
      </c>
      <c r="B88" s="70" t="s">
        <v>84</v>
      </c>
      <c r="C88" s="157">
        <v>600</v>
      </c>
    </row>
    <row r="89" spans="1:20" ht="8.5500000000000007" customHeight="1">
      <c r="A89" s="17">
        <v>83</v>
      </c>
      <c r="B89" s="70" t="s">
        <v>263</v>
      </c>
      <c r="C89" s="158">
        <v>290</v>
      </c>
    </row>
    <row r="90" spans="1:20" ht="8.5500000000000007" customHeight="1">
      <c r="A90" s="17">
        <v>84</v>
      </c>
      <c r="B90" s="70" t="s">
        <v>269</v>
      </c>
      <c r="C90" s="158">
        <v>950</v>
      </c>
    </row>
    <row r="91" spans="1:20" ht="8.5500000000000007" customHeight="1">
      <c r="A91" s="17">
        <v>85</v>
      </c>
      <c r="B91" s="70" t="s">
        <v>254</v>
      </c>
      <c r="C91" s="158">
        <v>310</v>
      </c>
    </row>
    <row r="92" spans="1:20" ht="8.5500000000000007" customHeight="1">
      <c r="A92" s="17">
        <v>86</v>
      </c>
      <c r="B92" s="70" t="s">
        <v>255</v>
      </c>
      <c r="C92" s="158">
        <v>480</v>
      </c>
    </row>
    <row r="93" spans="1:20">
      <c r="A93" s="17">
        <v>87</v>
      </c>
      <c r="B93" s="70" t="s">
        <v>270</v>
      </c>
      <c r="C93" s="158">
        <v>650</v>
      </c>
    </row>
    <row r="94" spans="1:20">
      <c r="A94" s="17">
        <v>88</v>
      </c>
      <c r="B94" s="70" t="s">
        <v>257</v>
      </c>
      <c r="C94" s="159">
        <v>730</v>
      </c>
    </row>
    <row r="95" spans="1:20">
      <c r="A95" s="17">
        <v>89</v>
      </c>
      <c r="B95" s="70" t="s">
        <v>256</v>
      </c>
      <c r="C95" s="159">
        <v>950</v>
      </c>
    </row>
    <row r="96" spans="1:20">
      <c r="A96" s="17">
        <v>90</v>
      </c>
      <c r="B96" s="70" t="s">
        <v>271</v>
      </c>
    </row>
    <row r="97" spans="1:3">
      <c r="A97" s="17">
        <v>91</v>
      </c>
      <c r="B97" s="70" t="s">
        <v>272</v>
      </c>
      <c r="C97" s="167">
        <v>705</v>
      </c>
    </row>
    <row r="98" spans="1:3">
      <c r="A98" s="17">
        <v>92</v>
      </c>
      <c r="B98" s="70" t="s">
        <v>273</v>
      </c>
      <c r="C98" s="167">
        <v>7200</v>
      </c>
    </row>
  </sheetData>
  <mergeCells count="7">
    <mergeCell ref="G85:M85"/>
    <mergeCell ref="E59:E62"/>
    <mergeCell ref="E63:E66"/>
    <mergeCell ref="E6:F6"/>
    <mergeCell ref="E7:E16"/>
    <mergeCell ref="E17:E40"/>
    <mergeCell ref="E41:E58"/>
  </mergeCells>
  <pageMargins left="0.45" right="0.45" top="0.25" bottom="0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97"/>
  <sheetViews>
    <sheetView topLeftCell="A85" zoomScale="115" zoomScaleNormal="115" workbookViewId="0">
      <selection activeCell="A5" sqref="A5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7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77</v>
      </c>
    </row>
    <row r="5" spans="1:15">
      <c r="A5" s="66" t="s">
        <v>264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599.98599999999999</v>
      </c>
      <c r="D8" s="67">
        <f>'RM Rate &amp; Feed Cost'!C7</f>
        <v>20</v>
      </c>
      <c r="E8" s="20">
        <f>C8*D8</f>
        <v>11999.72</v>
      </c>
      <c r="F8" s="20">
        <f>E8/1000</f>
        <v>11.99972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259.5</v>
      </c>
      <c r="D9" s="67">
        <f>'RM Rate &amp; Feed Cost'!C8</f>
        <v>35</v>
      </c>
      <c r="E9" s="20">
        <f t="shared" ref="E9:E72" si="0">C9*D9</f>
        <v>9082.5</v>
      </c>
      <c r="F9" s="20">
        <f t="shared" ref="F9:F72" si="1">E9/1000</f>
        <v>9.0824999999999996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35</v>
      </c>
      <c r="D10" s="67">
        <f>'RM Rate &amp; Feed Cost'!C9</f>
        <v>18.5</v>
      </c>
      <c r="E10" s="20">
        <f t="shared" si="0"/>
        <v>647.5</v>
      </c>
      <c r="F10" s="20">
        <f t="shared" si="1"/>
        <v>0.64749999999999996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40</v>
      </c>
      <c r="D13" s="67">
        <f>'RM Rate &amp; Feed Cost'!C12</f>
        <v>21</v>
      </c>
      <c r="E13" s="20">
        <f t="shared" si="0"/>
        <v>840</v>
      </c>
      <c r="F13" s="20">
        <f t="shared" si="1"/>
        <v>0.84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0.152</v>
      </c>
      <c r="D16" s="67">
        <f>'RM Rate &amp; Feed Cost'!C15</f>
        <v>62</v>
      </c>
      <c r="E16" s="20">
        <f t="shared" si="0"/>
        <v>9.4239999999999995</v>
      </c>
      <c r="F16" s="20">
        <f t="shared" si="1"/>
        <v>9.4240000000000001E-3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>
        <v>30.5</v>
      </c>
      <c r="D24" s="67">
        <f>'RM Rate &amp; Feed Cost'!C23</f>
        <v>9.5</v>
      </c>
      <c r="E24" s="20">
        <f t="shared" si="0"/>
        <v>289.75</v>
      </c>
      <c r="F24" s="20">
        <f t="shared" si="1"/>
        <v>0.28975000000000001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>
        <v>7.01</v>
      </c>
      <c r="D25" s="67">
        <f>'RM Rate &amp; Feed Cost'!C24</f>
        <v>63</v>
      </c>
      <c r="E25" s="20">
        <f t="shared" si="0"/>
        <v>441.63</v>
      </c>
      <c r="F25" s="20">
        <f t="shared" si="1"/>
        <v>0.44163000000000002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2.54</v>
      </c>
      <c r="D35" s="67">
        <f>'RM Rate &amp; Feed Cost'!C34</f>
        <v>9.25</v>
      </c>
      <c r="E35" s="20">
        <f t="shared" si="0"/>
        <v>23.495000000000001</v>
      </c>
      <c r="F35" s="20">
        <f t="shared" si="1"/>
        <v>2.3495000000000002E-2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>
        <v>1.0920000000000001</v>
      </c>
      <c r="D36" s="67">
        <f>'RM Rate &amp; Feed Cost'!C35</f>
        <v>435</v>
      </c>
      <c r="E36" s="20">
        <f t="shared" si="0"/>
        <v>475.02000000000004</v>
      </c>
      <c r="F36" s="20">
        <f t="shared" si="1"/>
        <v>0.47502000000000005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>
        <v>0.13</v>
      </c>
      <c r="D38" s="67">
        <f>'RM Rate &amp; Feed Cost'!C37</f>
        <v>155</v>
      </c>
      <c r="E38" s="20">
        <f t="shared" si="0"/>
        <v>20.150000000000002</v>
      </c>
      <c r="F38" s="20">
        <f t="shared" si="1"/>
        <v>2.0150000000000001E-2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>
        <v>1</v>
      </c>
      <c r="D43" s="67">
        <f>'RM Rate &amp; Feed Cost'!C42</f>
        <v>115</v>
      </c>
      <c r="E43" s="20">
        <f t="shared" si="0"/>
        <v>115</v>
      </c>
      <c r="F43" s="20">
        <f t="shared" si="1"/>
        <v>0.115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1.52</v>
      </c>
      <c r="D48" s="67">
        <f>'RM Rate &amp; Feed Cost'!C47</f>
        <v>230</v>
      </c>
      <c r="E48" s="20">
        <f t="shared" si="0"/>
        <v>349.6</v>
      </c>
      <c r="F48" s="20">
        <f t="shared" si="1"/>
        <v>0.34960000000000002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>
        <v>1</v>
      </c>
      <c r="D49" s="67">
        <f>'RM Rate &amp; Feed Cost'!C48</f>
        <v>250</v>
      </c>
      <c r="E49" s="20">
        <f t="shared" si="0"/>
        <v>250</v>
      </c>
      <c r="F49" s="20">
        <f t="shared" si="1"/>
        <v>0.25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>
        <v>0.5</v>
      </c>
      <c r="D56" s="67">
        <f>'RM Rate &amp; Feed Cost'!C55</f>
        <v>375</v>
      </c>
      <c r="E56" s="20">
        <f t="shared" si="0"/>
        <v>187.5</v>
      </c>
      <c r="F56" s="20">
        <f t="shared" si="1"/>
        <v>0.1875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>
        <v>0.5</v>
      </c>
      <c r="D57" s="67">
        <f>'RM Rate &amp; Feed Cost'!C56</f>
        <v>425</v>
      </c>
      <c r="E57" s="20">
        <f t="shared" si="0"/>
        <v>212.5</v>
      </c>
      <c r="F57" s="20">
        <f t="shared" si="1"/>
        <v>0.21249999999999999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>
        <v>1</v>
      </c>
      <c r="D58" s="67">
        <f>'RM Rate &amp; Feed Cost'!C57</f>
        <v>390</v>
      </c>
      <c r="E58" s="20">
        <f t="shared" si="0"/>
        <v>390</v>
      </c>
      <c r="F58" s="20">
        <f t="shared" si="1"/>
        <v>0.39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0.16</v>
      </c>
      <c r="D60" s="67">
        <f>'RM Rate &amp; Feed Cost'!C59</f>
        <v>132</v>
      </c>
      <c r="E60" s="20">
        <f t="shared" si="0"/>
        <v>21.12</v>
      </c>
      <c r="F60" s="20">
        <f t="shared" si="1"/>
        <v>2.112E-2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>
        <v>0.6</v>
      </c>
      <c r="D61" s="67">
        <f>'RM Rate &amp; Feed Cost'!C60</f>
        <v>570</v>
      </c>
      <c r="E61" s="20">
        <f t="shared" si="0"/>
        <v>342</v>
      </c>
      <c r="F61" s="20">
        <f t="shared" si="1"/>
        <v>0.34200000000000003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9.4600000000000009</v>
      </c>
      <c r="D69" s="67">
        <f>'RM Rate &amp; Feed Cost'!C68</f>
        <v>55</v>
      </c>
      <c r="E69" s="20">
        <f t="shared" si="0"/>
        <v>520.30000000000007</v>
      </c>
      <c r="F69" s="20">
        <f t="shared" si="1"/>
        <v>0.5203000000000001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</v>
      </c>
      <c r="D71" s="67">
        <f>'RM Rate &amp; Feed Cost'!C70</f>
        <v>1700</v>
      </c>
      <c r="E71" s="20">
        <f t="shared" si="0"/>
        <v>170</v>
      </c>
      <c r="F71" s="20">
        <f t="shared" si="1"/>
        <v>0.17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5" si="2">C73*D73</f>
        <v>0</v>
      </c>
      <c r="F73" s="20">
        <f t="shared" ref="F73:F95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>
        <v>1</v>
      </c>
      <c r="D74" s="67">
        <f>'RM Rate &amp; Feed Cost'!C73</f>
        <v>46</v>
      </c>
      <c r="E74" s="20">
        <f t="shared" si="2"/>
        <v>46</v>
      </c>
      <c r="F74" s="20">
        <f t="shared" si="3"/>
        <v>4.5999999999999999E-2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>
        <v>3</v>
      </c>
      <c r="D75" s="67">
        <f>'RM Rate &amp; Feed Cost'!C74</f>
        <v>83</v>
      </c>
      <c r="E75" s="20">
        <f t="shared" si="2"/>
        <v>249</v>
      </c>
      <c r="F75" s="20">
        <f t="shared" si="3"/>
        <v>0.249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>
        <v>0.5</v>
      </c>
      <c r="D78" s="67">
        <f>'RM Rate &amp; Feed Cost'!C77</f>
        <v>400</v>
      </c>
      <c r="E78" s="20">
        <f t="shared" si="2"/>
        <v>200</v>
      </c>
      <c r="F78" s="20">
        <f t="shared" si="3"/>
        <v>0.2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>
        <v>0.2</v>
      </c>
      <c r="D80" s="67">
        <f>'RM Rate &amp; Feed Cost'!C79</f>
        <v>900</v>
      </c>
      <c r="E80" s="20">
        <f t="shared" si="2"/>
        <v>180</v>
      </c>
      <c r="F80" s="20">
        <f t="shared" si="3"/>
        <v>0.18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37">
        <v>0.7</v>
      </c>
      <c r="D87" s="67">
        <f>'RM Rate &amp; Feed Cost'!C86</f>
        <v>350</v>
      </c>
      <c r="E87" s="20">
        <f t="shared" si="2"/>
        <v>244.99999999999997</v>
      </c>
      <c r="F87" s="20">
        <f t="shared" si="3"/>
        <v>0.24499999999999997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37">
        <v>2.5</v>
      </c>
      <c r="D88" s="67">
        <f>'RM Rate &amp; Feed Cost'!C87</f>
        <v>165</v>
      </c>
      <c r="E88" s="20">
        <f t="shared" si="2"/>
        <v>412.5</v>
      </c>
      <c r="F88" s="20">
        <f t="shared" si="3"/>
        <v>0.41249999999999998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37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37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37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2" spans="1:13">
      <c r="A92" s="17">
        <v>85</v>
      </c>
      <c r="B92" s="19" t="str">
        <f>'RM Rate &amp; Feed Cost'!B91</f>
        <v>Clostin Sulphate</v>
      </c>
      <c r="C92" s="37"/>
      <c r="D92" s="67">
        <f>'RM Rate &amp; Feed Cost'!C91</f>
        <v>310</v>
      </c>
      <c r="E92" s="20">
        <f t="shared" si="2"/>
        <v>0</v>
      </c>
      <c r="F92" s="20">
        <f t="shared" si="3"/>
        <v>0</v>
      </c>
      <c r="G92" s="18">
        <f>G7+C92</f>
        <v>0</v>
      </c>
    </row>
    <row r="93" spans="1:13">
      <c r="A93" s="17"/>
      <c r="B93" s="19" t="str">
        <f>'RM Rate &amp; Feed Cost'!B92</f>
        <v>Feed Like</v>
      </c>
      <c r="C93" s="37"/>
      <c r="D93" s="67">
        <f>'RM Rate &amp; Feed Cost'!C92</f>
        <v>480</v>
      </c>
      <c r="E93" s="20">
        <f t="shared" si="2"/>
        <v>0</v>
      </c>
      <c r="F93" s="20">
        <f t="shared" si="3"/>
        <v>0</v>
      </c>
      <c r="G93" s="18"/>
    </row>
    <row r="94" spans="1:13">
      <c r="A94" s="17"/>
      <c r="B94" s="19" t="str">
        <f>'RM Rate &amp; Feed Cost'!B93</f>
        <v>Milk Boost</v>
      </c>
      <c r="C94" s="37"/>
      <c r="D94" s="67">
        <f>'RM Rate &amp; Feed Cost'!C93</f>
        <v>650</v>
      </c>
      <c r="E94" s="20">
        <f t="shared" si="2"/>
        <v>0</v>
      </c>
      <c r="F94" s="20">
        <f t="shared" si="3"/>
        <v>0</v>
      </c>
      <c r="G94" s="18"/>
    </row>
    <row r="95" spans="1:13">
      <c r="A95" s="17"/>
      <c r="B95" s="19" t="str">
        <f>'RM Rate &amp; Feed Cost'!B94</f>
        <v>Elitox</v>
      </c>
      <c r="C95" s="37"/>
      <c r="D95" s="67">
        <f>'RM Rate &amp; Feed Cost'!C94</f>
        <v>730</v>
      </c>
      <c r="E95" s="20">
        <f t="shared" si="2"/>
        <v>0</v>
      </c>
      <c r="F95" s="20">
        <f t="shared" si="3"/>
        <v>0</v>
      </c>
      <c r="G95" s="18"/>
    </row>
    <row r="96" spans="1:13">
      <c r="A96" s="17"/>
      <c r="B96" s="19" t="str">
        <f>'RM Rate &amp; Feed Cost'!B95</f>
        <v>Butipearl</v>
      </c>
      <c r="C96" s="37">
        <v>0.35</v>
      </c>
      <c r="D96" s="67">
        <f>'RM Rate &amp; Feed Cost'!C95</f>
        <v>950</v>
      </c>
      <c r="E96" s="20"/>
      <c r="F96" s="20"/>
      <c r="G96" s="18"/>
    </row>
    <row r="97" spans="1:7">
      <c r="A97" s="17">
        <v>86</v>
      </c>
      <c r="B97" s="19"/>
      <c r="C97" s="75">
        <f>SUM(C8:C96)</f>
        <v>1000.0000000000001</v>
      </c>
      <c r="D97" s="75">
        <f t="shared" ref="D97:F97" si="4">SUM(D8:D96)</f>
        <v>26643.870000000003</v>
      </c>
      <c r="E97" s="75">
        <f t="shared" si="4"/>
        <v>27719.708999999999</v>
      </c>
      <c r="F97" s="75">
        <f t="shared" si="4"/>
        <v>27.719708999999998</v>
      </c>
      <c r="G97" s="75">
        <f t="shared" ref="G97" si="5">SUM(G8:G92)</f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01"/>
  <sheetViews>
    <sheetView zoomScale="130" zoomScaleNormal="130" workbookViewId="0">
      <selection activeCell="G8" sqref="G8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9.554687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5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6" customHeight="1"/>
    <row r="4" spans="1:15" ht="13.8" customHeight="1">
      <c r="A4" s="65" t="s">
        <v>78</v>
      </c>
    </row>
    <row r="5" spans="1:15">
      <c r="A5" s="66" t="s">
        <v>282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900</v>
      </c>
      <c r="H7" s="83"/>
      <c r="I7" s="91"/>
      <c r="J7" s="41"/>
      <c r="K7" s="41"/>
      <c r="L7" s="41"/>
      <c r="M7" s="14"/>
    </row>
    <row r="8" spans="1:15" ht="7.95" customHeight="1">
      <c r="A8" s="17">
        <v>1</v>
      </c>
      <c r="B8" s="140" t="str">
        <f>'RM Rate &amp; Feed Cost'!B7</f>
        <v>Maize</v>
      </c>
      <c r="C8" s="141">
        <v>578</v>
      </c>
      <c r="D8" s="142">
        <f>'RM Rate &amp; Feed Cost'!C7</f>
        <v>20</v>
      </c>
      <c r="E8" s="143">
        <f>C8*D8</f>
        <v>11560</v>
      </c>
      <c r="F8" s="143">
        <f>E8/1000</f>
        <v>11.56</v>
      </c>
      <c r="G8" s="144">
        <f>G7*C8</f>
        <v>520200</v>
      </c>
      <c r="H8" s="42">
        <v>570</v>
      </c>
      <c r="I8" s="42">
        <v>17.5</v>
      </c>
      <c r="J8" s="42">
        <f>H8*I8</f>
        <v>9975</v>
      </c>
      <c r="K8" s="42"/>
      <c r="L8" s="8"/>
      <c r="M8" s="14"/>
      <c r="N8" s="5"/>
      <c r="O8" s="6"/>
    </row>
    <row r="9" spans="1:15" ht="7.95" customHeight="1">
      <c r="A9" s="17">
        <v>2</v>
      </c>
      <c r="B9" s="140" t="str">
        <f>'RM Rate &amp; Feed Cost'!B8</f>
        <v>Soyabean Meal</v>
      </c>
      <c r="C9" s="144">
        <v>222.5</v>
      </c>
      <c r="D9" s="142">
        <f>'RM Rate &amp; Feed Cost'!C8</f>
        <v>35</v>
      </c>
      <c r="E9" s="143">
        <f t="shared" ref="E9:E72" si="0">C9*D9</f>
        <v>7787.5</v>
      </c>
      <c r="F9" s="143">
        <f t="shared" ref="F9:F72" si="1">E9/1000</f>
        <v>7.7874999999999996</v>
      </c>
      <c r="G9" s="144">
        <f>G7*C9</f>
        <v>200250</v>
      </c>
      <c r="H9" s="42">
        <v>240</v>
      </c>
      <c r="I9" s="42">
        <v>34.200000000000003</v>
      </c>
      <c r="J9" s="42">
        <f t="shared" ref="J9:J72" si="2">H9*I9</f>
        <v>8208</v>
      </c>
      <c r="K9" s="42"/>
      <c r="L9" s="8"/>
      <c r="M9" s="14"/>
      <c r="N9" s="7"/>
      <c r="O9" s="6"/>
    </row>
    <row r="10" spans="1:15" ht="7.95" customHeight="1">
      <c r="A10" s="17">
        <v>3</v>
      </c>
      <c r="B10" s="140" t="str">
        <f>'RM Rate &amp; Feed Cost'!B9</f>
        <v>DORB</v>
      </c>
      <c r="C10" s="144"/>
      <c r="D10" s="142">
        <f>'RM Rate &amp; Feed Cost'!C9</f>
        <v>18.5</v>
      </c>
      <c r="E10" s="143">
        <f t="shared" si="0"/>
        <v>0</v>
      </c>
      <c r="F10" s="143">
        <f t="shared" si="1"/>
        <v>0</v>
      </c>
      <c r="G10" s="144">
        <f>G7*C10</f>
        <v>0</v>
      </c>
      <c r="H10" s="42"/>
      <c r="I10" s="42"/>
      <c r="J10" s="42">
        <f t="shared" si="2"/>
        <v>0</v>
      </c>
      <c r="K10" s="42"/>
      <c r="L10" s="8"/>
      <c r="M10" s="14"/>
      <c r="N10" s="7"/>
      <c r="O10" s="6"/>
    </row>
    <row r="11" spans="1:15" ht="7.95" customHeight="1">
      <c r="A11" s="17">
        <v>4</v>
      </c>
      <c r="B11" s="140" t="str">
        <f>'RM Rate &amp; Feed Cost'!B10</f>
        <v>Meat &amp; Bone Meal</v>
      </c>
      <c r="C11" s="144"/>
      <c r="D11" s="142">
        <f>'RM Rate &amp; Feed Cost'!C10</f>
        <v>62</v>
      </c>
      <c r="E11" s="143">
        <f t="shared" si="0"/>
        <v>0</v>
      </c>
      <c r="F11" s="143">
        <f t="shared" si="1"/>
        <v>0</v>
      </c>
      <c r="G11" s="144">
        <f>G7*C11</f>
        <v>0</v>
      </c>
      <c r="H11" s="42"/>
      <c r="I11" s="42"/>
      <c r="J11" s="42">
        <f t="shared" si="2"/>
        <v>0</v>
      </c>
      <c r="K11" s="42"/>
      <c r="L11" s="8"/>
      <c r="M11" s="14"/>
      <c r="N11" s="7"/>
      <c r="O11" s="6"/>
    </row>
    <row r="12" spans="1:15" ht="7.95" customHeight="1">
      <c r="A12" s="17">
        <v>5</v>
      </c>
      <c r="B12" s="140" t="str">
        <f>'RM Rate &amp; Feed Cost'!B11</f>
        <v>Rape Seed Cake</v>
      </c>
      <c r="C12" s="144"/>
      <c r="D12" s="142">
        <f>'RM Rate &amp; Feed Cost'!C11</f>
        <v>23.09</v>
      </c>
      <c r="E12" s="143">
        <f t="shared" si="0"/>
        <v>0</v>
      </c>
      <c r="F12" s="143">
        <f t="shared" si="1"/>
        <v>0</v>
      </c>
      <c r="G12" s="144">
        <f>G7*C12</f>
        <v>0</v>
      </c>
      <c r="H12" s="42"/>
      <c r="I12" s="42"/>
      <c r="J12" s="42">
        <f t="shared" si="2"/>
        <v>0</v>
      </c>
      <c r="K12" s="42"/>
      <c r="L12" s="8"/>
      <c r="M12" s="14"/>
      <c r="N12" s="7"/>
      <c r="O12" s="6"/>
    </row>
    <row r="13" spans="1:15" ht="7.95" customHeight="1">
      <c r="A13" s="17">
        <v>6</v>
      </c>
      <c r="B13" s="140" t="str">
        <f>'RM Rate &amp; Feed Cost'!B12</f>
        <v>Rice Polish (A)</v>
      </c>
      <c r="C13" s="144"/>
      <c r="D13" s="142">
        <f>'RM Rate &amp; Feed Cost'!C12</f>
        <v>21</v>
      </c>
      <c r="E13" s="143">
        <f t="shared" si="0"/>
        <v>0</v>
      </c>
      <c r="F13" s="143">
        <f t="shared" si="1"/>
        <v>0</v>
      </c>
      <c r="G13" s="144">
        <f>G7*C13</f>
        <v>0</v>
      </c>
      <c r="H13" s="42">
        <v>50</v>
      </c>
      <c r="I13" s="42">
        <v>17.5</v>
      </c>
      <c r="J13" s="42">
        <f t="shared" si="2"/>
        <v>875</v>
      </c>
      <c r="K13" s="42"/>
      <c r="L13" s="8"/>
      <c r="M13" s="14"/>
      <c r="N13" s="7"/>
      <c r="O13" s="6"/>
    </row>
    <row r="14" spans="1:15" ht="7.95" customHeight="1">
      <c r="A14" s="17">
        <v>7</v>
      </c>
      <c r="B14" s="140" t="str">
        <f>'RM Rate &amp; Feed Cost'!B13</f>
        <v>Poultry Meal</v>
      </c>
      <c r="C14" s="144"/>
      <c r="D14" s="142">
        <f>'RM Rate &amp; Feed Cost'!C13</f>
        <v>53</v>
      </c>
      <c r="E14" s="143">
        <f t="shared" si="0"/>
        <v>0</v>
      </c>
      <c r="F14" s="143">
        <f t="shared" si="1"/>
        <v>0</v>
      </c>
      <c r="G14" s="144">
        <f>G7*C14</f>
        <v>0</v>
      </c>
      <c r="H14" s="42"/>
      <c r="I14" s="42"/>
      <c r="J14" s="42">
        <f t="shared" si="2"/>
        <v>0</v>
      </c>
      <c r="K14" s="42"/>
      <c r="L14" s="8"/>
      <c r="M14" s="14"/>
      <c r="N14" s="7"/>
      <c r="O14" s="6"/>
    </row>
    <row r="15" spans="1:15" ht="7.95" customHeight="1">
      <c r="A15" s="17">
        <v>8</v>
      </c>
      <c r="B15" s="140" t="str">
        <f>'RM Rate &amp; Feed Cost'!B14</f>
        <v>DDGS</v>
      </c>
      <c r="C15" s="144"/>
      <c r="D15" s="142">
        <f>'RM Rate &amp; Feed Cost'!C14</f>
        <v>33</v>
      </c>
      <c r="E15" s="143">
        <f t="shared" si="0"/>
        <v>0</v>
      </c>
      <c r="F15" s="143">
        <f t="shared" si="1"/>
        <v>0</v>
      </c>
      <c r="G15" s="144">
        <f>G7*C15</f>
        <v>0</v>
      </c>
      <c r="H15" s="42"/>
      <c r="I15" s="42"/>
      <c r="J15" s="42">
        <f t="shared" si="2"/>
        <v>0</v>
      </c>
      <c r="K15" s="42"/>
      <c r="L15" s="43"/>
      <c r="M15" s="14"/>
      <c r="N15" s="7"/>
      <c r="O15" s="6"/>
    </row>
    <row r="16" spans="1:15" ht="7.95" customHeight="1">
      <c r="A16" s="17">
        <v>9</v>
      </c>
      <c r="B16" s="140" t="str">
        <f>'RM Rate &amp; Feed Cost'!B15</f>
        <v>Maize Gluten Meal (CGM)</v>
      </c>
      <c r="C16" s="144"/>
      <c r="D16" s="142">
        <f>'RM Rate &amp; Feed Cost'!C15</f>
        <v>62</v>
      </c>
      <c r="E16" s="143">
        <f t="shared" si="0"/>
        <v>0</v>
      </c>
      <c r="F16" s="143">
        <f t="shared" si="1"/>
        <v>0</v>
      </c>
      <c r="G16" s="144">
        <f>G7*C16</f>
        <v>0</v>
      </c>
      <c r="H16" s="42"/>
      <c r="I16" s="42"/>
      <c r="J16" s="42">
        <f t="shared" si="2"/>
        <v>0</v>
      </c>
      <c r="K16" s="42"/>
      <c r="L16" s="8"/>
      <c r="M16" s="14"/>
      <c r="N16" s="7"/>
      <c r="O16" s="6"/>
    </row>
    <row r="17" spans="1:15" ht="7.95" customHeight="1">
      <c r="A17" s="17">
        <v>10</v>
      </c>
      <c r="B17" s="140" t="str">
        <f>'RM Rate &amp; Feed Cost'!B16</f>
        <v>Fish Meal</v>
      </c>
      <c r="C17" s="144"/>
      <c r="D17" s="142">
        <f>'RM Rate &amp; Feed Cost'!C16</f>
        <v>78</v>
      </c>
      <c r="E17" s="143">
        <f t="shared" si="0"/>
        <v>0</v>
      </c>
      <c r="F17" s="143">
        <f t="shared" si="1"/>
        <v>0</v>
      </c>
      <c r="G17" s="144">
        <f>G7*C17</f>
        <v>0</v>
      </c>
      <c r="H17" s="42"/>
      <c r="I17" s="42"/>
      <c r="J17" s="42">
        <f t="shared" si="2"/>
        <v>0</v>
      </c>
      <c r="K17" s="42"/>
      <c r="L17" s="8"/>
      <c r="M17" s="14"/>
      <c r="N17" s="8"/>
      <c r="O17" s="6"/>
    </row>
    <row r="18" spans="1:15" ht="7.95" customHeight="1">
      <c r="A18" s="17">
        <v>11</v>
      </c>
      <c r="B18" s="140" t="str">
        <f>'RM Rate &amp; Feed Cost'!B17</f>
        <v>Full Fat Soya</v>
      </c>
      <c r="C18" s="144">
        <v>34.5</v>
      </c>
      <c r="D18" s="142">
        <f>'RM Rate &amp; Feed Cost'!C17</f>
        <v>43.5</v>
      </c>
      <c r="E18" s="143">
        <f t="shared" si="0"/>
        <v>1500.75</v>
      </c>
      <c r="F18" s="143">
        <f t="shared" si="1"/>
        <v>1.50075</v>
      </c>
      <c r="G18" s="144">
        <f>G7*C18</f>
        <v>31050</v>
      </c>
      <c r="H18" s="42"/>
      <c r="I18" s="42"/>
      <c r="J18" s="42">
        <f t="shared" si="2"/>
        <v>0</v>
      </c>
      <c r="K18" s="42"/>
      <c r="L18" s="8"/>
      <c r="M18" s="14"/>
      <c r="N18" s="7"/>
      <c r="O18" s="6"/>
    </row>
    <row r="19" spans="1:15" ht="7.95" customHeight="1">
      <c r="A19" s="17">
        <v>12</v>
      </c>
      <c r="B19" s="140" t="str">
        <f>'RM Rate &amp; Feed Cost'!B18</f>
        <v>Dry Fish</v>
      </c>
      <c r="C19" s="144"/>
      <c r="D19" s="142">
        <f>'RM Rate &amp; Feed Cost'!C18</f>
        <v>53</v>
      </c>
      <c r="E19" s="143">
        <f t="shared" si="0"/>
        <v>0</v>
      </c>
      <c r="F19" s="143">
        <f t="shared" si="1"/>
        <v>0</v>
      </c>
      <c r="G19" s="144">
        <f>G7*C19</f>
        <v>0</v>
      </c>
      <c r="H19" s="42"/>
      <c r="I19" s="42"/>
      <c r="J19" s="42">
        <f t="shared" si="2"/>
        <v>0</v>
      </c>
      <c r="K19" s="42"/>
      <c r="L19" s="8"/>
      <c r="M19" s="14"/>
      <c r="N19" s="5"/>
      <c r="O19" s="6"/>
    </row>
    <row r="20" spans="1:15" ht="7.95" customHeight="1">
      <c r="A20" s="17">
        <v>13</v>
      </c>
      <c r="B20" s="140" t="str">
        <f>'RM Rate &amp; Feed Cost'!B19</f>
        <v>Wheat bam</v>
      </c>
      <c r="C20" s="144"/>
      <c r="D20" s="142">
        <f>'RM Rate &amp; Feed Cost'!C19</f>
        <v>14</v>
      </c>
      <c r="E20" s="143">
        <f t="shared" si="0"/>
        <v>0</v>
      </c>
      <c r="F20" s="143">
        <f t="shared" si="1"/>
        <v>0</v>
      </c>
      <c r="G20" s="144">
        <f>G7*C20</f>
        <v>0</v>
      </c>
      <c r="H20" s="42"/>
      <c r="I20" s="42"/>
      <c r="J20" s="42">
        <f t="shared" si="2"/>
        <v>0</v>
      </c>
      <c r="K20" s="42"/>
      <c r="L20" s="8"/>
      <c r="M20" s="14"/>
      <c r="N20" s="7"/>
      <c r="O20" s="6"/>
    </row>
    <row r="21" spans="1:15" ht="7.95" customHeight="1">
      <c r="A21" s="17">
        <v>14</v>
      </c>
      <c r="B21" s="140" t="str">
        <f>'RM Rate &amp; Feed Cost'!B20</f>
        <v>Molasses</v>
      </c>
      <c r="C21" s="144"/>
      <c r="D21" s="142">
        <f>'RM Rate &amp; Feed Cost'!C20</f>
        <v>12.25</v>
      </c>
      <c r="E21" s="143">
        <f t="shared" si="0"/>
        <v>0</v>
      </c>
      <c r="F21" s="143">
        <f t="shared" si="1"/>
        <v>0</v>
      </c>
      <c r="G21" s="144">
        <f>G7*C21</f>
        <v>0</v>
      </c>
      <c r="H21" s="42"/>
      <c r="I21" s="42"/>
      <c r="J21" s="42">
        <f t="shared" si="2"/>
        <v>0</v>
      </c>
      <c r="K21" s="42"/>
      <c r="L21" s="8"/>
      <c r="M21" s="14"/>
      <c r="N21" s="7"/>
      <c r="O21" s="6"/>
    </row>
    <row r="22" spans="1:15" ht="7.95" customHeight="1">
      <c r="A22" s="17">
        <v>15</v>
      </c>
      <c r="B22" s="140" t="str">
        <f>'RM Rate &amp; Feed Cost'!B21</f>
        <v>Biscuit</v>
      </c>
      <c r="C22" s="144"/>
      <c r="D22" s="142">
        <f>'RM Rate &amp; Feed Cost'!C21</f>
        <v>11.5</v>
      </c>
      <c r="E22" s="143">
        <f t="shared" si="0"/>
        <v>0</v>
      </c>
      <c r="F22" s="143">
        <f t="shared" si="1"/>
        <v>0</v>
      </c>
      <c r="G22" s="144">
        <f>G7*C22</f>
        <v>0</v>
      </c>
      <c r="H22" s="42"/>
      <c r="I22" s="42"/>
      <c r="J22" s="42">
        <f t="shared" si="2"/>
        <v>0</v>
      </c>
      <c r="K22" s="42"/>
      <c r="L22" s="8"/>
      <c r="M22" s="14"/>
      <c r="N22" s="7"/>
      <c r="O22" s="6"/>
    </row>
    <row r="23" spans="1:15" ht="7.95" customHeight="1">
      <c r="A23" s="17">
        <v>16</v>
      </c>
      <c r="B23" s="140" t="str">
        <f>'RM Rate &amp; Feed Cost'!B22</f>
        <v>Lime Stone (Pawder)</v>
      </c>
      <c r="C23" s="144"/>
      <c r="D23" s="142">
        <f>'RM Rate &amp; Feed Cost'!C22</f>
        <v>8.5</v>
      </c>
      <c r="E23" s="143">
        <f t="shared" si="0"/>
        <v>0</v>
      </c>
      <c r="F23" s="143">
        <f t="shared" si="1"/>
        <v>0</v>
      </c>
      <c r="G23" s="144">
        <f>G7*C23</f>
        <v>0</v>
      </c>
      <c r="H23" s="42"/>
      <c r="I23" s="42"/>
      <c r="J23" s="42">
        <f t="shared" si="2"/>
        <v>0</v>
      </c>
      <c r="K23" s="42"/>
      <c r="L23" s="8"/>
      <c r="M23" s="14"/>
      <c r="N23" s="9"/>
      <c r="O23" s="6"/>
    </row>
    <row r="24" spans="1:15" ht="7.95" customHeight="1">
      <c r="A24" s="17">
        <v>17</v>
      </c>
      <c r="B24" s="140" t="str">
        <f>'RM Rate &amp; Feed Cost'!B23</f>
        <v>Lime Stone Gurnular</v>
      </c>
      <c r="C24" s="144">
        <v>100</v>
      </c>
      <c r="D24" s="142">
        <f>'RM Rate &amp; Feed Cost'!C23</f>
        <v>9.5</v>
      </c>
      <c r="E24" s="143">
        <f t="shared" si="0"/>
        <v>950</v>
      </c>
      <c r="F24" s="143">
        <f t="shared" si="1"/>
        <v>0.95</v>
      </c>
      <c r="G24" s="144">
        <f>G7*C24</f>
        <v>90000</v>
      </c>
      <c r="H24" s="42">
        <v>90</v>
      </c>
      <c r="I24" s="42">
        <v>9.5</v>
      </c>
      <c r="J24" s="42">
        <f t="shared" si="2"/>
        <v>855</v>
      </c>
      <c r="K24" s="42"/>
      <c r="L24" s="8"/>
      <c r="M24" s="14"/>
      <c r="N24" s="7"/>
      <c r="O24" s="6"/>
    </row>
    <row r="25" spans="1:15" ht="7.95" customHeight="1">
      <c r="A25" s="17">
        <v>18</v>
      </c>
      <c r="B25" s="140" t="str">
        <f>'RM Rate &amp; Feed Cost'!B24</f>
        <v>Soyabean Oil</v>
      </c>
      <c r="C25" s="144">
        <v>12</v>
      </c>
      <c r="D25" s="142">
        <f>'RM Rate &amp; Feed Cost'!C24</f>
        <v>63</v>
      </c>
      <c r="E25" s="143">
        <f t="shared" si="0"/>
        <v>756</v>
      </c>
      <c r="F25" s="143">
        <f t="shared" si="1"/>
        <v>0.75600000000000001</v>
      </c>
      <c r="G25" s="144">
        <f>G7*C25</f>
        <v>10800</v>
      </c>
      <c r="H25" s="42"/>
      <c r="I25" s="42"/>
      <c r="J25" s="42">
        <f t="shared" si="2"/>
        <v>0</v>
      </c>
      <c r="K25" s="42"/>
      <c r="L25" s="8"/>
      <c r="M25" s="14"/>
      <c r="N25" s="7"/>
      <c r="O25" s="6"/>
    </row>
    <row r="26" spans="1:15" ht="7.95" customHeight="1">
      <c r="A26" s="17">
        <v>19</v>
      </c>
      <c r="B26" s="140" t="str">
        <f>'RM Rate &amp; Feed Cost'!B25</f>
        <v>Wheat Flour</v>
      </c>
      <c r="C26" s="144"/>
      <c r="D26" s="142">
        <f>'RM Rate &amp; Feed Cost'!C25</f>
        <v>22</v>
      </c>
      <c r="E26" s="143">
        <f t="shared" si="0"/>
        <v>0</v>
      </c>
      <c r="F26" s="143">
        <f t="shared" si="1"/>
        <v>0</v>
      </c>
      <c r="G26" s="144">
        <f>G7*C26</f>
        <v>0</v>
      </c>
      <c r="H26" s="42"/>
      <c r="I26" s="42"/>
      <c r="J26" s="42">
        <f t="shared" si="2"/>
        <v>0</v>
      </c>
      <c r="K26" s="42"/>
      <c r="L26" s="8"/>
      <c r="M26" s="14"/>
      <c r="N26" s="7"/>
      <c r="O26" s="6"/>
    </row>
    <row r="27" spans="1:15" ht="7.95" customHeight="1">
      <c r="A27" s="17">
        <v>20</v>
      </c>
      <c r="B27" s="140" t="str">
        <f>'RM Rate &amp; Feed Cost'!B26</f>
        <v>Maskali</v>
      </c>
      <c r="C27" s="144"/>
      <c r="D27" s="142">
        <f>'RM Rate &amp; Feed Cost'!C26</f>
        <v>0</v>
      </c>
      <c r="E27" s="143">
        <f t="shared" si="0"/>
        <v>0</v>
      </c>
      <c r="F27" s="143">
        <f t="shared" si="1"/>
        <v>0</v>
      </c>
      <c r="G27" s="144">
        <f>G7*C27</f>
        <v>0</v>
      </c>
      <c r="H27" s="42"/>
      <c r="I27" s="42"/>
      <c r="J27" s="42">
        <f t="shared" si="2"/>
        <v>0</v>
      </c>
      <c r="K27" s="42"/>
      <c r="L27" s="8"/>
      <c r="M27" s="14"/>
      <c r="N27" s="7"/>
      <c r="O27" s="6"/>
    </row>
    <row r="28" spans="1:15" ht="7.95" customHeight="1">
      <c r="A28" s="17">
        <v>21</v>
      </c>
      <c r="B28" s="140" t="str">
        <f>'RM Rate &amp; Feed Cost'!B27</f>
        <v>Til Khoil</v>
      </c>
      <c r="C28" s="144"/>
      <c r="D28" s="142">
        <f>'RM Rate &amp; Feed Cost'!C27</f>
        <v>0</v>
      </c>
      <c r="E28" s="143">
        <f t="shared" si="0"/>
        <v>0</v>
      </c>
      <c r="F28" s="143">
        <f t="shared" si="1"/>
        <v>0</v>
      </c>
      <c r="G28" s="144">
        <f>G7*C28</f>
        <v>0</v>
      </c>
      <c r="H28" s="42"/>
      <c r="I28" s="42"/>
      <c r="J28" s="42">
        <f t="shared" si="2"/>
        <v>0</v>
      </c>
      <c r="K28" s="42"/>
      <c r="L28" s="8"/>
      <c r="M28" s="14"/>
      <c r="N28" s="7"/>
      <c r="O28" s="6"/>
    </row>
    <row r="29" spans="1:15" ht="7.95" customHeight="1">
      <c r="A29" s="17">
        <v>22</v>
      </c>
      <c r="B29" s="140" t="str">
        <f>'RM Rate &amp; Feed Cost'!B28</f>
        <v>Mosari Bosi / Sugar</v>
      </c>
      <c r="C29" s="144"/>
      <c r="D29" s="142">
        <f>'RM Rate &amp; Feed Cost'!C28</f>
        <v>49</v>
      </c>
      <c r="E29" s="143">
        <f t="shared" si="0"/>
        <v>0</v>
      </c>
      <c r="F29" s="143">
        <f t="shared" si="1"/>
        <v>0</v>
      </c>
      <c r="G29" s="144">
        <f>G7*C29</f>
        <v>0</v>
      </c>
      <c r="H29" s="42"/>
      <c r="I29" s="42"/>
      <c r="J29" s="42">
        <f t="shared" si="2"/>
        <v>0</v>
      </c>
      <c r="K29" s="42"/>
      <c r="L29" s="8"/>
      <c r="M29" s="14"/>
      <c r="N29" s="7"/>
      <c r="O29" s="6"/>
    </row>
    <row r="30" spans="1:15" ht="7.95" customHeight="1">
      <c r="A30" s="17">
        <v>23</v>
      </c>
      <c r="B30" s="140" t="str">
        <f>'RM Rate &amp; Feed Cost'!B29</f>
        <v>Fish Oil</v>
      </c>
      <c r="C30" s="144"/>
      <c r="D30" s="142">
        <f>'RM Rate &amp; Feed Cost'!C29</f>
        <v>160</v>
      </c>
      <c r="E30" s="143">
        <f t="shared" si="0"/>
        <v>0</v>
      </c>
      <c r="F30" s="143">
        <f t="shared" si="1"/>
        <v>0</v>
      </c>
      <c r="G30" s="144">
        <f>G7*C30</f>
        <v>0</v>
      </c>
      <c r="H30" s="42"/>
      <c r="I30" s="42"/>
      <c r="J30" s="42">
        <f t="shared" si="2"/>
        <v>0</v>
      </c>
      <c r="K30" s="42"/>
      <c r="L30" s="8"/>
      <c r="M30" s="14"/>
      <c r="N30" s="7"/>
      <c r="O30" s="6"/>
    </row>
    <row r="31" spans="1:15" ht="7.95" customHeight="1">
      <c r="A31" s="17">
        <v>24</v>
      </c>
      <c r="B31" s="140" t="str">
        <f>'RM Rate &amp; Feed Cost'!B30</f>
        <v>Palm Oil / Quality Super</v>
      </c>
      <c r="C31" s="144"/>
      <c r="D31" s="142">
        <f>'RM Rate &amp; Feed Cost'!C30</f>
        <v>72</v>
      </c>
      <c r="E31" s="143">
        <f t="shared" si="0"/>
        <v>0</v>
      </c>
      <c r="F31" s="143">
        <f t="shared" si="1"/>
        <v>0</v>
      </c>
      <c r="G31" s="144">
        <f>G7*C31</f>
        <v>0</v>
      </c>
      <c r="H31" s="42"/>
      <c r="I31" s="42"/>
      <c r="J31" s="42">
        <f t="shared" si="2"/>
        <v>0</v>
      </c>
      <c r="K31" s="42"/>
      <c r="L31" s="8"/>
      <c r="M31" s="14"/>
      <c r="N31" s="7"/>
      <c r="O31" s="6"/>
    </row>
    <row r="32" spans="1:15" ht="7.95" customHeight="1">
      <c r="A32" s="17">
        <v>25</v>
      </c>
      <c r="B32" s="140" t="str">
        <f>'RM Rate &amp; Feed Cost'!B31</f>
        <v>Khashari Bosi</v>
      </c>
      <c r="C32" s="144"/>
      <c r="D32" s="142">
        <f>'RM Rate &amp; Feed Cost'!C31</f>
        <v>0</v>
      </c>
      <c r="E32" s="143">
        <f t="shared" si="0"/>
        <v>0</v>
      </c>
      <c r="F32" s="143">
        <f t="shared" si="1"/>
        <v>0</v>
      </c>
      <c r="G32" s="144">
        <f>G7*C32</f>
        <v>0</v>
      </c>
      <c r="H32" s="42"/>
      <c r="I32" s="42"/>
      <c r="J32" s="42">
        <f t="shared" si="2"/>
        <v>0</v>
      </c>
      <c r="K32" s="42"/>
      <c r="L32" s="8"/>
      <c r="M32" s="14"/>
      <c r="N32" s="7"/>
      <c r="O32" s="6"/>
    </row>
    <row r="33" spans="1:15" ht="7.95" customHeight="1">
      <c r="A33" s="17">
        <v>26</v>
      </c>
      <c r="B33" s="140" t="str">
        <f>'RM Rate &amp; Feed Cost'!B32</f>
        <v>Animal Oil</v>
      </c>
      <c r="C33" s="144"/>
      <c r="D33" s="142">
        <f>'RM Rate &amp; Feed Cost'!C32</f>
        <v>60</v>
      </c>
      <c r="E33" s="143">
        <f t="shared" si="0"/>
        <v>0</v>
      </c>
      <c r="F33" s="143">
        <f t="shared" si="1"/>
        <v>0</v>
      </c>
      <c r="G33" s="144">
        <f>G7*C33</f>
        <v>0</v>
      </c>
      <c r="H33" s="42"/>
      <c r="I33" s="42"/>
      <c r="J33" s="42">
        <f t="shared" si="2"/>
        <v>0</v>
      </c>
      <c r="K33" s="42"/>
      <c r="L33" s="8"/>
      <c r="M33" s="14"/>
      <c r="N33" s="7"/>
      <c r="O33" s="6"/>
    </row>
    <row r="34" spans="1:15" ht="7.95" customHeight="1">
      <c r="A34" s="17">
        <v>27</v>
      </c>
      <c r="B34" s="140" t="str">
        <f>'RM Rate &amp; Feed Cost'!B33</f>
        <v>Master Oil Cake</v>
      </c>
      <c r="C34" s="144"/>
      <c r="D34" s="142">
        <f>'RM Rate &amp; Feed Cost'!C33</f>
        <v>0</v>
      </c>
      <c r="E34" s="143">
        <f t="shared" si="0"/>
        <v>0</v>
      </c>
      <c r="F34" s="143">
        <f t="shared" si="1"/>
        <v>0</v>
      </c>
      <c r="G34" s="144">
        <f>G7*C34</f>
        <v>0</v>
      </c>
      <c r="H34" s="42"/>
      <c r="I34" s="42"/>
      <c r="J34" s="42">
        <f t="shared" si="2"/>
        <v>0</v>
      </c>
      <c r="K34" s="42"/>
      <c r="L34" s="8"/>
      <c r="M34" s="14"/>
      <c r="N34" s="7"/>
      <c r="O34" s="6"/>
    </row>
    <row r="35" spans="1:15" ht="7.95" customHeight="1">
      <c r="A35" s="17">
        <v>28</v>
      </c>
      <c r="B35" s="140" t="str">
        <f>'RM Rate &amp; Feed Cost'!B34</f>
        <v>Salt</v>
      </c>
      <c r="C35" s="144">
        <v>2.5</v>
      </c>
      <c r="D35" s="142">
        <f>'RM Rate &amp; Feed Cost'!C34</f>
        <v>9.25</v>
      </c>
      <c r="E35" s="143">
        <f t="shared" si="0"/>
        <v>23.125</v>
      </c>
      <c r="F35" s="143">
        <f t="shared" si="1"/>
        <v>2.3125E-2</v>
      </c>
      <c r="G35" s="144">
        <f>G7*C35</f>
        <v>2250</v>
      </c>
      <c r="H35" s="42"/>
      <c r="I35" s="42"/>
      <c r="J35" s="42">
        <f t="shared" si="2"/>
        <v>0</v>
      </c>
      <c r="K35" s="42"/>
      <c r="L35" s="8"/>
      <c r="M35" s="14"/>
      <c r="N35" s="10"/>
      <c r="O35" s="6"/>
    </row>
    <row r="36" spans="1:15" ht="7.95" customHeight="1">
      <c r="A36" s="17">
        <v>29</v>
      </c>
      <c r="B36" s="140" t="str">
        <f>'RM Rate &amp; Feed Cost'!B35</f>
        <v>CTCzyme</v>
      </c>
      <c r="C36" s="144"/>
      <c r="D36" s="142">
        <f>'RM Rate &amp; Feed Cost'!C35</f>
        <v>435</v>
      </c>
      <c r="E36" s="143">
        <f t="shared" si="0"/>
        <v>0</v>
      </c>
      <c r="F36" s="143">
        <f t="shared" si="1"/>
        <v>0</v>
      </c>
      <c r="G36" s="144">
        <f>G7*C36</f>
        <v>0</v>
      </c>
      <c r="H36" s="42"/>
      <c r="I36" s="42"/>
      <c r="J36" s="42">
        <f t="shared" si="2"/>
        <v>0</v>
      </c>
      <c r="K36" s="42"/>
      <c r="L36" s="8"/>
      <c r="M36" s="14"/>
      <c r="N36" s="10"/>
      <c r="O36" s="6"/>
    </row>
    <row r="37" spans="1:15" ht="7.95" customHeight="1">
      <c r="A37" s="17">
        <v>30</v>
      </c>
      <c r="B37" s="140" t="str">
        <f>'RM Rate &amp; Feed Cost'!B36</f>
        <v>Allzyme Vegpro/Enzyme</v>
      </c>
      <c r="C37" s="144"/>
      <c r="D37" s="142">
        <f>'RM Rate &amp; Feed Cost'!C36</f>
        <v>730</v>
      </c>
      <c r="E37" s="143">
        <f t="shared" si="0"/>
        <v>0</v>
      </c>
      <c r="F37" s="143">
        <f t="shared" si="1"/>
        <v>0</v>
      </c>
      <c r="G37" s="144">
        <f>G7*C37</f>
        <v>0</v>
      </c>
      <c r="H37" s="42"/>
      <c r="I37" s="42"/>
      <c r="J37" s="42">
        <f t="shared" si="2"/>
        <v>0</v>
      </c>
      <c r="K37" s="42"/>
      <c r="L37" s="8"/>
      <c r="M37" s="14"/>
      <c r="N37" s="10"/>
      <c r="O37" s="6"/>
    </row>
    <row r="38" spans="1:15" ht="7.95" customHeight="1">
      <c r="A38" s="17">
        <v>31</v>
      </c>
      <c r="B38" s="140" t="str">
        <f>'RM Rate &amp; Feed Cost'!B37</f>
        <v>Anti Oxidant</v>
      </c>
      <c r="C38" s="144">
        <v>0.125</v>
      </c>
      <c r="D38" s="142">
        <f>'RM Rate &amp; Feed Cost'!C37</f>
        <v>155</v>
      </c>
      <c r="E38" s="143">
        <f t="shared" si="0"/>
        <v>19.375</v>
      </c>
      <c r="F38" s="143">
        <f t="shared" si="1"/>
        <v>1.9375E-2</v>
      </c>
      <c r="G38" s="144">
        <f>G7*C38</f>
        <v>112.5</v>
      </c>
      <c r="H38" s="42"/>
      <c r="I38" s="42"/>
      <c r="J38" s="42">
        <f t="shared" si="2"/>
        <v>0</v>
      </c>
      <c r="K38" s="42"/>
      <c r="L38" s="8"/>
      <c r="M38" s="14"/>
      <c r="N38" s="10"/>
      <c r="O38" s="6"/>
    </row>
    <row r="39" spans="1:15" ht="7.95" customHeight="1">
      <c r="A39" s="17">
        <v>32</v>
      </c>
      <c r="B39" s="140" t="str">
        <f>'RM Rate &amp; Feed Cost'!B38</f>
        <v>Osmo Fat (Bargar Fat)</v>
      </c>
      <c r="C39" s="144"/>
      <c r="D39" s="142">
        <f>'RM Rate &amp; Feed Cost'!C38</f>
        <v>125</v>
      </c>
      <c r="E39" s="143">
        <f t="shared" si="0"/>
        <v>0</v>
      </c>
      <c r="F39" s="143">
        <f t="shared" si="1"/>
        <v>0</v>
      </c>
      <c r="G39" s="144">
        <f>G7*C39</f>
        <v>0</v>
      </c>
      <c r="H39" s="42"/>
      <c r="I39" s="42"/>
      <c r="J39" s="42">
        <f t="shared" si="2"/>
        <v>0</v>
      </c>
      <c r="K39" s="42"/>
      <c r="L39" s="8"/>
      <c r="M39" s="14"/>
      <c r="N39" s="10"/>
      <c r="O39" s="6"/>
    </row>
    <row r="40" spans="1:15" ht="7.95" customHeight="1">
      <c r="A40" s="17">
        <v>33</v>
      </c>
      <c r="B40" s="140" t="str">
        <f>'RM Rate &amp; Feed Cost'!B39</f>
        <v>Broiler Minarel</v>
      </c>
      <c r="C40" s="144"/>
      <c r="D40" s="142">
        <f>'RM Rate &amp; Feed Cost'!C39</f>
        <v>165</v>
      </c>
      <c r="E40" s="143">
        <f t="shared" si="0"/>
        <v>0</v>
      </c>
      <c r="F40" s="143">
        <f t="shared" si="1"/>
        <v>0</v>
      </c>
      <c r="G40" s="144">
        <f>G7*C40</f>
        <v>0</v>
      </c>
      <c r="H40" s="42"/>
      <c r="I40" s="42"/>
      <c r="J40" s="42">
        <f t="shared" si="2"/>
        <v>0</v>
      </c>
      <c r="K40" s="42"/>
      <c r="L40" s="8"/>
      <c r="M40" s="14"/>
      <c r="N40" s="10"/>
      <c r="O40" s="6"/>
    </row>
    <row r="41" spans="1:15" ht="7.95" customHeight="1">
      <c r="A41" s="17">
        <v>34</v>
      </c>
      <c r="B41" s="140" t="str">
        <f>'RM Rate &amp; Feed Cost'!B40</f>
        <v>Broiler Vitamin</v>
      </c>
      <c r="C41" s="144"/>
      <c r="D41" s="142">
        <f>'RM Rate &amp; Feed Cost'!C40</f>
        <v>975</v>
      </c>
      <c r="E41" s="143">
        <f t="shared" si="0"/>
        <v>0</v>
      </c>
      <c r="F41" s="143">
        <f t="shared" si="1"/>
        <v>0</v>
      </c>
      <c r="G41" s="144">
        <f>G7*C41</f>
        <v>0</v>
      </c>
      <c r="H41" s="42"/>
      <c r="I41" s="42"/>
      <c r="J41" s="42">
        <f t="shared" si="2"/>
        <v>0</v>
      </c>
      <c r="K41" s="42"/>
      <c r="L41" s="8"/>
      <c r="M41" s="14"/>
      <c r="N41" s="10"/>
      <c r="O41" s="6"/>
    </row>
    <row r="42" spans="1:15" ht="7.95" customHeight="1">
      <c r="A42" s="17">
        <v>35</v>
      </c>
      <c r="B42" s="140" t="str">
        <f>'RM Rate &amp; Feed Cost'!B41</f>
        <v>Cattle Premix</v>
      </c>
      <c r="C42" s="144"/>
      <c r="D42" s="142">
        <f>'RM Rate &amp; Feed Cost'!C41</f>
        <v>275</v>
      </c>
      <c r="E42" s="143">
        <f t="shared" si="0"/>
        <v>0</v>
      </c>
      <c r="F42" s="143">
        <f t="shared" si="1"/>
        <v>0</v>
      </c>
      <c r="G42" s="144">
        <f>G7*C42</f>
        <v>0</v>
      </c>
      <c r="H42" s="42"/>
      <c r="I42" s="42"/>
      <c r="J42" s="42">
        <f t="shared" si="2"/>
        <v>0</v>
      </c>
      <c r="K42" s="42"/>
      <c r="L42" s="8"/>
      <c r="M42" s="14"/>
      <c r="N42" s="10"/>
      <c r="O42" s="6"/>
    </row>
    <row r="43" spans="1:15" ht="7.95" customHeight="1">
      <c r="A43" s="17">
        <v>36</v>
      </c>
      <c r="B43" s="140" t="str">
        <f>'RM Rate &amp; Feed Cost'!B42</f>
        <v>Choline Chloride</v>
      </c>
      <c r="C43" s="144">
        <v>0.7</v>
      </c>
      <c r="D43" s="142">
        <f>'RM Rate &amp; Feed Cost'!C42</f>
        <v>115</v>
      </c>
      <c r="E43" s="143">
        <f t="shared" si="0"/>
        <v>80.5</v>
      </c>
      <c r="F43" s="143">
        <f t="shared" si="1"/>
        <v>8.0500000000000002E-2</v>
      </c>
      <c r="G43" s="144">
        <f>G7*C43</f>
        <v>630</v>
      </c>
      <c r="H43" s="42"/>
      <c r="I43" s="42"/>
      <c r="J43" s="42">
        <f t="shared" si="2"/>
        <v>0</v>
      </c>
      <c r="K43" s="42"/>
      <c r="L43" s="8"/>
      <c r="M43" s="14"/>
      <c r="N43" s="10"/>
      <c r="O43" s="6"/>
    </row>
    <row r="44" spans="1:15" ht="7.95" customHeight="1">
      <c r="A44" s="17">
        <v>37</v>
      </c>
      <c r="B44" s="140" t="str">
        <f>'RM Rate &amp; Feed Cost'!B43</f>
        <v>Citric acid</v>
      </c>
      <c r="C44" s="144"/>
      <c r="D44" s="142">
        <f>'RM Rate &amp; Feed Cost'!C43</f>
        <v>82</v>
      </c>
      <c r="E44" s="143">
        <f t="shared" si="0"/>
        <v>0</v>
      </c>
      <c r="F44" s="143">
        <f t="shared" si="1"/>
        <v>0</v>
      </c>
      <c r="G44" s="144">
        <f>G7*C44</f>
        <v>0</v>
      </c>
      <c r="H44" s="42"/>
      <c r="I44" s="42"/>
      <c r="J44" s="42">
        <f t="shared" si="2"/>
        <v>0</v>
      </c>
      <c r="K44" s="42"/>
      <c r="L44" s="8"/>
      <c r="M44" s="14"/>
      <c r="N44" s="10"/>
      <c r="O44" s="6"/>
    </row>
    <row r="45" spans="1:15" ht="7.95" customHeight="1">
      <c r="A45" s="17">
        <v>38</v>
      </c>
      <c r="B45" s="140" t="str">
        <f>'RM Rate &amp; Feed Cost'!B44</f>
        <v>Nutikem XLP Plus Dry</v>
      </c>
      <c r="C45" s="144"/>
      <c r="D45" s="142">
        <f>'RM Rate &amp; Feed Cost'!C44</f>
        <v>0</v>
      </c>
      <c r="E45" s="143">
        <f t="shared" si="0"/>
        <v>0</v>
      </c>
      <c r="F45" s="143">
        <f t="shared" si="1"/>
        <v>0</v>
      </c>
      <c r="G45" s="144">
        <f>G7*C45</f>
        <v>0</v>
      </c>
      <c r="H45" s="42"/>
      <c r="I45" s="42"/>
      <c r="J45" s="42">
        <f t="shared" si="2"/>
        <v>0</v>
      </c>
      <c r="K45" s="42"/>
      <c r="L45" s="8"/>
      <c r="M45" s="14"/>
      <c r="N45" s="10"/>
      <c r="O45" s="6"/>
    </row>
    <row r="46" spans="1:15" ht="7.95" customHeight="1">
      <c r="A46" s="17">
        <v>39</v>
      </c>
      <c r="B46" s="140" t="str">
        <f>'RM Rate &amp; Feed Cost'!B45</f>
        <v>Compund fish premix(hinter)</v>
      </c>
      <c r="C46" s="144"/>
      <c r="D46" s="142">
        <f>'RM Rate &amp; Feed Cost'!C45</f>
        <v>80</v>
      </c>
      <c r="E46" s="143">
        <f t="shared" si="0"/>
        <v>0</v>
      </c>
      <c r="F46" s="143">
        <f t="shared" si="1"/>
        <v>0</v>
      </c>
      <c r="G46" s="144">
        <f>G7*C46</f>
        <v>0</v>
      </c>
      <c r="H46" s="42"/>
      <c r="I46" s="42"/>
      <c r="J46" s="42">
        <f t="shared" si="2"/>
        <v>0</v>
      </c>
      <c r="K46" s="42"/>
      <c r="L46" s="8"/>
      <c r="M46" s="14"/>
      <c r="N46" s="11"/>
      <c r="O46" s="6"/>
    </row>
    <row r="47" spans="1:15" ht="7.95" customHeight="1">
      <c r="A47" s="17">
        <v>40</v>
      </c>
      <c r="B47" s="140" t="str">
        <f>'RM Rate &amp; Feed Cost'!B46</f>
        <v>DECOQUINATE</v>
      </c>
      <c r="C47" s="144"/>
      <c r="D47" s="142">
        <f>'RM Rate &amp; Feed Cost'!C46</f>
        <v>500</v>
      </c>
      <c r="E47" s="143">
        <f t="shared" si="0"/>
        <v>0</v>
      </c>
      <c r="F47" s="143">
        <f t="shared" si="1"/>
        <v>0</v>
      </c>
      <c r="G47" s="144">
        <f>G7*C47</f>
        <v>0</v>
      </c>
      <c r="H47" s="42"/>
      <c r="I47" s="42"/>
      <c r="J47" s="42">
        <f t="shared" si="2"/>
        <v>0</v>
      </c>
      <c r="K47" s="42"/>
      <c r="L47" s="8"/>
      <c r="M47" s="14"/>
      <c r="N47" s="10"/>
      <c r="O47" s="6"/>
    </row>
    <row r="48" spans="1:15" ht="7.95" customHeight="1">
      <c r="A48" s="17">
        <v>41</v>
      </c>
      <c r="B48" s="140" t="str">
        <f>'RM Rate &amp; Feed Cost'!B47</f>
        <v>DL-Methionine</v>
      </c>
      <c r="C48" s="144">
        <v>2.2000000000000002</v>
      </c>
      <c r="D48" s="142">
        <f>'RM Rate &amp; Feed Cost'!C47</f>
        <v>230</v>
      </c>
      <c r="E48" s="143">
        <f t="shared" si="0"/>
        <v>506.00000000000006</v>
      </c>
      <c r="F48" s="143">
        <f t="shared" si="1"/>
        <v>0.50600000000000001</v>
      </c>
      <c r="G48" s="144">
        <f>G7*C48</f>
        <v>1980.0000000000002</v>
      </c>
      <c r="H48" s="42">
        <v>2</v>
      </c>
      <c r="I48" s="42">
        <v>230</v>
      </c>
      <c r="J48" s="42">
        <f t="shared" si="2"/>
        <v>460</v>
      </c>
      <c r="K48" s="42"/>
      <c r="L48" s="8"/>
      <c r="M48" s="14"/>
      <c r="N48" s="10"/>
      <c r="O48" s="6"/>
    </row>
    <row r="49" spans="1:15" ht="7.95" customHeight="1">
      <c r="A49" s="17">
        <v>42</v>
      </c>
      <c r="B49" s="140" t="str">
        <f>'RM Rate &amp; Feed Cost'!B48</f>
        <v>Alqur Mold (Mold Inhabitor)</v>
      </c>
      <c r="C49" s="144"/>
      <c r="D49" s="142">
        <f>'RM Rate &amp; Feed Cost'!C48</f>
        <v>250</v>
      </c>
      <c r="E49" s="143">
        <f t="shared" si="0"/>
        <v>0</v>
      </c>
      <c r="F49" s="143">
        <f t="shared" si="1"/>
        <v>0</v>
      </c>
      <c r="G49" s="144">
        <f>G7*C49</f>
        <v>0</v>
      </c>
      <c r="H49" s="42"/>
      <c r="I49" s="42"/>
      <c r="J49" s="42">
        <f t="shared" si="2"/>
        <v>0</v>
      </c>
      <c r="K49" s="42"/>
      <c r="L49" s="8"/>
      <c r="M49" s="14"/>
      <c r="N49" s="10"/>
      <c r="O49" s="6"/>
    </row>
    <row r="50" spans="1:15" ht="7.95" customHeight="1">
      <c r="A50" s="17">
        <v>43</v>
      </c>
      <c r="B50" s="140" t="str">
        <f>'RM Rate &amp; Feed Cost'!B49</f>
        <v>Alqurernat Nebsui (G Prpmotor)</v>
      </c>
      <c r="C50" s="144"/>
      <c r="D50" s="142">
        <f>'RM Rate &amp; Feed Cost'!C49</f>
        <v>420</v>
      </c>
      <c r="E50" s="143">
        <f t="shared" si="0"/>
        <v>0</v>
      </c>
      <c r="F50" s="143">
        <f t="shared" si="1"/>
        <v>0</v>
      </c>
      <c r="G50" s="144">
        <f>G7*C50</f>
        <v>0</v>
      </c>
      <c r="H50" s="42"/>
      <c r="I50" s="42"/>
      <c r="J50" s="42">
        <f t="shared" si="2"/>
        <v>0</v>
      </c>
      <c r="K50" s="42"/>
      <c r="L50" s="8"/>
      <c r="M50" s="14"/>
      <c r="N50" s="10"/>
      <c r="O50" s="6"/>
    </row>
    <row r="51" spans="1:15" ht="7.95" customHeight="1">
      <c r="A51" s="17">
        <v>44</v>
      </c>
      <c r="B51" s="140" t="str">
        <f>'RM Rate &amp; Feed Cost'!B50</f>
        <v>Yaa Sacc</v>
      </c>
      <c r="C51" s="144"/>
      <c r="D51" s="142">
        <f>'RM Rate &amp; Feed Cost'!C50</f>
        <v>800</v>
      </c>
      <c r="E51" s="143">
        <f t="shared" si="0"/>
        <v>0</v>
      </c>
      <c r="F51" s="143">
        <f t="shared" si="1"/>
        <v>0</v>
      </c>
      <c r="G51" s="144">
        <f>G7*C51</f>
        <v>0</v>
      </c>
      <c r="H51" s="42"/>
      <c r="I51" s="42"/>
      <c r="J51" s="42">
        <f t="shared" si="2"/>
        <v>0</v>
      </c>
      <c r="K51" s="42"/>
      <c r="L51" s="8"/>
      <c r="M51" s="14"/>
      <c r="N51" s="10"/>
      <c r="O51" s="6"/>
    </row>
    <row r="52" spans="1:15" ht="7.95" customHeight="1">
      <c r="A52" s="17">
        <v>45</v>
      </c>
      <c r="B52" s="140" t="str">
        <f>'RM Rate &amp; Feed Cost'!B51</f>
        <v>Optigen</v>
      </c>
      <c r="C52" s="144"/>
      <c r="D52" s="142">
        <f>'RM Rate &amp; Feed Cost'!C51</f>
        <v>250</v>
      </c>
      <c r="E52" s="143">
        <f t="shared" si="0"/>
        <v>0</v>
      </c>
      <c r="F52" s="143">
        <f t="shared" si="1"/>
        <v>0</v>
      </c>
      <c r="G52" s="144">
        <f>G7*C52</f>
        <v>0</v>
      </c>
      <c r="H52" s="42"/>
      <c r="I52" s="42"/>
      <c r="J52" s="42">
        <f t="shared" si="2"/>
        <v>0</v>
      </c>
      <c r="K52" s="42"/>
      <c r="L52" s="8"/>
      <c r="M52" s="14"/>
      <c r="N52" s="10"/>
      <c r="O52" s="6"/>
    </row>
    <row r="53" spans="1:15" ht="7.95" customHeight="1">
      <c r="A53" s="17">
        <v>46</v>
      </c>
      <c r="B53" s="140" t="str">
        <f>'RM Rate &amp; Feed Cost'!B52</f>
        <v>Lysoforte Dry</v>
      </c>
      <c r="C53" s="144"/>
      <c r="D53" s="142">
        <f>'RM Rate &amp; Feed Cost'!C52</f>
        <v>380</v>
      </c>
      <c r="E53" s="143">
        <f t="shared" si="0"/>
        <v>0</v>
      </c>
      <c r="F53" s="143">
        <f t="shared" si="1"/>
        <v>0</v>
      </c>
      <c r="G53" s="144">
        <f>G7*C53</f>
        <v>0</v>
      </c>
      <c r="H53" s="42"/>
      <c r="I53" s="42"/>
      <c r="J53" s="42">
        <f t="shared" si="2"/>
        <v>0</v>
      </c>
      <c r="K53" s="42"/>
      <c r="L53" s="8"/>
      <c r="M53" s="14"/>
      <c r="N53" s="10"/>
      <c r="O53" s="6"/>
    </row>
    <row r="54" spans="1:15" ht="7.95" customHeight="1">
      <c r="A54" s="17">
        <v>47</v>
      </c>
      <c r="B54" s="140" t="str">
        <f>'RM Rate &amp; Feed Cost'!B53</f>
        <v>Flavour (Fish) Bigarol Tuna</v>
      </c>
      <c r="C54" s="144"/>
      <c r="D54" s="142">
        <f>'RM Rate &amp; Feed Cost'!C53</f>
        <v>600</v>
      </c>
      <c r="E54" s="143">
        <f t="shared" si="0"/>
        <v>0</v>
      </c>
      <c r="F54" s="143">
        <f t="shared" si="1"/>
        <v>0</v>
      </c>
      <c r="G54" s="144">
        <f>G7*C54</f>
        <v>0</v>
      </c>
      <c r="H54" s="42"/>
      <c r="I54" s="42"/>
      <c r="J54" s="42">
        <f t="shared" si="2"/>
        <v>0</v>
      </c>
      <c r="K54" s="42"/>
      <c r="L54" s="8"/>
      <c r="M54" s="14"/>
      <c r="N54" s="10"/>
      <c r="O54" s="6"/>
    </row>
    <row r="55" spans="1:15" ht="7.95" customHeight="1">
      <c r="A55" s="17">
        <v>48</v>
      </c>
      <c r="B55" s="140" t="str">
        <f>'RM Rate &amp; Feed Cost'!B54</f>
        <v>Quantam Blue</v>
      </c>
      <c r="C55" s="144">
        <v>0.05</v>
      </c>
      <c r="D55" s="142">
        <f>'RM Rate &amp; Feed Cost'!C54</f>
        <v>1600</v>
      </c>
      <c r="E55" s="143">
        <f t="shared" si="0"/>
        <v>80</v>
      </c>
      <c r="F55" s="143">
        <f t="shared" si="1"/>
        <v>0.08</v>
      </c>
      <c r="G55" s="144">
        <f>G7*C55</f>
        <v>45</v>
      </c>
      <c r="H55" s="42"/>
      <c r="I55" s="42"/>
      <c r="J55" s="42">
        <f t="shared" si="2"/>
        <v>0</v>
      </c>
      <c r="K55" s="42"/>
      <c r="L55" s="8"/>
      <c r="M55" s="14"/>
      <c r="N55" s="10"/>
      <c r="O55" s="6"/>
    </row>
    <row r="56" spans="1:15" ht="7.95" customHeight="1">
      <c r="A56" s="17">
        <v>49</v>
      </c>
      <c r="B56" s="140" t="str">
        <f>'RM Rate &amp; Feed Cost'!B55</f>
        <v>Molistar</v>
      </c>
      <c r="C56" s="144"/>
      <c r="D56" s="142">
        <f>'RM Rate &amp; Feed Cost'!C55</f>
        <v>375</v>
      </c>
      <c r="E56" s="143">
        <f t="shared" si="0"/>
        <v>0</v>
      </c>
      <c r="F56" s="143">
        <f t="shared" si="1"/>
        <v>0</v>
      </c>
      <c r="G56" s="144">
        <f>G7*C56</f>
        <v>0</v>
      </c>
      <c r="H56" s="44"/>
      <c r="I56" s="42"/>
      <c r="J56" s="42">
        <f t="shared" si="2"/>
        <v>0</v>
      </c>
      <c r="K56" s="42"/>
      <c r="L56" s="8"/>
      <c r="M56" s="14"/>
      <c r="N56" s="10"/>
      <c r="O56" s="6"/>
    </row>
    <row r="57" spans="1:15" ht="7.95" customHeight="1">
      <c r="A57" s="17">
        <v>50</v>
      </c>
      <c r="B57" s="140" t="str">
        <f>'RM Rate &amp; Feed Cost'!B56</f>
        <v>Gutcare</v>
      </c>
      <c r="C57" s="144"/>
      <c r="D57" s="142">
        <f>'RM Rate &amp; Feed Cost'!C56</f>
        <v>425</v>
      </c>
      <c r="E57" s="143">
        <f t="shared" si="0"/>
        <v>0</v>
      </c>
      <c r="F57" s="143">
        <f t="shared" si="1"/>
        <v>0</v>
      </c>
      <c r="G57" s="144">
        <f>G7*C57</f>
        <v>0</v>
      </c>
      <c r="H57" s="45"/>
      <c r="I57" s="42"/>
      <c r="J57" s="42">
        <f t="shared" si="2"/>
        <v>0</v>
      </c>
      <c r="K57" s="42"/>
      <c r="L57" s="8"/>
      <c r="M57" s="14"/>
      <c r="N57" s="10"/>
      <c r="O57" s="6"/>
    </row>
    <row r="58" spans="1:15" ht="7.95" customHeight="1">
      <c r="A58" s="17">
        <v>51</v>
      </c>
      <c r="B58" s="140" t="str">
        <f>'RM Rate &amp; Feed Cost'!B57</f>
        <v>ImmunoWall</v>
      </c>
      <c r="C58" s="144">
        <v>0.3</v>
      </c>
      <c r="D58" s="142">
        <f>'RM Rate &amp; Feed Cost'!C57</f>
        <v>390</v>
      </c>
      <c r="E58" s="143">
        <f t="shared" si="0"/>
        <v>117</v>
      </c>
      <c r="F58" s="143">
        <f t="shared" si="1"/>
        <v>0.11700000000000001</v>
      </c>
      <c r="G58" s="144">
        <f>G7*C58</f>
        <v>270</v>
      </c>
      <c r="H58" s="42"/>
      <c r="I58" s="42"/>
      <c r="J58" s="42">
        <f t="shared" si="2"/>
        <v>0</v>
      </c>
      <c r="K58" s="42"/>
      <c r="L58" s="8"/>
      <c r="M58" s="14"/>
      <c r="N58" s="10"/>
      <c r="O58" s="6"/>
    </row>
    <row r="59" spans="1:15" ht="7.95" customHeight="1">
      <c r="A59" s="17">
        <v>52</v>
      </c>
      <c r="B59" s="140" t="str">
        <f>'RM Rate &amp; Feed Cost'!B58</f>
        <v>Intest Plus</v>
      </c>
      <c r="C59" s="144"/>
      <c r="D59" s="142">
        <f>'RM Rate &amp; Feed Cost'!C58</f>
        <v>500</v>
      </c>
      <c r="E59" s="143">
        <f t="shared" si="0"/>
        <v>0</v>
      </c>
      <c r="F59" s="143">
        <f t="shared" si="1"/>
        <v>0</v>
      </c>
      <c r="G59" s="144">
        <f>G7*C59</f>
        <v>0</v>
      </c>
      <c r="H59" s="42"/>
      <c r="I59" s="42"/>
      <c r="J59" s="42">
        <f t="shared" si="2"/>
        <v>0</v>
      </c>
      <c r="K59" s="42"/>
      <c r="L59" s="8"/>
      <c r="M59" s="14"/>
      <c r="N59" s="10"/>
      <c r="O59" s="6"/>
    </row>
    <row r="60" spans="1:15" ht="7.95" customHeight="1">
      <c r="A60" s="17">
        <v>53</v>
      </c>
      <c r="B60" s="140" t="str">
        <f>'RM Rate &amp; Feed Cost'!B59</f>
        <v>L-Theonine</v>
      </c>
      <c r="C60" s="144">
        <v>0.1</v>
      </c>
      <c r="D60" s="142">
        <f>'RM Rate &amp; Feed Cost'!C59</f>
        <v>132</v>
      </c>
      <c r="E60" s="143">
        <f t="shared" si="0"/>
        <v>13.200000000000001</v>
      </c>
      <c r="F60" s="143">
        <f t="shared" si="1"/>
        <v>1.3200000000000002E-2</v>
      </c>
      <c r="G60" s="144">
        <f>G7*C60</f>
        <v>90</v>
      </c>
      <c r="H60" s="42"/>
      <c r="I60" s="42"/>
      <c r="J60" s="42">
        <f t="shared" si="2"/>
        <v>0</v>
      </c>
      <c r="K60" s="42"/>
      <c r="L60" s="8"/>
      <c r="M60" s="14"/>
      <c r="N60" s="12"/>
      <c r="O60" s="6"/>
    </row>
    <row r="61" spans="1:15" ht="7.95" customHeight="1">
      <c r="A61" s="17">
        <v>54</v>
      </c>
      <c r="B61" s="140" t="str">
        <f>'RM Rate &amp; Feed Cost'!B60</f>
        <v>LAYER VITAMIN</v>
      </c>
      <c r="C61" s="144">
        <v>0.6</v>
      </c>
      <c r="D61" s="142">
        <f>'RM Rate &amp; Feed Cost'!C60</f>
        <v>570</v>
      </c>
      <c r="E61" s="143">
        <f t="shared" si="0"/>
        <v>342</v>
      </c>
      <c r="F61" s="143">
        <f t="shared" si="1"/>
        <v>0.34200000000000003</v>
      </c>
      <c r="G61" s="144">
        <f>G7*C61</f>
        <v>540</v>
      </c>
      <c r="H61" s="42"/>
      <c r="I61" s="42"/>
      <c r="J61" s="42">
        <f t="shared" si="2"/>
        <v>0</v>
      </c>
      <c r="K61" s="42"/>
      <c r="L61" s="8"/>
      <c r="M61" s="14"/>
      <c r="N61" s="13"/>
      <c r="O61" s="6"/>
    </row>
    <row r="62" spans="1:15" ht="7.95" customHeight="1">
      <c r="A62" s="17">
        <v>55</v>
      </c>
      <c r="B62" s="140" t="str">
        <f>'RM Rate &amp; Feed Cost'!B61</f>
        <v>Hemicell HT</v>
      </c>
      <c r="C62" s="144"/>
      <c r="D62" s="142">
        <f>'RM Rate &amp; Feed Cost'!C61</f>
        <v>950</v>
      </c>
      <c r="E62" s="143">
        <f t="shared" si="0"/>
        <v>0</v>
      </c>
      <c r="F62" s="143">
        <f t="shared" si="1"/>
        <v>0</v>
      </c>
      <c r="G62" s="144">
        <f>G7*C62</f>
        <v>0</v>
      </c>
      <c r="H62" s="42"/>
      <c r="I62" s="42"/>
      <c r="J62" s="42">
        <f t="shared" si="2"/>
        <v>0</v>
      </c>
      <c r="K62" s="42"/>
      <c r="L62" s="8"/>
      <c r="M62" s="14"/>
      <c r="N62" s="14"/>
      <c r="O62" s="6"/>
    </row>
    <row r="63" spans="1:15" ht="7.95" customHeight="1">
      <c r="A63" s="17">
        <v>56</v>
      </c>
      <c r="B63" s="140" t="str">
        <f>'RM Rate &amp; Feed Cost'!B62</f>
        <v>Liposorb/Lipidol/Lipidin</v>
      </c>
      <c r="C63" s="144"/>
      <c r="D63" s="142">
        <f>'RM Rate &amp; Feed Cost'!C62</f>
        <v>290</v>
      </c>
      <c r="E63" s="143">
        <f t="shared" si="0"/>
        <v>0</v>
      </c>
      <c r="F63" s="143">
        <f t="shared" si="1"/>
        <v>0</v>
      </c>
      <c r="G63" s="144">
        <f>G7*C63</f>
        <v>0</v>
      </c>
      <c r="H63" s="42"/>
      <c r="I63" s="42"/>
      <c r="J63" s="42">
        <f t="shared" si="2"/>
        <v>0</v>
      </c>
      <c r="K63" s="42"/>
      <c r="L63" s="8"/>
      <c r="M63" s="14"/>
      <c r="N63" s="14"/>
      <c r="O63" s="14"/>
    </row>
    <row r="64" spans="1:15" ht="7.95" customHeight="1">
      <c r="A64" s="17">
        <v>57</v>
      </c>
      <c r="B64" s="140" t="str">
        <f>'RM Rate &amp; Feed Cost'!B63</f>
        <v>Lysine</v>
      </c>
      <c r="C64" s="145">
        <v>0.8</v>
      </c>
      <c r="D64" s="142">
        <f>'RM Rate &amp; Feed Cost'!C63</f>
        <v>87.38</v>
      </c>
      <c r="E64" s="143">
        <f t="shared" si="0"/>
        <v>69.903999999999996</v>
      </c>
      <c r="F64" s="143">
        <f t="shared" si="1"/>
        <v>6.9903999999999994E-2</v>
      </c>
      <c r="G64" s="144">
        <f>G7*C64</f>
        <v>720</v>
      </c>
      <c r="H64" s="46">
        <v>1</v>
      </c>
      <c r="I64" s="42">
        <v>87.38</v>
      </c>
      <c r="J64" s="42">
        <f t="shared" si="2"/>
        <v>87.38</v>
      </c>
      <c r="K64" s="42"/>
      <c r="L64" s="47"/>
      <c r="M64" s="14"/>
      <c r="N64" s="14"/>
      <c r="O64" s="14"/>
    </row>
    <row r="65" spans="1:13" ht="7.95" customHeight="1">
      <c r="A65" s="17">
        <v>58</v>
      </c>
      <c r="B65" s="140" t="str">
        <f>'RM Rate &amp; Feed Cost'!B64</f>
        <v>Maduramycine</v>
      </c>
      <c r="C65" s="144"/>
      <c r="D65" s="142">
        <f>'RM Rate &amp; Feed Cost'!C64</f>
        <v>290</v>
      </c>
      <c r="E65" s="143">
        <f t="shared" si="0"/>
        <v>0</v>
      </c>
      <c r="F65" s="143">
        <f t="shared" si="1"/>
        <v>0</v>
      </c>
      <c r="G65" s="144">
        <f>G7*C65</f>
        <v>0</v>
      </c>
      <c r="H65" s="48"/>
      <c r="I65" s="42"/>
      <c r="J65" s="42">
        <f t="shared" si="2"/>
        <v>0</v>
      </c>
      <c r="K65" s="42"/>
      <c r="L65" s="49"/>
      <c r="M65" s="14"/>
    </row>
    <row r="66" spans="1:13" ht="7.95" customHeight="1">
      <c r="A66" s="17">
        <v>59</v>
      </c>
      <c r="B66" s="140" t="str">
        <f>'RM Rate &amp; Feed Cost'!B65</f>
        <v>Magnasium oxide</v>
      </c>
      <c r="C66" s="144"/>
      <c r="D66" s="142">
        <f>'RM Rate &amp; Feed Cost'!C65</f>
        <v>65</v>
      </c>
      <c r="E66" s="143">
        <f t="shared" si="0"/>
        <v>0</v>
      </c>
      <c r="F66" s="143">
        <f t="shared" si="1"/>
        <v>0</v>
      </c>
      <c r="G66" s="144">
        <f>G7*C66</f>
        <v>0</v>
      </c>
      <c r="H66" s="48"/>
      <c r="I66" s="42"/>
      <c r="J66" s="42">
        <f t="shared" si="2"/>
        <v>0</v>
      </c>
      <c r="K66" s="51"/>
      <c r="L66" s="49"/>
      <c r="M66" s="14"/>
    </row>
    <row r="67" spans="1:13" ht="7.95" customHeight="1">
      <c r="A67" s="17">
        <v>60</v>
      </c>
      <c r="B67" s="140" t="str">
        <f>'RM Rate &amp; Feed Cost'!B66</f>
        <v>Micofung/Moid Inhabitor</v>
      </c>
      <c r="C67" s="144">
        <v>0.5</v>
      </c>
      <c r="D67" s="142">
        <f>'RM Rate &amp; Feed Cost'!C66</f>
        <v>250</v>
      </c>
      <c r="E67" s="143">
        <f t="shared" si="0"/>
        <v>125</v>
      </c>
      <c r="F67" s="143">
        <f t="shared" si="1"/>
        <v>0.125</v>
      </c>
      <c r="G67" s="144">
        <f>G7*C67</f>
        <v>450</v>
      </c>
      <c r="H67" s="48"/>
      <c r="I67" s="42"/>
      <c r="J67" s="42">
        <f t="shared" si="2"/>
        <v>0</v>
      </c>
      <c r="K67" s="42"/>
      <c r="L67" s="49"/>
      <c r="M67" s="14"/>
    </row>
    <row r="68" spans="1:13" ht="7.95" customHeight="1">
      <c r="A68" s="17">
        <v>61</v>
      </c>
      <c r="B68" s="140" t="str">
        <f>'RM Rate &amp; Feed Cost'!B67</f>
        <v>Lyso -10</v>
      </c>
      <c r="C68" s="144"/>
      <c r="D68" s="142">
        <f>'RM Rate &amp; Feed Cost'!C67</f>
        <v>1050</v>
      </c>
      <c r="E68" s="143">
        <f t="shared" si="0"/>
        <v>0</v>
      </c>
      <c r="F68" s="143">
        <f t="shared" si="1"/>
        <v>0</v>
      </c>
      <c r="G68" s="144">
        <f>G7*C68</f>
        <v>0</v>
      </c>
      <c r="H68" s="48"/>
      <c r="I68" s="42"/>
      <c r="J68" s="42">
        <f t="shared" si="2"/>
        <v>0</v>
      </c>
      <c r="K68" s="42"/>
      <c r="L68" s="49"/>
      <c r="M68" s="14"/>
    </row>
    <row r="69" spans="1:13" ht="7.95" customHeight="1">
      <c r="A69" s="17">
        <v>62</v>
      </c>
      <c r="B69" s="140" t="str">
        <f>'RM Rate &amp; Feed Cost'!B68</f>
        <v>Mono calcium Phosphate /M.C.P</v>
      </c>
      <c r="C69" s="144">
        <v>10.9</v>
      </c>
      <c r="D69" s="142">
        <f>'RM Rate &amp; Feed Cost'!C68</f>
        <v>55</v>
      </c>
      <c r="E69" s="143">
        <f t="shared" si="0"/>
        <v>599.5</v>
      </c>
      <c r="F69" s="143">
        <f t="shared" si="1"/>
        <v>0.59950000000000003</v>
      </c>
      <c r="G69" s="144">
        <f>G7*C69</f>
        <v>9810</v>
      </c>
      <c r="H69" s="48"/>
      <c r="I69" s="42"/>
      <c r="J69" s="42">
        <f t="shared" si="2"/>
        <v>0</v>
      </c>
      <c r="K69" s="42"/>
      <c r="L69" s="49"/>
      <c r="M69" s="14"/>
    </row>
    <row r="70" spans="1:13" ht="7.95" customHeight="1">
      <c r="A70" s="17">
        <v>63</v>
      </c>
      <c r="B70" s="140" t="str">
        <f>'RM Rate &amp; Feed Cost'!B69</f>
        <v>Pellet Binder</v>
      </c>
      <c r="C70" s="144"/>
      <c r="D70" s="142">
        <f>'RM Rate &amp; Feed Cost'!C69</f>
        <v>120</v>
      </c>
      <c r="E70" s="143">
        <f t="shared" si="0"/>
        <v>0</v>
      </c>
      <c r="F70" s="143">
        <f t="shared" si="1"/>
        <v>0</v>
      </c>
      <c r="G70" s="144">
        <f>G7*C70</f>
        <v>0</v>
      </c>
      <c r="H70" s="48"/>
      <c r="I70" s="42"/>
      <c r="J70" s="42">
        <f t="shared" si="2"/>
        <v>0</v>
      </c>
      <c r="K70" s="42"/>
      <c r="L70" s="49"/>
      <c r="M70" s="14"/>
    </row>
    <row r="71" spans="1:13" ht="7.95" customHeight="1">
      <c r="A71" s="17">
        <v>64</v>
      </c>
      <c r="B71" s="140" t="str">
        <f>'RM Rate &amp; Feed Cost'!B70</f>
        <v>Phytase/Natuphos</v>
      </c>
      <c r="C71" s="144"/>
      <c r="D71" s="142">
        <f>'RM Rate &amp; Feed Cost'!C70</f>
        <v>1700</v>
      </c>
      <c r="E71" s="143">
        <f t="shared" si="0"/>
        <v>0</v>
      </c>
      <c r="F71" s="143">
        <f t="shared" si="1"/>
        <v>0</v>
      </c>
      <c r="G71" s="144">
        <f>G7*C71</f>
        <v>0</v>
      </c>
      <c r="H71" s="48"/>
      <c r="I71" s="42"/>
      <c r="J71" s="42">
        <f t="shared" si="2"/>
        <v>0</v>
      </c>
      <c r="K71" s="42"/>
      <c r="L71" s="49"/>
      <c r="M71" s="14"/>
    </row>
    <row r="72" spans="1:13" ht="7.95" customHeight="1">
      <c r="A72" s="17">
        <v>65</v>
      </c>
      <c r="B72" s="140" t="str">
        <f>'RM Rate &amp; Feed Cost'!B71</f>
        <v>Robenidine (HCL)</v>
      </c>
      <c r="C72" s="144"/>
      <c r="D72" s="142">
        <f>'RM Rate &amp; Feed Cost'!C71</f>
        <v>260</v>
      </c>
      <c r="E72" s="143">
        <f t="shared" si="0"/>
        <v>0</v>
      </c>
      <c r="F72" s="143">
        <f t="shared" si="1"/>
        <v>0</v>
      </c>
      <c r="G72" s="144">
        <f>G7*C72</f>
        <v>0</v>
      </c>
      <c r="H72" s="48"/>
      <c r="I72" s="42"/>
      <c r="J72" s="42">
        <f t="shared" si="2"/>
        <v>0</v>
      </c>
      <c r="K72" s="42"/>
      <c r="L72" s="49"/>
      <c r="M72" s="14"/>
    </row>
    <row r="73" spans="1:13" ht="7.95" customHeight="1">
      <c r="A73" s="17">
        <v>66</v>
      </c>
      <c r="B73" s="140" t="str">
        <f>'RM Rate &amp; Feed Cost'!B72</f>
        <v>SGS DRY/ Mycrocurb Dry</v>
      </c>
      <c r="C73" s="144"/>
      <c r="D73" s="142">
        <f>'RM Rate &amp; Feed Cost'!C72</f>
        <v>0</v>
      </c>
      <c r="E73" s="143">
        <f t="shared" ref="E73:E85" si="3">C73*D73</f>
        <v>0</v>
      </c>
      <c r="F73" s="143">
        <f t="shared" ref="F73:F85" si="4">E73/1000</f>
        <v>0</v>
      </c>
      <c r="G73" s="144">
        <f>G7*C73</f>
        <v>0</v>
      </c>
      <c r="H73" s="48"/>
      <c r="I73" s="42"/>
      <c r="J73" s="42">
        <f t="shared" ref="J73:J100" si="5">H73*I73</f>
        <v>0</v>
      </c>
      <c r="K73" s="42"/>
      <c r="L73" s="49"/>
      <c r="M73" s="14"/>
    </row>
    <row r="74" spans="1:13" ht="7.95" customHeight="1">
      <c r="A74" s="17">
        <v>67</v>
      </c>
      <c r="B74" s="140" t="str">
        <f>'RM Rate &amp; Feed Cost'!B73</f>
        <v>Sodium-Bi-Carbonate</v>
      </c>
      <c r="C74" s="144">
        <v>1</v>
      </c>
      <c r="D74" s="142">
        <f>'RM Rate &amp; Feed Cost'!C73</f>
        <v>46</v>
      </c>
      <c r="E74" s="143">
        <f t="shared" si="3"/>
        <v>46</v>
      </c>
      <c r="F74" s="143">
        <f t="shared" si="4"/>
        <v>4.5999999999999999E-2</v>
      </c>
      <c r="G74" s="144">
        <f>G7*C74</f>
        <v>900</v>
      </c>
      <c r="H74" s="48"/>
      <c r="I74" s="42"/>
      <c r="J74" s="42">
        <f t="shared" si="5"/>
        <v>0</v>
      </c>
      <c r="K74" s="42"/>
      <c r="L74" s="49"/>
      <c r="M74" s="14"/>
    </row>
    <row r="75" spans="1:13" ht="7.95" customHeight="1">
      <c r="A75" s="17">
        <v>68</v>
      </c>
      <c r="B75" s="140" t="str">
        <f>'RM Rate &amp; Feed Cost'!B74</f>
        <v>Toxin Binder</v>
      </c>
      <c r="C75" s="144">
        <v>2</v>
      </c>
      <c r="D75" s="142">
        <f>'RM Rate &amp; Feed Cost'!C74</f>
        <v>83</v>
      </c>
      <c r="E75" s="143">
        <f t="shared" si="3"/>
        <v>166</v>
      </c>
      <c r="F75" s="143">
        <f t="shared" si="4"/>
        <v>0.16600000000000001</v>
      </c>
      <c r="G75" s="144">
        <f>G7*C75</f>
        <v>1800</v>
      </c>
      <c r="H75" s="48"/>
      <c r="I75" s="42"/>
      <c r="J75" s="42">
        <f t="shared" si="5"/>
        <v>0</v>
      </c>
      <c r="K75" s="42"/>
      <c r="L75" s="49"/>
      <c r="M75" s="14"/>
    </row>
    <row r="76" spans="1:13" ht="7.95" customHeight="1">
      <c r="A76" s="17">
        <v>69</v>
      </c>
      <c r="B76" s="140" t="str">
        <f>'RM Rate &amp; Feed Cost'!B75</f>
        <v>sigle cell protein</v>
      </c>
      <c r="C76" s="144">
        <v>30</v>
      </c>
      <c r="D76" s="142">
        <f>'RM Rate &amp; Feed Cost'!C75</f>
        <v>70</v>
      </c>
      <c r="E76" s="143">
        <f t="shared" si="3"/>
        <v>2100</v>
      </c>
      <c r="F76" s="143">
        <f t="shared" si="4"/>
        <v>2.1</v>
      </c>
      <c r="G76" s="144">
        <f>G7*C76</f>
        <v>27000</v>
      </c>
      <c r="H76" s="48"/>
      <c r="I76" s="42"/>
      <c r="J76" s="42">
        <f t="shared" si="5"/>
        <v>0</v>
      </c>
      <c r="K76" s="42"/>
      <c r="L76" s="49"/>
      <c r="M76" s="14"/>
    </row>
    <row r="77" spans="1:13" ht="7.95" customHeight="1">
      <c r="A77" s="17">
        <v>70</v>
      </c>
      <c r="B77" s="140" t="str">
        <f>'RM Rate &amp; Feed Cost'!B76</f>
        <v>Urea fertilizer</v>
      </c>
      <c r="C77" s="144"/>
      <c r="D77" s="142">
        <f>'RM Rate &amp; Feed Cost'!C76</f>
        <v>16.399999999999999</v>
      </c>
      <c r="E77" s="143">
        <f t="shared" si="3"/>
        <v>0</v>
      </c>
      <c r="F77" s="143">
        <f t="shared" si="4"/>
        <v>0</v>
      </c>
      <c r="G77" s="144">
        <f>G7*C77</f>
        <v>0</v>
      </c>
      <c r="H77" s="48"/>
      <c r="I77" s="42"/>
      <c r="J77" s="42">
        <f t="shared" si="5"/>
        <v>0</v>
      </c>
      <c r="K77" s="42"/>
      <c r="L77" s="49"/>
      <c r="M77" s="14"/>
    </row>
    <row r="78" spans="1:13" ht="7.95" customHeight="1">
      <c r="A78" s="17">
        <v>71</v>
      </c>
      <c r="B78" s="140" t="str">
        <f>'RM Rate &amp; Feed Cost'!B77</f>
        <v>Natupro</v>
      </c>
      <c r="C78" s="144">
        <v>0.4</v>
      </c>
      <c r="D78" s="142">
        <f>'RM Rate &amp; Feed Cost'!C77</f>
        <v>400</v>
      </c>
      <c r="E78" s="143">
        <f t="shared" si="3"/>
        <v>160</v>
      </c>
      <c r="F78" s="143">
        <f t="shared" si="4"/>
        <v>0.16</v>
      </c>
      <c r="G78" s="144">
        <f>G7*C78</f>
        <v>360</v>
      </c>
      <c r="H78" s="48"/>
      <c r="I78" s="42"/>
      <c r="J78" s="42">
        <f t="shared" si="5"/>
        <v>0</v>
      </c>
      <c r="K78" s="42"/>
      <c r="L78" s="49"/>
      <c r="M78" s="14"/>
    </row>
    <row r="79" spans="1:13" ht="7.95" customHeight="1">
      <c r="A79" s="17">
        <v>72</v>
      </c>
      <c r="B79" s="140" t="str">
        <f>'RM Rate &amp; Feed Cost'!B78</f>
        <v>Alquernat Zycox</v>
      </c>
      <c r="C79" s="144"/>
      <c r="D79" s="142">
        <f>'RM Rate &amp; Feed Cost'!C78</f>
        <v>480</v>
      </c>
      <c r="E79" s="143">
        <f t="shared" si="3"/>
        <v>0</v>
      </c>
      <c r="F79" s="143">
        <f t="shared" si="4"/>
        <v>0</v>
      </c>
      <c r="G79" s="144">
        <f>G7*C79</f>
        <v>0</v>
      </c>
      <c r="H79" s="48"/>
      <c r="I79" s="42"/>
      <c r="J79" s="42">
        <f t="shared" si="5"/>
        <v>0</v>
      </c>
      <c r="K79" s="42"/>
      <c r="L79" s="49"/>
      <c r="M79" s="14"/>
    </row>
    <row r="80" spans="1:13" ht="7.95" customHeight="1">
      <c r="A80" s="17">
        <v>73</v>
      </c>
      <c r="B80" s="140" t="str">
        <f>'RM Rate &amp; Feed Cost'!B79</f>
        <v>XAP/Robaviotic</v>
      </c>
      <c r="C80" s="144">
        <v>0.2</v>
      </c>
      <c r="D80" s="142">
        <f>'RM Rate &amp; Feed Cost'!C79</f>
        <v>900</v>
      </c>
      <c r="E80" s="143">
        <f t="shared" si="3"/>
        <v>180</v>
      </c>
      <c r="F80" s="143">
        <f t="shared" si="4"/>
        <v>0.18</v>
      </c>
      <c r="G80" s="144">
        <f>G7*C80</f>
        <v>180</v>
      </c>
      <c r="H80" s="48"/>
      <c r="I80" s="42"/>
      <c r="J80" s="42">
        <f t="shared" si="5"/>
        <v>0</v>
      </c>
      <c r="K80" s="42"/>
      <c r="L80" s="49"/>
      <c r="M80" s="14"/>
    </row>
    <row r="81" spans="1:13" ht="7.95" customHeight="1">
      <c r="A81" s="17">
        <v>74</v>
      </c>
      <c r="B81" s="140" t="str">
        <f>'RM Rate &amp; Feed Cost'!B80</f>
        <v>ZYMPEX-008</v>
      </c>
      <c r="C81" s="144"/>
      <c r="D81" s="142">
        <f>'RM Rate &amp; Feed Cost'!C80</f>
        <v>550</v>
      </c>
      <c r="E81" s="143">
        <f t="shared" si="3"/>
        <v>0</v>
      </c>
      <c r="F81" s="143">
        <f t="shared" si="4"/>
        <v>0</v>
      </c>
      <c r="G81" s="144">
        <f>G7*C81</f>
        <v>0</v>
      </c>
      <c r="H81" s="48"/>
      <c r="I81" s="42"/>
      <c r="J81" s="42">
        <f t="shared" si="5"/>
        <v>0</v>
      </c>
      <c r="K81" s="42"/>
      <c r="L81" s="49"/>
      <c r="M81" s="14"/>
    </row>
    <row r="82" spans="1:13" ht="7.95" customHeight="1">
      <c r="A82" s="17">
        <v>75</v>
      </c>
      <c r="B82" s="140" t="str">
        <f>'RM Rate &amp; Feed Cost'!B81</f>
        <v>Zymyeast 100</v>
      </c>
      <c r="C82" s="144"/>
      <c r="D82" s="142">
        <f>'RM Rate &amp; Feed Cost'!C81</f>
        <v>550</v>
      </c>
      <c r="E82" s="143">
        <f t="shared" si="3"/>
        <v>0</v>
      </c>
      <c r="F82" s="143">
        <f t="shared" si="4"/>
        <v>0</v>
      </c>
      <c r="G82" s="144">
        <f>G7*C82</f>
        <v>0</v>
      </c>
      <c r="H82" s="48"/>
      <c r="I82" s="42"/>
      <c r="J82" s="42">
        <f t="shared" si="5"/>
        <v>0</v>
      </c>
      <c r="K82" s="42"/>
      <c r="L82" s="49"/>
      <c r="M82" s="14"/>
    </row>
    <row r="83" spans="1:13" ht="7.95" customHeight="1">
      <c r="A83" s="17">
        <v>76</v>
      </c>
      <c r="B83" s="140" t="str">
        <f>'RM Rate &amp; Feed Cost'!B82</f>
        <v>L Tryptophan</v>
      </c>
      <c r="C83" s="146"/>
      <c r="D83" s="142">
        <f>'RM Rate &amp; Feed Cost'!C82</f>
        <v>857</v>
      </c>
      <c r="E83" s="143">
        <f t="shared" si="3"/>
        <v>0</v>
      </c>
      <c r="F83" s="143">
        <f t="shared" si="4"/>
        <v>0</v>
      </c>
      <c r="G83" s="144">
        <f>G7*C83</f>
        <v>0</v>
      </c>
      <c r="H83" s="52"/>
      <c r="I83" s="42"/>
      <c r="J83" s="42">
        <f t="shared" si="5"/>
        <v>0</v>
      </c>
      <c r="K83" s="52"/>
      <c r="L83" s="14"/>
      <c r="M83" s="14"/>
    </row>
    <row r="84" spans="1:13" ht="7.95" customHeight="1">
      <c r="A84" s="17">
        <v>77</v>
      </c>
      <c r="B84" s="140" t="str">
        <f>'RM Rate &amp; Feed Cost'!B83</f>
        <v>L - Valine</v>
      </c>
      <c r="C84" s="146"/>
      <c r="D84" s="142">
        <f>'RM Rate &amp; Feed Cost'!C83</f>
        <v>483</v>
      </c>
      <c r="E84" s="143">
        <f t="shared" si="3"/>
        <v>0</v>
      </c>
      <c r="F84" s="143">
        <f t="shared" si="4"/>
        <v>0</v>
      </c>
      <c r="G84" s="144">
        <f>G7*C84</f>
        <v>0</v>
      </c>
      <c r="H84" s="53"/>
      <c r="I84" s="42"/>
      <c r="J84" s="42">
        <f t="shared" si="5"/>
        <v>0</v>
      </c>
      <c r="K84" s="53"/>
      <c r="L84" s="14"/>
      <c r="M84" s="14"/>
    </row>
    <row r="85" spans="1:13" ht="7.95" customHeight="1">
      <c r="A85" s="17">
        <v>78</v>
      </c>
      <c r="B85" s="140" t="str">
        <f>'RM Rate &amp; Feed Cost'!B84</f>
        <v>Diesel</v>
      </c>
      <c r="C85" s="88"/>
      <c r="D85" s="142">
        <f>'RM Rate &amp; Feed Cost'!C84</f>
        <v>64</v>
      </c>
      <c r="E85" s="143">
        <f t="shared" si="3"/>
        <v>0</v>
      </c>
      <c r="F85" s="143">
        <f t="shared" si="4"/>
        <v>0</v>
      </c>
      <c r="G85" s="144">
        <f>G7*C85</f>
        <v>0</v>
      </c>
      <c r="H85" s="52"/>
      <c r="I85" s="42"/>
      <c r="J85" s="42">
        <f t="shared" si="5"/>
        <v>0</v>
      </c>
      <c r="K85" s="52"/>
      <c r="L85" s="14"/>
      <c r="M85" s="14"/>
    </row>
    <row r="86" spans="1:13" ht="7.95" customHeight="1">
      <c r="A86" s="17">
        <v>79</v>
      </c>
      <c r="B86" s="140" t="str">
        <f>'RM Rate &amp; Feed Cost'!B85</f>
        <v>Sewing Thread</v>
      </c>
      <c r="C86" s="147"/>
      <c r="D86" s="142">
        <f>'RM Rate &amp; Feed Cost'!C85</f>
        <v>0</v>
      </c>
      <c r="E86" s="143">
        <f t="shared" ref="E86:E91" si="6">C86*D86</f>
        <v>0</v>
      </c>
      <c r="F86" s="143">
        <f t="shared" ref="F86:F91" si="7">E86/1000</f>
        <v>0</v>
      </c>
      <c r="G86" s="144">
        <f>G7*C86</f>
        <v>0</v>
      </c>
      <c r="H86" s="15"/>
      <c r="I86" s="42"/>
      <c r="J86" s="42">
        <f t="shared" si="5"/>
        <v>0</v>
      </c>
      <c r="K86" s="32"/>
      <c r="L86" s="32"/>
    </row>
    <row r="87" spans="1:13" ht="7.95" customHeight="1">
      <c r="A87" s="17">
        <v>80</v>
      </c>
      <c r="B87" s="140" t="str">
        <f>'RM Rate &amp; Feed Cost'!B86</f>
        <v>Kemtrace Broiler Dry</v>
      </c>
      <c r="C87" s="146">
        <v>0.7</v>
      </c>
      <c r="D87" s="142">
        <f>'RM Rate &amp; Feed Cost'!C86</f>
        <v>350</v>
      </c>
      <c r="E87" s="143">
        <f t="shared" si="6"/>
        <v>244.99999999999997</v>
      </c>
      <c r="F87" s="143">
        <f t="shared" si="7"/>
        <v>0.24499999999999997</v>
      </c>
      <c r="G87" s="144">
        <f>G7*C87</f>
        <v>630</v>
      </c>
      <c r="I87" s="42"/>
      <c r="J87" s="42">
        <f t="shared" si="5"/>
        <v>0</v>
      </c>
    </row>
    <row r="88" spans="1:13" ht="7.95" customHeight="1">
      <c r="A88" s="17">
        <v>81</v>
      </c>
      <c r="B88" s="140" t="str">
        <f>'RM Rate &amp; Feed Cost'!B87</f>
        <v>Antamix ME</v>
      </c>
      <c r="C88" s="146">
        <v>1</v>
      </c>
      <c r="D88" s="142">
        <f>'RM Rate &amp; Feed Cost'!C87</f>
        <v>165</v>
      </c>
      <c r="E88" s="143">
        <f t="shared" si="6"/>
        <v>165</v>
      </c>
      <c r="F88" s="143">
        <f t="shared" si="7"/>
        <v>0.16500000000000001</v>
      </c>
      <c r="G88" s="144">
        <f>G7*C88</f>
        <v>900</v>
      </c>
      <c r="I88" s="42"/>
      <c r="J88" s="42">
        <f t="shared" si="5"/>
        <v>0</v>
      </c>
    </row>
    <row r="89" spans="1:13" ht="7.95" customHeight="1">
      <c r="A89" s="17">
        <v>82</v>
      </c>
      <c r="B89" s="140" t="str">
        <f>'RM Rate &amp; Feed Cost'!B88</f>
        <v>Lincomycin (Eurolinco)</v>
      </c>
      <c r="C89" s="146"/>
      <c r="D89" s="142">
        <f>'RM Rate &amp; Feed Cost'!C88</f>
        <v>600</v>
      </c>
      <c r="E89" s="143">
        <f t="shared" si="6"/>
        <v>0</v>
      </c>
      <c r="F89" s="143">
        <f t="shared" si="7"/>
        <v>0</v>
      </c>
      <c r="G89" s="144">
        <f>G7*C89</f>
        <v>0</v>
      </c>
      <c r="I89" s="42"/>
      <c r="J89" s="42">
        <f t="shared" si="5"/>
        <v>0</v>
      </c>
    </row>
    <row r="90" spans="1:13">
      <c r="A90" s="17">
        <v>83</v>
      </c>
      <c r="B90" s="148" t="str">
        <f>'RM Rate &amp; Feed Cost'!B89</f>
        <v>Natufactant 250</v>
      </c>
      <c r="C90" s="146"/>
      <c r="D90" s="142">
        <f>'RM Rate &amp; Feed Cost'!C89</f>
        <v>290</v>
      </c>
      <c r="E90" s="143">
        <f t="shared" si="6"/>
        <v>0</v>
      </c>
      <c r="F90" s="143">
        <f t="shared" si="7"/>
        <v>0</v>
      </c>
      <c r="G90" s="144">
        <f>G7*C90</f>
        <v>0</v>
      </c>
      <c r="I90" s="42"/>
      <c r="J90" s="42">
        <f t="shared" si="5"/>
        <v>0</v>
      </c>
    </row>
    <row r="91" spans="1:13">
      <c r="A91" s="17">
        <v>84</v>
      </c>
      <c r="B91" s="148" t="str">
        <f>'RM Rate &amp; Feed Cost'!B90</f>
        <v>Egg Extra</v>
      </c>
      <c r="C91" s="146"/>
      <c r="D91" s="142">
        <f>'RM Rate &amp; Feed Cost'!C90</f>
        <v>950</v>
      </c>
      <c r="E91" s="143">
        <f t="shared" si="6"/>
        <v>0</v>
      </c>
      <c r="F91" s="143">
        <f t="shared" si="7"/>
        <v>0</v>
      </c>
      <c r="G91" s="144">
        <f>G7*C91</f>
        <v>0</v>
      </c>
      <c r="H91" s="1">
        <v>50</v>
      </c>
      <c r="I91" s="42">
        <v>130</v>
      </c>
      <c r="J91" s="42">
        <f t="shared" si="5"/>
        <v>6500</v>
      </c>
    </row>
    <row r="92" spans="1:13">
      <c r="A92" s="17">
        <v>85</v>
      </c>
      <c r="B92" s="148" t="str">
        <f>'RM Rate &amp; Feed Cost'!B91</f>
        <v>Clostin Sulphate</v>
      </c>
      <c r="C92" s="146"/>
      <c r="D92" s="142">
        <f>'RM Rate &amp; Feed Cost'!C91</f>
        <v>310</v>
      </c>
      <c r="E92" s="143">
        <f t="shared" ref="E92:E94" si="8">C92*D92</f>
        <v>0</v>
      </c>
      <c r="F92" s="143">
        <f t="shared" ref="F92:F94" si="9">E92/1000</f>
        <v>0</v>
      </c>
      <c r="G92" s="144">
        <f>G7*C92</f>
        <v>0</v>
      </c>
      <c r="I92" s="42"/>
      <c r="J92" s="42">
        <f t="shared" si="5"/>
        <v>0</v>
      </c>
    </row>
    <row r="93" spans="1:13">
      <c r="A93" s="17">
        <v>86</v>
      </c>
      <c r="B93" s="148" t="str">
        <f>'RM Rate &amp; Feed Cost'!B92</f>
        <v>Feed Like</v>
      </c>
      <c r="C93" s="146"/>
      <c r="D93" s="142">
        <f>'RM Rate &amp; Feed Cost'!C92</f>
        <v>480</v>
      </c>
      <c r="E93" s="143">
        <f t="shared" si="8"/>
        <v>0</v>
      </c>
      <c r="F93" s="143">
        <f t="shared" si="9"/>
        <v>0</v>
      </c>
      <c r="G93" s="144">
        <f>G7*C93</f>
        <v>0</v>
      </c>
      <c r="I93" s="42"/>
      <c r="J93" s="42">
        <f t="shared" si="5"/>
        <v>0</v>
      </c>
    </row>
    <row r="94" spans="1:13">
      <c r="A94" s="17">
        <v>87</v>
      </c>
      <c r="B94" s="148" t="str">
        <f>'RM Rate &amp; Feed Cost'!B93</f>
        <v>Milk Boost</v>
      </c>
      <c r="C94" s="146"/>
      <c r="D94" s="142">
        <f>'RM Rate &amp; Feed Cost'!C93</f>
        <v>650</v>
      </c>
      <c r="E94" s="143">
        <f t="shared" si="8"/>
        <v>0</v>
      </c>
      <c r="F94" s="143">
        <f t="shared" si="9"/>
        <v>0</v>
      </c>
      <c r="G94" s="144">
        <f>C94*G7</f>
        <v>0</v>
      </c>
      <c r="I94" s="42"/>
      <c r="J94" s="42">
        <f t="shared" si="5"/>
        <v>0</v>
      </c>
    </row>
    <row r="95" spans="1:13">
      <c r="B95" s="148" t="str">
        <f>'RM Rate &amp; Feed Cost'!B94</f>
        <v>Elitox</v>
      </c>
      <c r="C95" s="149"/>
      <c r="D95" s="142">
        <f>'RM Rate &amp; Feed Cost'!C94</f>
        <v>730</v>
      </c>
      <c r="E95" s="143">
        <f t="shared" ref="E95:E100" si="10">C95*D95</f>
        <v>0</v>
      </c>
      <c r="F95" s="143">
        <f t="shared" ref="F95:F100" si="11">E95/1000</f>
        <v>0</v>
      </c>
      <c r="G95" s="88"/>
      <c r="I95" s="42"/>
      <c r="J95" s="42">
        <f t="shared" si="5"/>
        <v>0</v>
      </c>
    </row>
    <row r="96" spans="1:13">
      <c r="B96" s="148" t="str">
        <f>'RM Rate &amp; Feed Cost'!B95</f>
        <v>Butipearl</v>
      </c>
      <c r="C96" s="149">
        <v>0.2</v>
      </c>
      <c r="D96" s="142">
        <f>'RM Rate &amp; Feed Cost'!C95</f>
        <v>950</v>
      </c>
      <c r="E96" s="143">
        <f t="shared" si="10"/>
        <v>190</v>
      </c>
      <c r="F96" s="143">
        <f t="shared" si="11"/>
        <v>0.19</v>
      </c>
      <c r="G96" s="88">
        <f>C96*G7</f>
        <v>180</v>
      </c>
      <c r="I96" s="42"/>
      <c r="J96" s="42">
        <f t="shared" si="5"/>
        <v>0</v>
      </c>
    </row>
    <row r="97" spans="2:12">
      <c r="B97" s="148" t="str">
        <f>'RM Rate &amp; Feed Cost'!B96</f>
        <v>Chromflex C Dry</v>
      </c>
      <c r="C97" s="149"/>
      <c r="D97" s="142">
        <f>'RM Rate &amp; Feed Cost'!C96</f>
        <v>0</v>
      </c>
      <c r="E97" s="143">
        <f t="shared" si="10"/>
        <v>0</v>
      </c>
      <c r="F97" s="143">
        <f t="shared" si="11"/>
        <v>0</v>
      </c>
      <c r="G97" s="88"/>
      <c r="I97" s="42"/>
      <c r="J97" s="42">
        <f t="shared" si="5"/>
        <v>0</v>
      </c>
    </row>
    <row r="98" spans="2:12">
      <c r="B98" s="148" t="str">
        <f>'RM Rate &amp; Feed Cost'!B97</f>
        <v>Lasalocid (Avatec)</v>
      </c>
      <c r="C98" s="149"/>
      <c r="D98" s="142">
        <f>'RM Rate &amp; Feed Cost'!C97</f>
        <v>705</v>
      </c>
      <c r="E98" s="143">
        <f t="shared" si="10"/>
        <v>0</v>
      </c>
      <c r="F98" s="143">
        <f t="shared" si="11"/>
        <v>0</v>
      </c>
      <c r="G98" s="88"/>
      <c r="I98" s="42"/>
      <c r="J98" s="42">
        <f t="shared" si="5"/>
        <v>0</v>
      </c>
    </row>
    <row r="99" spans="2:12">
      <c r="B99" s="148" t="str">
        <f>'RM Rate &amp; Feed Cost'!B98</f>
        <v>Stafac 500</v>
      </c>
      <c r="C99" s="149"/>
      <c r="D99" s="142">
        <f>'RM Rate &amp; Feed Cost'!C98</f>
        <v>7200</v>
      </c>
      <c r="E99" s="143">
        <f t="shared" si="10"/>
        <v>0</v>
      </c>
      <c r="F99" s="143">
        <f t="shared" si="11"/>
        <v>0</v>
      </c>
      <c r="G99" s="88"/>
      <c r="I99" s="42"/>
      <c r="J99" s="42">
        <f t="shared" si="5"/>
        <v>0</v>
      </c>
    </row>
    <row r="100" spans="2:12">
      <c r="B100" s="168"/>
      <c r="C100" s="149"/>
      <c r="D100" s="142">
        <f>'RM Rate &amp; Feed Cost'!C99</f>
        <v>0</v>
      </c>
      <c r="E100" s="143">
        <f t="shared" si="10"/>
        <v>0</v>
      </c>
      <c r="F100" s="143">
        <f t="shared" si="11"/>
        <v>0</v>
      </c>
      <c r="G100" s="88"/>
      <c r="I100" s="42"/>
      <c r="J100" s="42">
        <f t="shared" si="5"/>
        <v>0</v>
      </c>
    </row>
    <row r="101" spans="2:12">
      <c r="C101" s="75">
        <f>SUM(C8:C100)</f>
        <v>1001.2750000000001</v>
      </c>
      <c r="D101" s="75">
        <f t="shared" ref="D101:G101" si="12">SUM(D8:D100)</f>
        <v>34548.870000000003</v>
      </c>
      <c r="E101" s="75">
        <f t="shared" si="12"/>
        <v>27781.853999999999</v>
      </c>
      <c r="F101" s="75">
        <f t="shared" si="12"/>
        <v>27.781854000000003</v>
      </c>
      <c r="G101" s="75">
        <f t="shared" si="12"/>
        <v>901147.5</v>
      </c>
      <c r="H101" s="169">
        <f>SUM(H8:H100)</f>
        <v>1003</v>
      </c>
      <c r="I101" s="169">
        <f t="shared" ref="I101:J101" si="13">SUM(I8:I100)</f>
        <v>526.07999999999993</v>
      </c>
      <c r="J101" s="169">
        <f t="shared" si="13"/>
        <v>26960.38</v>
      </c>
      <c r="K101" s="160">
        <f>J101/1000</f>
        <v>26.960380000000001</v>
      </c>
      <c r="L101" s="170">
        <f>K101-F101</f>
        <v>-0.82147400000000204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03"/>
  <sheetViews>
    <sheetView zoomScale="115" zoomScaleNormal="115" workbookViewId="0">
      <selection activeCell="G7" sqref="G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8.7773437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88</v>
      </c>
    </row>
    <row r="5" spans="1:15">
      <c r="A5" s="66" t="s">
        <v>282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300</v>
      </c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180</v>
      </c>
      <c r="D8" s="67">
        <f>'RM Rate &amp; Feed Cost'!C7</f>
        <v>20</v>
      </c>
      <c r="E8" s="20">
        <f>C8*D8</f>
        <v>3600</v>
      </c>
      <c r="F8" s="20">
        <f>E8/1000</f>
        <v>3.6</v>
      </c>
      <c r="G8" s="28">
        <f>G7*C8</f>
        <v>54000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65</v>
      </c>
      <c r="D9" s="67">
        <f>'RM Rate &amp; Feed Cost'!C8</f>
        <v>35</v>
      </c>
      <c r="E9" s="20">
        <f t="shared" ref="E9:E72" si="0">C9*D9</f>
        <v>2275</v>
      </c>
      <c r="F9" s="20">
        <f t="shared" ref="F9:F72" si="1">E9/1000</f>
        <v>2.2749999999999999</v>
      </c>
      <c r="G9" s="28">
        <f>G7*C9</f>
        <v>19500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230</v>
      </c>
      <c r="D10" s="67">
        <f>'RM Rate &amp; Feed Cost'!C9</f>
        <v>18.5</v>
      </c>
      <c r="E10" s="20">
        <f t="shared" si="0"/>
        <v>4255</v>
      </c>
      <c r="F10" s="20">
        <f t="shared" si="1"/>
        <v>4.2549999999999999</v>
      </c>
      <c r="G10" s="28">
        <f>G7*C10</f>
        <v>69000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78</v>
      </c>
      <c r="D12" s="67">
        <f>'RM Rate &amp; Feed Cost'!C11</f>
        <v>23.09</v>
      </c>
      <c r="E12" s="20">
        <f t="shared" si="0"/>
        <v>1801.02</v>
      </c>
      <c r="F12" s="20">
        <f t="shared" si="1"/>
        <v>1.8010200000000001</v>
      </c>
      <c r="G12" s="28">
        <f>G7*C12</f>
        <v>23400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120</v>
      </c>
      <c r="D13" s="67">
        <f>'RM Rate &amp; Feed Cost'!C12</f>
        <v>21</v>
      </c>
      <c r="E13" s="20">
        <f t="shared" si="0"/>
        <v>2520</v>
      </c>
      <c r="F13" s="20">
        <f t="shared" si="1"/>
        <v>2.52</v>
      </c>
      <c r="G13" s="28">
        <f>G7*C13</f>
        <v>36000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>
        <v>30</v>
      </c>
      <c r="D15" s="67">
        <f>'RM Rate &amp; Feed Cost'!C14</f>
        <v>33</v>
      </c>
      <c r="E15" s="20">
        <f t="shared" si="0"/>
        <v>990</v>
      </c>
      <c r="F15" s="20">
        <f t="shared" si="1"/>
        <v>0.99</v>
      </c>
      <c r="G15" s="28">
        <f>G7*C15</f>
        <v>9000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>
        <v>47</v>
      </c>
      <c r="D21" s="67">
        <f>'RM Rate &amp; Feed Cost'!C20</f>
        <v>12.25</v>
      </c>
      <c r="E21" s="20">
        <f t="shared" si="0"/>
        <v>575.75</v>
      </c>
      <c r="F21" s="20">
        <f t="shared" si="1"/>
        <v>0.57574999999999998</v>
      </c>
      <c r="G21" s="28">
        <f>G7*C21</f>
        <v>14100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>
        <v>200</v>
      </c>
      <c r="D22" s="67">
        <f>'RM Rate &amp; Feed Cost'!C21</f>
        <v>11.5</v>
      </c>
      <c r="E22" s="20">
        <f t="shared" si="0"/>
        <v>2300</v>
      </c>
      <c r="F22" s="20">
        <f t="shared" si="1"/>
        <v>2.2999999999999998</v>
      </c>
      <c r="G22" s="28">
        <f>G7*C22</f>
        <v>60000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20</v>
      </c>
      <c r="D23" s="67">
        <f>'RM Rate &amp; Feed Cost'!C22</f>
        <v>8.5</v>
      </c>
      <c r="E23" s="20">
        <f t="shared" si="0"/>
        <v>170</v>
      </c>
      <c r="F23" s="20">
        <f t="shared" si="1"/>
        <v>0.17</v>
      </c>
      <c r="G23" s="28">
        <f>G7*C23</f>
        <v>6000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7</v>
      </c>
      <c r="D35" s="67">
        <f>'RM Rate &amp; Feed Cost'!C34</f>
        <v>9.25</v>
      </c>
      <c r="E35" s="20">
        <f t="shared" si="0"/>
        <v>64.75</v>
      </c>
      <c r="F35" s="20">
        <f t="shared" si="1"/>
        <v>6.4750000000000002E-2</v>
      </c>
      <c r="G35" s="28">
        <f>G7*C35</f>
        <v>2100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>
        <v>3</v>
      </c>
      <c r="D39" s="67">
        <f>'RM Rate &amp; Feed Cost'!C38</f>
        <v>125</v>
      </c>
      <c r="E39" s="20">
        <f t="shared" si="0"/>
        <v>375</v>
      </c>
      <c r="F39" s="20">
        <f t="shared" si="1"/>
        <v>0.375</v>
      </c>
      <c r="G39" s="28">
        <f>G7*C39</f>
        <v>900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/>
      <c r="D48" s="67">
        <f>'RM Rate &amp; Feed Cost'!C47</f>
        <v>230</v>
      </c>
      <c r="E48" s="20">
        <f t="shared" si="0"/>
        <v>0</v>
      </c>
      <c r="F48" s="20">
        <f t="shared" si="1"/>
        <v>0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>
        <v>1</v>
      </c>
      <c r="D66" s="67">
        <f>'RM Rate &amp; Feed Cost'!C65</f>
        <v>65</v>
      </c>
      <c r="E66" s="20">
        <f t="shared" si="0"/>
        <v>65</v>
      </c>
      <c r="F66" s="20">
        <f t="shared" si="1"/>
        <v>6.5000000000000002E-2</v>
      </c>
      <c r="G66" s="28">
        <f>G7*C66</f>
        <v>300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>
        <v>1</v>
      </c>
      <c r="D67" s="67">
        <f>'RM Rate &amp; Feed Cost'!C66</f>
        <v>250</v>
      </c>
      <c r="E67" s="20">
        <f t="shared" si="0"/>
        <v>250</v>
      </c>
      <c r="F67" s="20">
        <f t="shared" si="1"/>
        <v>0.25</v>
      </c>
      <c r="G67" s="28">
        <f>G7*C67</f>
        <v>300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5</v>
      </c>
      <c r="D69" s="67">
        <f>'RM Rate &amp; Feed Cost'!C68</f>
        <v>55</v>
      </c>
      <c r="E69" s="20">
        <f t="shared" si="0"/>
        <v>275</v>
      </c>
      <c r="F69" s="20">
        <f t="shared" si="1"/>
        <v>0.27500000000000002</v>
      </c>
      <c r="G69" s="28">
        <f>G7*C69</f>
        <v>1500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>
        <v>2</v>
      </c>
      <c r="D74" s="67">
        <f>'RM Rate &amp; Feed Cost'!C73</f>
        <v>46</v>
      </c>
      <c r="E74" s="20">
        <f t="shared" si="2"/>
        <v>92</v>
      </c>
      <c r="F74" s="20">
        <f t="shared" si="3"/>
        <v>9.1999999999999998E-2</v>
      </c>
      <c r="G74" s="28">
        <f>G7*C74</f>
        <v>600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>
        <v>11</v>
      </c>
      <c r="D77" s="67">
        <f>'RM Rate &amp; Feed Cost'!C76</f>
        <v>16.399999999999999</v>
      </c>
      <c r="E77" s="20">
        <f t="shared" si="2"/>
        <v>180.39999999999998</v>
      </c>
      <c r="F77" s="20">
        <f t="shared" si="3"/>
        <v>0.18039999999999998</v>
      </c>
      <c r="G77" s="28">
        <f>G7*C77</f>
        <v>3300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2" spans="1:13">
      <c r="B92" s="19" t="str">
        <f>'RM Rate &amp; Feed Cost'!B91</f>
        <v>Clostin Sulphate</v>
      </c>
      <c r="D92" s="67">
        <f>'RM Rate &amp; Feed Cost'!C91</f>
        <v>310</v>
      </c>
    </row>
    <row r="93" spans="1:13">
      <c r="B93" s="19" t="str">
        <f>'RM Rate &amp; Feed Cost'!B92</f>
        <v>Feed Like</v>
      </c>
      <c r="D93" s="67">
        <f>'RM Rate &amp; Feed Cost'!C92</f>
        <v>480</v>
      </c>
    </row>
    <row r="94" spans="1:13">
      <c r="B94" s="19" t="str">
        <f>'RM Rate &amp; Feed Cost'!B93</f>
        <v>Milk Boost</v>
      </c>
      <c r="C94" s="1">
        <v>0.5</v>
      </c>
      <c r="D94" s="67">
        <f>'RM Rate &amp; Feed Cost'!C93</f>
        <v>650</v>
      </c>
      <c r="G94" s="1">
        <f>C94*G7</f>
        <v>150</v>
      </c>
    </row>
    <row r="95" spans="1:13">
      <c r="B95" s="19" t="str">
        <f>'RM Rate &amp; Feed Cost'!B94</f>
        <v>Elitox</v>
      </c>
      <c r="D95" s="67">
        <f>'RM Rate &amp; Feed Cost'!C94</f>
        <v>730</v>
      </c>
    </row>
    <row r="96" spans="1:13">
      <c r="B96" s="19" t="str">
        <f>'RM Rate &amp; Feed Cost'!B95</f>
        <v>Butipearl</v>
      </c>
      <c r="D96" s="67">
        <f>'RM Rate &amp; Feed Cost'!C95</f>
        <v>950</v>
      </c>
    </row>
    <row r="97" spans="2:7">
      <c r="B97" s="19" t="str">
        <f>'RM Rate &amp; Feed Cost'!B96</f>
        <v>Chromflex C Dry</v>
      </c>
      <c r="D97" s="67">
        <f>'RM Rate &amp; Feed Cost'!C96</f>
        <v>0</v>
      </c>
    </row>
    <row r="98" spans="2:7">
      <c r="B98" s="19" t="str">
        <f>'RM Rate &amp; Feed Cost'!B97</f>
        <v>Lasalocid (Avatec)</v>
      </c>
      <c r="D98" s="67">
        <f>'RM Rate &amp; Feed Cost'!C97</f>
        <v>705</v>
      </c>
    </row>
    <row r="99" spans="2:7">
      <c r="B99" s="19" t="str">
        <f>'RM Rate &amp; Feed Cost'!B98</f>
        <v>Stafac 500</v>
      </c>
      <c r="D99" s="67">
        <f>'RM Rate &amp; Feed Cost'!C98</f>
        <v>7200</v>
      </c>
    </row>
    <row r="100" spans="2:7">
      <c r="B100" s="19">
        <f>'RM Rate &amp; Feed Cost'!B99</f>
        <v>0</v>
      </c>
      <c r="D100" s="67">
        <f>'RM Rate &amp; Feed Cost'!C99</f>
        <v>0</v>
      </c>
    </row>
    <row r="101" spans="2:7">
      <c r="B101" s="19">
        <f>'RM Rate &amp; Feed Cost'!B100</f>
        <v>0</v>
      </c>
      <c r="D101" s="67">
        <f>'RM Rate &amp; Feed Cost'!C100</f>
        <v>0</v>
      </c>
    </row>
    <row r="102" spans="2:7">
      <c r="B102" s="166"/>
    </row>
    <row r="103" spans="2:7">
      <c r="C103" s="30">
        <f>SUM(C8:C102)</f>
        <v>1000.5</v>
      </c>
      <c r="D103" s="30">
        <f t="shared" ref="D103:G103" si="4">SUM(D8:D102)</f>
        <v>34548.870000000003</v>
      </c>
      <c r="E103" s="30">
        <f t="shared" si="4"/>
        <v>19788.920000000002</v>
      </c>
      <c r="F103" s="30">
        <f t="shared" si="4"/>
        <v>19.788919999999997</v>
      </c>
      <c r="G103" s="30">
        <f t="shared" si="4"/>
        <v>300150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02"/>
  <sheetViews>
    <sheetView zoomScale="115" zoomScaleNormal="115" workbookViewId="0">
      <selection activeCell="G8" sqref="G8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5.6640625" style="1" customWidth="1"/>
    <col min="7" max="7" width="8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90</v>
      </c>
    </row>
    <row r="5" spans="1:15">
      <c r="A5" s="66" t="s">
        <v>280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200</v>
      </c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180</v>
      </c>
      <c r="D8" s="67">
        <f>'RM Rate &amp; Feed Cost'!C7</f>
        <v>20</v>
      </c>
      <c r="E8" s="20">
        <f>C8*D8</f>
        <v>3600</v>
      </c>
      <c r="F8" s="20">
        <f>E8/1000</f>
        <v>3.6</v>
      </c>
      <c r="G8" s="28">
        <f>G7*C8</f>
        <v>36000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75</v>
      </c>
      <c r="D9" s="67">
        <f>'RM Rate &amp; Feed Cost'!C8</f>
        <v>35</v>
      </c>
      <c r="E9" s="20">
        <f t="shared" ref="E9:E72" si="0">C9*D9</f>
        <v>2625</v>
      </c>
      <c r="F9" s="20">
        <f t="shared" ref="F9:F72" si="1">E9/1000</f>
        <v>2.625</v>
      </c>
      <c r="G9" s="28">
        <f>G7*C9</f>
        <v>15000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201</v>
      </c>
      <c r="D10" s="67">
        <f>'RM Rate &amp; Feed Cost'!C9</f>
        <v>18.5</v>
      </c>
      <c r="E10" s="20">
        <f t="shared" si="0"/>
        <v>3718.5</v>
      </c>
      <c r="F10" s="20">
        <f t="shared" si="1"/>
        <v>3.7185000000000001</v>
      </c>
      <c r="G10" s="28">
        <f>G7*C10</f>
        <v>40200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70</v>
      </c>
      <c r="D12" s="67">
        <f>'RM Rate &amp; Feed Cost'!C11</f>
        <v>23.09</v>
      </c>
      <c r="E12" s="20">
        <f t="shared" si="0"/>
        <v>1616.3</v>
      </c>
      <c r="F12" s="20">
        <f t="shared" si="1"/>
        <v>1.6162999999999998</v>
      </c>
      <c r="G12" s="28">
        <f>G7*C12</f>
        <v>14000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135.30000000000001</v>
      </c>
      <c r="D13" s="67">
        <f>'RM Rate &amp; Feed Cost'!C12</f>
        <v>21</v>
      </c>
      <c r="E13" s="20">
        <f t="shared" si="0"/>
        <v>2841.3</v>
      </c>
      <c r="F13" s="20">
        <f t="shared" si="1"/>
        <v>2.8413000000000004</v>
      </c>
      <c r="G13" s="28">
        <f>G7*C13</f>
        <v>27060.000000000004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>
        <v>72</v>
      </c>
      <c r="D15" s="67">
        <f>'RM Rate &amp; Feed Cost'!C14</f>
        <v>33</v>
      </c>
      <c r="E15" s="20">
        <f t="shared" si="0"/>
        <v>2376</v>
      </c>
      <c r="F15" s="20">
        <f t="shared" si="1"/>
        <v>2.3759999999999999</v>
      </c>
      <c r="G15" s="28">
        <f>G7*C15</f>
        <v>14400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>
        <v>30</v>
      </c>
      <c r="D21" s="67">
        <f>'RM Rate &amp; Feed Cost'!C20</f>
        <v>12.25</v>
      </c>
      <c r="E21" s="20">
        <f t="shared" si="0"/>
        <v>367.5</v>
      </c>
      <c r="F21" s="20">
        <f t="shared" si="1"/>
        <v>0.36749999999999999</v>
      </c>
      <c r="G21" s="28">
        <f>G7*C21</f>
        <v>6000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>
        <v>185</v>
      </c>
      <c r="D22" s="67">
        <f>'RM Rate &amp; Feed Cost'!C21</f>
        <v>11.5</v>
      </c>
      <c r="E22" s="20">
        <f t="shared" si="0"/>
        <v>2127.5</v>
      </c>
      <c r="F22" s="20">
        <f t="shared" si="1"/>
        <v>2.1274999999999999</v>
      </c>
      <c r="G22" s="28">
        <f>G7*C22</f>
        <v>37000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20</v>
      </c>
      <c r="D23" s="67">
        <f>'RM Rate &amp; Feed Cost'!C22</f>
        <v>8.5</v>
      </c>
      <c r="E23" s="20">
        <f t="shared" si="0"/>
        <v>170</v>
      </c>
      <c r="F23" s="20">
        <f t="shared" si="1"/>
        <v>0.17</v>
      </c>
      <c r="G23" s="28">
        <f>G7*C23</f>
        <v>4000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7</v>
      </c>
      <c r="D35" s="67">
        <f>'RM Rate &amp; Feed Cost'!C34</f>
        <v>9.25</v>
      </c>
      <c r="E35" s="20">
        <f t="shared" si="0"/>
        <v>64.75</v>
      </c>
      <c r="F35" s="20">
        <f t="shared" si="1"/>
        <v>6.4750000000000002E-2</v>
      </c>
      <c r="G35" s="28">
        <f>G7*C35</f>
        <v>1400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>
        <v>4</v>
      </c>
      <c r="D39" s="67">
        <f>'RM Rate &amp; Feed Cost'!C38</f>
        <v>125</v>
      </c>
      <c r="E39" s="20">
        <f t="shared" si="0"/>
        <v>500</v>
      </c>
      <c r="F39" s="20">
        <f t="shared" si="1"/>
        <v>0.5</v>
      </c>
      <c r="G39" s="28">
        <f>G7*C39</f>
        <v>800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/>
      <c r="D48" s="67">
        <f>'RM Rate &amp; Feed Cost'!C47</f>
        <v>230</v>
      </c>
      <c r="E48" s="20">
        <f t="shared" si="0"/>
        <v>0</v>
      </c>
      <c r="F48" s="20">
        <f t="shared" si="1"/>
        <v>0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>
        <v>0.2</v>
      </c>
      <c r="D51" s="67">
        <f>'RM Rate &amp; Feed Cost'!C50</f>
        <v>800</v>
      </c>
      <c r="E51" s="20">
        <f t="shared" si="0"/>
        <v>160</v>
      </c>
      <c r="F51" s="20">
        <f t="shared" si="1"/>
        <v>0.16</v>
      </c>
      <c r="G51" s="28">
        <f>G7*C51</f>
        <v>40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>
        <v>1</v>
      </c>
      <c r="D66" s="67">
        <f>'RM Rate &amp; Feed Cost'!C65</f>
        <v>65</v>
      </c>
      <c r="E66" s="20">
        <f t="shared" si="0"/>
        <v>65</v>
      </c>
      <c r="F66" s="20">
        <f t="shared" si="1"/>
        <v>6.5000000000000002E-2</v>
      </c>
      <c r="G66" s="28">
        <f>G7*C66</f>
        <v>200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>
        <v>1</v>
      </c>
      <c r="D67" s="67">
        <f>'RM Rate &amp; Feed Cost'!C66</f>
        <v>250</v>
      </c>
      <c r="E67" s="20">
        <f t="shared" si="0"/>
        <v>250</v>
      </c>
      <c r="F67" s="20">
        <f t="shared" si="1"/>
        <v>0.25</v>
      </c>
      <c r="G67" s="28">
        <f>G7*C67</f>
        <v>200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5</v>
      </c>
      <c r="D69" s="67">
        <f>'RM Rate &amp; Feed Cost'!C68</f>
        <v>55</v>
      </c>
      <c r="E69" s="20">
        <f t="shared" si="0"/>
        <v>275</v>
      </c>
      <c r="F69" s="20">
        <f t="shared" si="1"/>
        <v>0.27500000000000002</v>
      </c>
      <c r="G69" s="28">
        <f>G7*C69</f>
        <v>1000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>
        <v>2</v>
      </c>
      <c r="D74" s="67">
        <f>'RM Rate &amp; Feed Cost'!C73</f>
        <v>46</v>
      </c>
      <c r="E74" s="20">
        <f t="shared" si="2"/>
        <v>92</v>
      </c>
      <c r="F74" s="20">
        <f t="shared" si="3"/>
        <v>9.1999999999999998E-2</v>
      </c>
      <c r="G74" s="28">
        <f>G7*C74</f>
        <v>400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>
        <v>10.5</v>
      </c>
      <c r="D77" s="67">
        <f>'RM Rate &amp; Feed Cost'!C76</f>
        <v>16.399999999999999</v>
      </c>
      <c r="E77" s="20">
        <f t="shared" si="2"/>
        <v>172.2</v>
      </c>
      <c r="F77" s="20">
        <f t="shared" si="3"/>
        <v>0.17219999999999999</v>
      </c>
      <c r="G77" s="28">
        <f>G7*C77</f>
        <v>2100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v>0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2" spans="1:13">
      <c r="B92" s="19" t="str">
        <f>'RM Rate &amp; Feed Cost'!B91</f>
        <v>Clostin Sulphate</v>
      </c>
      <c r="D92" s="67">
        <f>'RM Rate &amp; Feed Cost'!C91</f>
        <v>310</v>
      </c>
    </row>
    <row r="93" spans="1:13">
      <c r="B93" s="19" t="str">
        <f>'RM Rate &amp; Feed Cost'!B92</f>
        <v>Feed Like</v>
      </c>
      <c r="D93" s="67">
        <f>'RM Rate &amp; Feed Cost'!C92</f>
        <v>480</v>
      </c>
    </row>
    <row r="94" spans="1:13">
      <c r="B94" s="19" t="str">
        <f>'RM Rate &amp; Feed Cost'!B93</f>
        <v>Milk Boost</v>
      </c>
      <c r="D94" s="67">
        <f>'RM Rate &amp; Feed Cost'!C93</f>
        <v>650</v>
      </c>
      <c r="G94" s="1">
        <f>C94*G7</f>
        <v>0</v>
      </c>
    </row>
    <row r="95" spans="1:13">
      <c r="B95" s="19" t="str">
        <f>'RM Rate &amp; Feed Cost'!B94</f>
        <v>Elitox</v>
      </c>
      <c r="D95" s="67">
        <f>'RM Rate &amp; Feed Cost'!C94</f>
        <v>730</v>
      </c>
    </row>
    <row r="96" spans="1:13">
      <c r="B96" s="19" t="str">
        <f>'RM Rate &amp; Feed Cost'!B95</f>
        <v>Butipearl</v>
      </c>
      <c r="D96" s="67">
        <f>'RM Rate &amp; Feed Cost'!C95</f>
        <v>950</v>
      </c>
    </row>
    <row r="97" spans="2:7">
      <c r="B97" s="19" t="str">
        <f>'RM Rate &amp; Feed Cost'!B96</f>
        <v>Chromflex C Dry</v>
      </c>
      <c r="D97" s="67">
        <f>'RM Rate &amp; Feed Cost'!C96</f>
        <v>0</v>
      </c>
    </row>
    <row r="98" spans="2:7">
      <c r="B98" s="19" t="str">
        <f>'RM Rate &amp; Feed Cost'!B97</f>
        <v>Lasalocid (Avatec)</v>
      </c>
      <c r="D98" s="67">
        <f>'RM Rate &amp; Feed Cost'!C97</f>
        <v>705</v>
      </c>
    </row>
    <row r="99" spans="2:7">
      <c r="B99" s="19" t="str">
        <f>'RM Rate &amp; Feed Cost'!B98</f>
        <v>Stafac 500</v>
      </c>
      <c r="D99" s="67">
        <f>'RM Rate &amp; Feed Cost'!C98</f>
        <v>7200</v>
      </c>
    </row>
    <row r="102" spans="2:7">
      <c r="C102" s="30">
        <f>SUM(C8:C101)</f>
        <v>999</v>
      </c>
      <c r="D102" s="30">
        <f t="shared" ref="D102:G102" si="4">SUM(D8:D92)</f>
        <v>23769.870000000003</v>
      </c>
      <c r="E102" s="30">
        <f t="shared" si="4"/>
        <v>21021.05</v>
      </c>
      <c r="F102" s="30">
        <f t="shared" si="4"/>
        <v>21.021050000000002</v>
      </c>
      <c r="G102" s="30">
        <f t="shared" si="4"/>
        <v>199800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95"/>
  <sheetViews>
    <sheetView topLeftCell="A73" zoomScale="115" zoomScaleNormal="115" workbookViewId="0">
      <selection activeCell="D73" sqref="D73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108</v>
      </c>
    </row>
    <row r="5" spans="1:15">
      <c r="A5" s="66" t="s">
        <v>274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150">
        <v>100.583</v>
      </c>
      <c r="D8" s="67">
        <f>'RM Rate &amp; Feed Cost'!C7</f>
        <v>20</v>
      </c>
      <c r="E8" s="20">
        <f>C8*D8</f>
        <v>2011.6599999999999</v>
      </c>
      <c r="F8" s="20">
        <f>E8/1000</f>
        <v>2.01166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161">
        <v>367.214</v>
      </c>
      <c r="D9" s="67">
        <f>'RM Rate &amp; Feed Cost'!C8</f>
        <v>35</v>
      </c>
      <c r="E9" s="20">
        <f t="shared" ref="E9:E72" si="0">C9*D9</f>
        <v>12852.49</v>
      </c>
      <c r="F9" s="20">
        <f t="shared" ref="F9:F72" si="1">E9/1000</f>
        <v>12.85249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161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161">
        <v>140</v>
      </c>
      <c r="D11" s="67">
        <f>'RM Rate &amp; Feed Cost'!C10</f>
        <v>62</v>
      </c>
      <c r="E11" s="20">
        <f t="shared" si="0"/>
        <v>8680</v>
      </c>
      <c r="F11" s="20">
        <f t="shared" si="1"/>
        <v>8.68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161">
        <v>131.86600000000001</v>
      </c>
      <c r="D12" s="67">
        <f>'RM Rate &amp; Feed Cost'!C11</f>
        <v>23.09</v>
      </c>
      <c r="E12" s="20">
        <f t="shared" si="0"/>
        <v>3044.7859400000002</v>
      </c>
      <c r="F12" s="20">
        <f t="shared" si="1"/>
        <v>3.0447859400000001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161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161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161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161">
        <v>46.363</v>
      </c>
      <c r="D16" s="67">
        <f>'RM Rate &amp; Feed Cost'!C15</f>
        <v>62</v>
      </c>
      <c r="E16" s="20">
        <f t="shared" si="0"/>
        <v>2874.5059999999999</v>
      </c>
      <c r="F16" s="20">
        <f t="shared" si="1"/>
        <v>2.8745059999999998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161">
        <v>50</v>
      </c>
      <c r="D17" s="67">
        <f>'RM Rate &amp; Feed Cost'!C16</f>
        <v>78</v>
      </c>
      <c r="E17" s="20">
        <f t="shared" si="0"/>
        <v>3900</v>
      </c>
      <c r="F17" s="20">
        <f t="shared" si="1"/>
        <v>3.9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161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161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161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161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161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161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161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161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161">
        <v>150</v>
      </c>
      <c r="D26" s="67">
        <f>'RM Rate &amp; Feed Cost'!C25</f>
        <v>22</v>
      </c>
      <c r="E26" s="20">
        <f t="shared" si="0"/>
        <v>3300</v>
      </c>
      <c r="F26" s="20">
        <f t="shared" si="1"/>
        <v>3.3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161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161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161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161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161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161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161">
        <v>5</v>
      </c>
      <c r="D33" s="67">
        <f>'RM Rate &amp; Feed Cost'!C32</f>
        <v>60</v>
      </c>
      <c r="E33" s="20">
        <f t="shared" si="0"/>
        <v>300</v>
      </c>
      <c r="F33" s="20">
        <f t="shared" si="1"/>
        <v>0.3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161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161">
        <v>0.11600000000000001</v>
      </c>
      <c r="D35" s="67">
        <f>'RM Rate &amp; Feed Cost'!C34</f>
        <v>9.25</v>
      </c>
      <c r="E35" s="20">
        <f t="shared" si="0"/>
        <v>1.073</v>
      </c>
      <c r="F35" s="20">
        <f t="shared" si="1"/>
        <v>1.073E-3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161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161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161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161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161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161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161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161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161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161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161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161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161">
        <v>0.85699999999999998</v>
      </c>
      <c r="D48" s="67">
        <f>'RM Rate &amp; Feed Cost'!C47</f>
        <v>230</v>
      </c>
      <c r="E48" s="20">
        <f t="shared" si="0"/>
        <v>197.10999999999999</v>
      </c>
      <c r="F48" s="20">
        <f t="shared" si="1"/>
        <v>0.19710999999999998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161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161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161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161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161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161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161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161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161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161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161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161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161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161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161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163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161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161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161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161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161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161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161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161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161"/>
      <c r="D73" s="67">
        <f>'RM Rate &amp; Feed Cost'!C72</f>
        <v>0</v>
      </c>
      <c r="E73" s="20">
        <f t="shared" ref="E73:E94" si="2">C73*D73</f>
        <v>0</v>
      </c>
      <c r="F73" s="20">
        <f t="shared" ref="F73:F94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161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161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161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161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161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161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161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161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161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164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2" spans="1:13">
      <c r="B92" s="19" t="str">
        <f>'RM Rate &amp; Feed Cost'!B91</f>
        <v>Clostin Sulphate</v>
      </c>
      <c r="C92" s="162"/>
      <c r="D92" s="67">
        <f>'RM Rate &amp; Feed Cost'!C91</f>
        <v>310</v>
      </c>
      <c r="E92" s="20">
        <f t="shared" si="2"/>
        <v>0</v>
      </c>
      <c r="F92" s="20">
        <f t="shared" si="3"/>
        <v>0</v>
      </c>
    </row>
    <row r="93" spans="1:13">
      <c r="B93" s="19" t="str">
        <f>'RM Rate &amp; Feed Cost'!B92</f>
        <v>Feed Like</v>
      </c>
      <c r="C93" s="30"/>
      <c r="D93" s="67">
        <f>'RM Rate &amp; Feed Cost'!C92</f>
        <v>480</v>
      </c>
      <c r="E93" s="20">
        <f t="shared" si="2"/>
        <v>0</v>
      </c>
      <c r="F93" s="20">
        <f t="shared" si="3"/>
        <v>0</v>
      </c>
      <c r="G93" s="72">
        <f t="shared" ref="G93" si="4">SUM(G8:G92)</f>
        <v>0</v>
      </c>
    </row>
    <row r="94" spans="1:13">
      <c r="B94" s="19" t="str">
        <f>'RM Rate &amp; Feed Cost'!B93</f>
        <v>Milk Boost</v>
      </c>
      <c r="C94" s="162"/>
      <c r="D94" s="67">
        <f>'RM Rate &amp; Feed Cost'!C93</f>
        <v>650</v>
      </c>
      <c r="E94" s="20">
        <f t="shared" si="2"/>
        <v>0</v>
      </c>
      <c r="F94" s="20">
        <f t="shared" si="3"/>
        <v>0</v>
      </c>
    </row>
    <row r="95" spans="1:13">
      <c r="C95" s="165">
        <f>SUM(C8:C94)</f>
        <v>999.99900000000002</v>
      </c>
      <c r="D95" s="165">
        <f t="shared" ref="D95:G95" si="5">SUM(D8:D94)</f>
        <v>24963.870000000003</v>
      </c>
      <c r="E95" s="165">
        <f t="shared" si="5"/>
        <v>37801.624940000002</v>
      </c>
      <c r="F95" s="165">
        <f t="shared" si="5"/>
        <v>37.801624939999996</v>
      </c>
      <c r="G95" s="165">
        <f t="shared" si="5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93"/>
  <sheetViews>
    <sheetView topLeftCell="A43" zoomScale="115" zoomScaleNormal="115" workbookViewId="0">
      <selection activeCell="C9" sqref="C9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109</v>
      </c>
    </row>
    <row r="5" spans="1:15">
      <c r="A5" s="66" t="s">
        <v>246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317.14</v>
      </c>
      <c r="D8" s="67">
        <f>'RM Rate &amp; Feed Cost'!C7</f>
        <v>20</v>
      </c>
      <c r="E8" s="20">
        <f>C8*D8</f>
        <v>6342.7999999999993</v>
      </c>
      <c r="F8" s="20">
        <f>E8/1000</f>
        <v>6.3427999999999995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252.26400000000001</v>
      </c>
      <c r="D9" s="67">
        <f>'RM Rate &amp; Feed Cost'!C8</f>
        <v>35</v>
      </c>
      <c r="E9" s="20">
        <f t="shared" ref="E9:E72" si="0">C9*D9</f>
        <v>8829.24</v>
      </c>
      <c r="F9" s="20">
        <f t="shared" ref="F9:F72" si="1">E9/1000</f>
        <v>8.8292400000000004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51.177</v>
      </c>
      <c r="D11" s="67">
        <f>'RM Rate &amp; Feed Cost'!C10</f>
        <v>62</v>
      </c>
      <c r="E11" s="20">
        <f t="shared" si="0"/>
        <v>3172.9740000000002</v>
      </c>
      <c r="F11" s="20">
        <f t="shared" si="1"/>
        <v>3.172974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87.721999999999994</v>
      </c>
      <c r="D12" s="67">
        <f>'RM Rate &amp; Feed Cost'!C11</f>
        <v>23.09</v>
      </c>
      <c r="E12" s="20">
        <f t="shared" si="0"/>
        <v>2025.5009799999998</v>
      </c>
      <c r="F12" s="20">
        <f t="shared" si="1"/>
        <v>2.0255009799999999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100</v>
      </c>
      <c r="D16" s="67">
        <f>'RM Rate &amp; Feed Cost'!C15</f>
        <v>62</v>
      </c>
      <c r="E16" s="20">
        <f t="shared" si="0"/>
        <v>6200</v>
      </c>
      <c r="F16" s="20">
        <f t="shared" si="1"/>
        <v>6.2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115.986</v>
      </c>
      <c r="D17" s="67">
        <f>'RM Rate &amp; Feed Cost'!C16</f>
        <v>78</v>
      </c>
      <c r="E17" s="20">
        <f t="shared" si="0"/>
        <v>9046.9079999999994</v>
      </c>
      <c r="F17" s="20">
        <f t="shared" si="1"/>
        <v>9.0469080000000002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>
        <v>43.326000000000001</v>
      </c>
      <c r="D18" s="67">
        <f>'RM Rate &amp; Feed Cost'!C17</f>
        <v>43.5</v>
      </c>
      <c r="E18" s="20">
        <f t="shared" si="0"/>
        <v>1884.681</v>
      </c>
      <c r="F18" s="20">
        <f t="shared" si="1"/>
        <v>1.8846810000000001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>
        <v>8</v>
      </c>
      <c r="D30" s="67">
        <f>'RM Rate &amp; Feed Cost'!C29</f>
        <v>160</v>
      </c>
      <c r="E30" s="20">
        <f t="shared" si="0"/>
        <v>1280</v>
      </c>
      <c r="F30" s="20">
        <f t="shared" si="1"/>
        <v>1.28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15</v>
      </c>
      <c r="D33" s="67">
        <f>'RM Rate &amp; Feed Cost'!C32</f>
        <v>60</v>
      </c>
      <c r="E33" s="20">
        <f t="shared" si="0"/>
        <v>900</v>
      </c>
      <c r="F33" s="20">
        <f t="shared" si="1"/>
        <v>0.9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0.66900000000000004</v>
      </c>
      <c r="D35" s="67">
        <f>'RM Rate &amp; Feed Cost'!C34</f>
        <v>9.25</v>
      </c>
      <c r="E35" s="20">
        <f t="shared" si="0"/>
        <v>6.18825</v>
      </c>
      <c r="F35" s="20">
        <f t="shared" si="1"/>
        <v>6.1882500000000002E-3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0.68600000000000005</v>
      </c>
      <c r="D48" s="67">
        <f>'RM Rate &amp; Feed Cost'!C47</f>
        <v>230</v>
      </c>
      <c r="E48" s="20">
        <f t="shared" si="0"/>
        <v>157.78</v>
      </c>
      <c r="F48" s="20">
        <f t="shared" si="1"/>
        <v>0.15778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>
        <v>3.1E-2</v>
      </c>
      <c r="D55" s="67">
        <f>'RM Rate &amp; Feed Cost'!C54</f>
        <v>1600</v>
      </c>
      <c r="E55" s="20">
        <f t="shared" si="0"/>
        <v>49.6</v>
      </c>
      <c r="F55" s="20">
        <f t="shared" si="1"/>
        <v>4.9599999999999998E-2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1000.001</v>
      </c>
      <c r="D93" s="73">
        <f t="shared" ref="D93:G93" si="4">SUM(D8:D92)</f>
        <v>23523.870000000003</v>
      </c>
      <c r="E93" s="73">
        <f t="shared" si="4"/>
        <v>40535.672229999996</v>
      </c>
      <c r="F93" s="72">
        <f t="shared" si="4"/>
        <v>40.535672230000003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93"/>
  <sheetViews>
    <sheetView topLeftCell="A16" zoomScale="115" zoomScaleNormal="115" workbookViewId="0">
      <selection activeCell="C33" sqref="C33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110</v>
      </c>
    </row>
    <row r="5" spans="1:15">
      <c r="A5" s="66" t="s">
        <v>258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349.46300000000002</v>
      </c>
      <c r="D8" s="67">
        <f>'RM Rate &amp; Feed Cost'!C7</f>
        <v>20</v>
      </c>
      <c r="E8" s="20">
        <f>C8*D8</f>
        <v>6989.26</v>
      </c>
      <c r="F8" s="20">
        <f>E8/1000</f>
        <v>6.9892599999999998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416.63499999999999</v>
      </c>
      <c r="D9" s="67">
        <f>'RM Rate &amp; Feed Cost'!C8</f>
        <v>35</v>
      </c>
      <c r="E9" s="20">
        <f t="shared" ref="E9:E72" si="0">C9*D9</f>
        <v>14582.225</v>
      </c>
      <c r="F9" s="20">
        <f t="shared" ref="F9:F72" si="1">E9/1000</f>
        <v>14.582225000000001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97.483999999999995</v>
      </c>
      <c r="D11" s="67">
        <f>'RM Rate &amp; Feed Cost'!C10</f>
        <v>62</v>
      </c>
      <c r="E11" s="20">
        <f t="shared" si="0"/>
        <v>6044.0079999999998</v>
      </c>
      <c r="F11" s="20">
        <f t="shared" si="1"/>
        <v>6.0440079999999998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30</v>
      </c>
      <c r="D16" s="67">
        <f>'RM Rate &amp; Feed Cost'!C15</f>
        <v>62</v>
      </c>
      <c r="E16" s="20">
        <f t="shared" si="0"/>
        <v>1860</v>
      </c>
      <c r="F16" s="20">
        <f t="shared" si="1"/>
        <v>1.86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76.102000000000004</v>
      </c>
      <c r="D17" s="67">
        <f>'RM Rate &amp; Feed Cost'!C16</f>
        <v>78</v>
      </c>
      <c r="E17" s="20">
        <f t="shared" si="0"/>
        <v>5935.9560000000001</v>
      </c>
      <c r="F17" s="20">
        <f t="shared" si="1"/>
        <v>5.935956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20</v>
      </c>
      <c r="D33" s="67">
        <f>'RM Rate &amp; Feed Cost'!C32</f>
        <v>60</v>
      </c>
      <c r="E33" s="20">
        <f t="shared" si="0"/>
        <v>1200</v>
      </c>
      <c r="F33" s="20">
        <f t="shared" si="1"/>
        <v>1.2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/>
      <c r="D35" s="67">
        <f>'RM Rate &amp; Feed Cost'!C34</f>
        <v>9.25</v>
      </c>
      <c r="E35" s="20">
        <f t="shared" si="0"/>
        <v>0</v>
      </c>
      <c r="F35" s="20">
        <f t="shared" si="1"/>
        <v>0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1.915</v>
      </c>
      <c r="D48" s="67">
        <f>'RM Rate &amp; Feed Cost'!C47</f>
        <v>230</v>
      </c>
      <c r="E48" s="20">
        <f t="shared" si="0"/>
        <v>440.45</v>
      </c>
      <c r="F48" s="20">
        <f t="shared" si="1"/>
        <v>0.44045000000000001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>
        <v>0</v>
      </c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0.152</v>
      </c>
      <c r="D60" s="67">
        <f>'RM Rate &amp; Feed Cost'!C59</f>
        <v>132</v>
      </c>
      <c r="E60" s="20">
        <f t="shared" si="0"/>
        <v>20.064</v>
      </c>
      <c r="F60" s="20">
        <f t="shared" si="1"/>
        <v>2.0063999999999999E-2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999.75099999999998</v>
      </c>
      <c r="D93" s="73">
        <f t="shared" ref="D93:G93" si="4">SUM(D8:D92)</f>
        <v>23523.870000000003</v>
      </c>
      <c r="E93" s="73">
        <f t="shared" si="4"/>
        <v>37711.962999999996</v>
      </c>
      <c r="F93" s="72">
        <f t="shared" si="4"/>
        <v>37.711962999999997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01"/>
  <sheetViews>
    <sheetView zoomScale="115" zoomScaleNormal="115" workbookViewId="0">
      <selection activeCell="A5" sqref="A5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111</v>
      </c>
    </row>
    <row r="5" spans="1:15">
      <c r="A5" s="66" t="s">
        <v>264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/>
      <c r="D8" s="67">
        <f>'RM Rate &amp; Feed Cost'!C7</f>
        <v>20</v>
      </c>
      <c r="E8" s="20">
        <f>C8*D8</f>
        <v>0</v>
      </c>
      <c r="F8" s="20">
        <f>E8/1000</f>
        <v>0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350.33</v>
      </c>
      <c r="D9" s="67">
        <f>'RM Rate &amp; Feed Cost'!C8</f>
        <v>35</v>
      </c>
      <c r="E9" s="20">
        <f t="shared" ref="E9:E72" si="0">C9*D9</f>
        <v>12261.55</v>
      </c>
      <c r="F9" s="20">
        <f t="shared" ref="F9:F72" si="1">E9/1000</f>
        <v>12.26155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50.5</v>
      </c>
      <c r="D11" s="67">
        <f>'RM Rate &amp; Feed Cost'!C10</f>
        <v>62</v>
      </c>
      <c r="E11" s="20">
        <f t="shared" si="0"/>
        <v>3131</v>
      </c>
      <c r="F11" s="20">
        <f t="shared" si="1"/>
        <v>3.1309999999999998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165</v>
      </c>
      <c r="D12" s="67">
        <f>'RM Rate &amp; Feed Cost'!C11</f>
        <v>23.09</v>
      </c>
      <c r="E12" s="20">
        <f t="shared" si="0"/>
        <v>3809.85</v>
      </c>
      <c r="F12" s="20">
        <f t="shared" si="1"/>
        <v>3.80985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60</v>
      </c>
      <c r="D13" s="67">
        <f>'RM Rate &amp; Feed Cost'!C12</f>
        <v>21</v>
      </c>
      <c r="E13" s="20">
        <f t="shared" si="0"/>
        <v>1260</v>
      </c>
      <c r="F13" s="20">
        <f t="shared" si="1"/>
        <v>1.26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103.5</v>
      </c>
      <c r="D17" s="67">
        <f>'RM Rate &amp; Feed Cost'!C16</f>
        <v>78</v>
      </c>
      <c r="E17" s="20">
        <f t="shared" si="0"/>
        <v>8073</v>
      </c>
      <c r="F17" s="20">
        <f t="shared" si="1"/>
        <v>8.0730000000000004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>
        <v>31.5</v>
      </c>
      <c r="D25" s="67">
        <f>'RM Rate &amp; Feed Cost'!C24</f>
        <v>63</v>
      </c>
      <c r="E25" s="20">
        <f t="shared" si="0"/>
        <v>1984.5</v>
      </c>
      <c r="F25" s="20">
        <f t="shared" si="1"/>
        <v>1.9844999999999999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225.85</v>
      </c>
      <c r="D26" s="67">
        <f>'RM Rate &amp; Feed Cost'!C25</f>
        <v>22</v>
      </c>
      <c r="E26" s="20">
        <f t="shared" si="0"/>
        <v>4968.7</v>
      </c>
      <c r="F26" s="20">
        <f t="shared" si="1"/>
        <v>4.9687000000000001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1.03</v>
      </c>
      <c r="D35" s="67">
        <f>'RM Rate &amp; Feed Cost'!C34</f>
        <v>9.25</v>
      </c>
      <c r="E35" s="20">
        <f t="shared" si="0"/>
        <v>9.5274999999999999</v>
      </c>
      <c r="F35" s="20">
        <f t="shared" si="1"/>
        <v>9.5274999999999995E-3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>
        <v>0.5</v>
      </c>
      <c r="D43" s="67">
        <f>'RM Rate &amp; Feed Cost'!C42</f>
        <v>115</v>
      </c>
      <c r="E43" s="20">
        <f t="shared" si="0"/>
        <v>57.5</v>
      </c>
      <c r="F43" s="20">
        <f t="shared" si="1"/>
        <v>5.7500000000000002E-2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1</v>
      </c>
      <c r="D46" s="67">
        <f>'RM Rate &amp; Feed Cost'!C45</f>
        <v>80</v>
      </c>
      <c r="E46" s="20">
        <f t="shared" si="0"/>
        <v>80</v>
      </c>
      <c r="F46" s="20">
        <f t="shared" si="1"/>
        <v>0.08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1.0900000000000001</v>
      </c>
      <c r="D48" s="67">
        <f>'RM Rate &amp; Feed Cost'!C47</f>
        <v>230</v>
      </c>
      <c r="E48" s="20">
        <f t="shared" si="0"/>
        <v>250.70000000000002</v>
      </c>
      <c r="F48" s="20">
        <f t="shared" si="1"/>
        <v>0.25070000000000003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1.1100000000000001</v>
      </c>
      <c r="D64" s="67">
        <f>'RM Rate &amp; Feed Cost'!C63</f>
        <v>87.38</v>
      </c>
      <c r="E64" s="20">
        <f t="shared" si="0"/>
        <v>96.991799999999998</v>
      </c>
      <c r="F64" s="20">
        <f t="shared" si="1"/>
        <v>9.6991800000000003E-2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7.44</v>
      </c>
      <c r="D69" s="67">
        <f>'RM Rate &amp; Feed Cost'!C68</f>
        <v>55</v>
      </c>
      <c r="E69" s="20">
        <f t="shared" si="0"/>
        <v>409.20000000000005</v>
      </c>
      <c r="F69" s="20">
        <f t="shared" si="1"/>
        <v>0.40920000000000006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9" si="2">C73*D73</f>
        <v>0</v>
      </c>
      <c r="F73" s="20">
        <f t="shared" ref="F73:F99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>
        <v>1</v>
      </c>
      <c r="D75" s="67">
        <f>'RM Rate &amp; Feed Cost'!C74</f>
        <v>83</v>
      </c>
      <c r="E75" s="20">
        <f t="shared" si="2"/>
        <v>83</v>
      </c>
      <c r="F75" s="20">
        <f t="shared" si="3"/>
        <v>8.3000000000000004E-2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2" spans="1:13">
      <c r="A92" s="17">
        <v>85</v>
      </c>
      <c r="B92" s="19" t="str">
        <f>'RM Rate &amp; Feed Cost'!B91</f>
        <v>Clostin Sulphate</v>
      </c>
      <c r="C92" s="68"/>
      <c r="D92" s="67">
        <f>'RM Rate &amp; Feed Cost'!C91</f>
        <v>310</v>
      </c>
      <c r="E92" s="20">
        <f t="shared" si="2"/>
        <v>0</v>
      </c>
      <c r="F92" s="20">
        <f t="shared" si="3"/>
        <v>0</v>
      </c>
      <c r="G92" s="28">
        <f>G7</f>
        <v>0</v>
      </c>
    </row>
    <row r="93" spans="1:13">
      <c r="A93" s="17">
        <v>86</v>
      </c>
      <c r="B93" s="19" t="str">
        <f>'RM Rate &amp; Feed Cost'!B92</f>
        <v>Feed Like</v>
      </c>
      <c r="C93" s="68"/>
      <c r="D93" s="67">
        <f>'RM Rate &amp; Feed Cost'!C92</f>
        <v>480</v>
      </c>
      <c r="E93" s="20">
        <f t="shared" si="2"/>
        <v>0</v>
      </c>
      <c r="F93" s="20">
        <f t="shared" si="3"/>
        <v>0</v>
      </c>
      <c r="G93" s="28"/>
    </row>
    <row r="94" spans="1:13">
      <c r="A94" s="17">
        <v>87</v>
      </c>
      <c r="B94" s="19" t="str">
        <f>'RM Rate &amp; Feed Cost'!B93</f>
        <v>Milk Boost</v>
      </c>
      <c r="C94" s="68"/>
      <c r="D94" s="67">
        <f>'RM Rate &amp; Feed Cost'!C93</f>
        <v>650</v>
      </c>
      <c r="E94" s="20">
        <f t="shared" si="2"/>
        <v>0</v>
      </c>
      <c r="F94" s="20">
        <f t="shared" si="3"/>
        <v>0</v>
      </c>
      <c r="G94" s="28"/>
    </row>
    <row r="95" spans="1:13">
      <c r="A95" s="17">
        <v>88</v>
      </c>
      <c r="B95" s="19" t="str">
        <f>'RM Rate &amp; Feed Cost'!B94</f>
        <v>Elitox</v>
      </c>
      <c r="C95" s="68"/>
      <c r="D95" s="67">
        <f>'RM Rate &amp; Feed Cost'!C94</f>
        <v>730</v>
      </c>
      <c r="E95" s="20">
        <f t="shared" si="2"/>
        <v>0</v>
      </c>
      <c r="F95" s="20">
        <f t="shared" si="3"/>
        <v>0</v>
      </c>
      <c r="G95" s="28"/>
    </row>
    <row r="96" spans="1:13">
      <c r="A96" s="17">
        <v>89</v>
      </c>
      <c r="B96" s="19" t="str">
        <f>'RM Rate &amp; Feed Cost'!B95</f>
        <v>Butipearl</v>
      </c>
      <c r="C96" s="68"/>
      <c r="D96" s="67">
        <f>'RM Rate &amp; Feed Cost'!C95</f>
        <v>950</v>
      </c>
      <c r="E96" s="20">
        <f t="shared" si="2"/>
        <v>0</v>
      </c>
      <c r="F96" s="20">
        <f t="shared" si="3"/>
        <v>0</v>
      </c>
      <c r="G96" s="28"/>
    </row>
    <row r="97" spans="1:7">
      <c r="A97" s="17">
        <v>90</v>
      </c>
      <c r="B97" s="19" t="str">
        <f>'RM Rate &amp; Feed Cost'!B96</f>
        <v>Chromflex C Dry</v>
      </c>
      <c r="C97" s="68"/>
      <c r="D97" s="67">
        <f>'RM Rate &amp; Feed Cost'!C96</f>
        <v>0</v>
      </c>
      <c r="E97" s="20">
        <f t="shared" si="2"/>
        <v>0</v>
      </c>
      <c r="F97" s="20">
        <f t="shared" si="3"/>
        <v>0</v>
      </c>
      <c r="G97" s="28"/>
    </row>
    <row r="98" spans="1:7">
      <c r="A98" s="17">
        <v>91</v>
      </c>
      <c r="B98" s="19" t="str">
        <f>'RM Rate &amp; Feed Cost'!B97</f>
        <v>Lasalocid (Avatec)</v>
      </c>
      <c r="C98" s="68"/>
      <c r="D98" s="67">
        <f>'RM Rate &amp; Feed Cost'!C97</f>
        <v>705</v>
      </c>
      <c r="E98" s="20">
        <f t="shared" si="2"/>
        <v>0</v>
      </c>
      <c r="F98" s="20">
        <f t="shared" si="3"/>
        <v>0</v>
      </c>
      <c r="G98" s="28"/>
    </row>
    <row r="99" spans="1:7">
      <c r="A99" s="17">
        <v>92</v>
      </c>
      <c r="B99" s="19" t="str">
        <f>'RM Rate &amp; Feed Cost'!B98</f>
        <v>Stafac 500</v>
      </c>
      <c r="C99" s="68">
        <v>0.15</v>
      </c>
      <c r="D99" s="67">
        <f>'RM Rate &amp; Feed Cost'!C98</f>
        <v>7200</v>
      </c>
      <c r="E99" s="20">
        <f t="shared" si="2"/>
        <v>1080</v>
      </c>
      <c r="F99" s="28">
        <f t="shared" si="3"/>
        <v>1.08</v>
      </c>
      <c r="G99" s="28"/>
    </row>
    <row r="101" spans="1:7">
      <c r="C101" s="72">
        <f>SUM(C8:C100)</f>
        <v>1000</v>
      </c>
      <c r="D101" s="73">
        <f t="shared" ref="D101:G101" si="4">SUM(D8:D100)</f>
        <v>34548.870000000003</v>
      </c>
      <c r="E101" s="73">
        <f t="shared" si="4"/>
        <v>37555.519299999993</v>
      </c>
      <c r="F101" s="72">
        <f t="shared" si="4"/>
        <v>37.555519299999993</v>
      </c>
      <c r="G101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03"/>
  <sheetViews>
    <sheetView zoomScale="115" zoomScaleNormal="115" workbookViewId="0">
      <selection activeCell="A5" sqref="A5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112</v>
      </c>
    </row>
    <row r="5" spans="1:15">
      <c r="A5" s="66" t="s">
        <v>264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/>
      <c r="D8" s="67">
        <f>'RM Rate &amp; Feed Cost'!C7</f>
        <v>20</v>
      </c>
      <c r="E8" s="20">
        <f>C8*D8</f>
        <v>0</v>
      </c>
      <c r="F8" s="20">
        <f>E8/1000</f>
        <v>0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350.33</v>
      </c>
      <c r="D9" s="67">
        <f>'RM Rate &amp; Feed Cost'!C8</f>
        <v>35</v>
      </c>
      <c r="E9" s="20">
        <f t="shared" ref="E9:E72" si="0">C9*D9</f>
        <v>12261.55</v>
      </c>
      <c r="F9" s="20">
        <f t="shared" ref="F9:F72" si="1">E9/1000</f>
        <v>12.26155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50.5</v>
      </c>
      <c r="D11" s="67">
        <f>'RM Rate &amp; Feed Cost'!C10</f>
        <v>62</v>
      </c>
      <c r="E11" s="20">
        <f t="shared" si="0"/>
        <v>3131</v>
      </c>
      <c r="F11" s="20">
        <f t="shared" si="1"/>
        <v>3.1309999999999998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165</v>
      </c>
      <c r="D12" s="67">
        <f>'RM Rate &amp; Feed Cost'!C11</f>
        <v>23.09</v>
      </c>
      <c r="E12" s="20">
        <f t="shared" si="0"/>
        <v>3809.85</v>
      </c>
      <c r="F12" s="20">
        <f t="shared" si="1"/>
        <v>3.80985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60</v>
      </c>
      <c r="D13" s="67">
        <f>'RM Rate &amp; Feed Cost'!C12</f>
        <v>21</v>
      </c>
      <c r="E13" s="20">
        <f t="shared" si="0"/>
        <v>1260</v>
      </c>
      <c r="F13" s="20">
        <f t="shared" si="1"/>
        <v>1.26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103.5</v>
      </c>
      <c r="D17" s="67">
        <f>'RM Rate &amp; Feed Cost'!C16</f>
        <v>78</v>
      </c>
      <c r="E17" s="20">
        <f t="shared" si="0"/>
        <v>8073</v>
      </c>
      <c r="F17" s="20">
        <f t="shared" si="1"/>
        <v>8.0730000000000004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>
        <v>31.5</v>
      </c>
      <c r="D25" s="67">
        <f>'RM Rate &amp; Feed Cost'!C24</f>
        <v>63</v>
      </c>
      <c r="E25" s="20">
        <f t="shared" si="0"/>
        <v>1984.5</v>
      </c>
      <c r="F25" s="20">
        <f t="shared" si="1"/>
        <v>1.9844999999999999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225.85</v>
      </c>
      <c r="D26" s="67">
        <f>'RM Rate &amp; Feed Cost'!C25</f>
        <v>22</v>
      </c>
      <c r="E26" s="20">
        <f t="shared" si="0"/>
        <v>4968.7</v>
      </c>
      <c r="F26" s="20">
        <f t="shared" si="1"/>
        <v>4.9687000000000001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1.03</v>
      </c>
      <c r="D35" s="67">
        <f>'RM Rate &amp; Feed Cost'!C34</f>
        <v>9.25</v>
      </c>
      <c r="E35" s="20">
        <f t="shared" si="0"/>
        <v>9.5274999999999999</v>
      </c>
      <c r="F35" s="20">
        <f t="shared" si="1"/>
        <v>9.5274999999999995E-3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>
        <v>0.5</v>
      </c>
      <c r="D43" s="67">
        <f>'RM Rate &amp; Feed Cost'!C42</f>
        <v>115</v>
      </c>
      <c r="E43" s="20">
        <f t="shared" si="0"/>
        <v>57.5</v>
      </c>
      <c r="F43" s="20">
        <f t="shared" si="1"/>
        <v>5.7500000000000002E-2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1</v>
      </c>
      <c r="D46" s="67">
        <f>'RM Rate &amp; Feed Cost'!C45</f>
        <v>80</v>
      </c>
      <c r="E46" s="20">
        <f t="shared" si="0"/>
        <v>80</v>
      </c>
      <c r="F46" s="20">
        <f t="shared" si="1"/>
        <v>0.08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1.0900000000000001</v>
      </c>
      <c r="D48" s="67">
        <f>'RM Rate &amp; Feed Cost'!C47</f>
        <v>230</v>
      </c>
      <c r="E48" s="20">
        <f t="shared" si="0"/>
        <v>250.70000000000002</v>
      </c>
      <c r="F48" s="20">
        <f t="shared" si="1"/>
        <v>0.25070000000000003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1.1100000000000001</v>
      </c>
      <c r="D64" s="67">
        <f>'RM Rate &amp; Feed Cost'!C63</f>
        <v>87.38</v>
      </c>
      <c r="E64" s="20">
        <f t="shared" si="0"/>
        <v>96.991799999999998</v>
      </c>
      <c r="F64" s="20">
        <f t="shared" si="1"/>
        <v>9.6991800000000003E-2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7.44</v>
      </c>
      <c r="D69" s="67">
        <f>'RM Rate &amp; Feed Cost'!C68</f>
        <v>55</v>
      </c>
      <c r="E69" s="20">
        <f t="shared" si="0"/>
        <v>409.20000000000005</v>
      </c>
      <c r="F69" s="20">
        <f t="shared" si="1"/>
        <v>0.40920000000000006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>
        <v>1</v>
      </c>
      <c r="D75" s="67">
        <f>'RM Rate &amp; Feed Cost'!C74</f>
        <v>83</v>
      </c>
      <c r="E75" s="20">
        <f t="shared" si="2"/>
        <v>83</v>
      </c>
      <c r="F75" s="20">
        <f t="shared" si="3"/>
        <v>8.3000000000000004E-2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2" spans="1:13">
      <c r="A92" s="17">
        <v>85</v>
      </c>
      <c r="B92" s="19" t="str">
        <f>'RM Rate &amp; Feed Cost'!B91</f>
        <v>Clostin Sulphate</v>
      </c>
      <c r="C92" s="68"/>
      <c r="D92" s="67">
        <f>'RM Rate &amp; Feed Cost'!C91</f>
        <v>310</v>
      </c>
      <c r="E92" s="20">
        <f t="shared" ref="E92:E101" si="4">C92*D92</f>
        <v>0</v>
      </c>
      <c r="F92" s="20">
        <f t="shared" ref="F92:F101" si="5">E92/1000</f>
        <v>0</v>
      </c>
      <c r="G92" s="71"/>
    </row>
    <row r="93" spans="1:13">
      <c r="A93" s="17">
        <v>86</v>
      </c>
      <c r="B93" s="19" t="str">
        <f>'RM Rate &amp; Feed Cost'!B92</f>
        <v>Feed Like</v>
      </c>
      <c r="C93" s="68"/>
      <c r="D93" s="67">
        <f>'RM Rate &amp; Feed Cost'!C92</f>
        <v>480</v>
      </c>
      <c r="E93" s="20">
        <f t="shared" si="4"/>
        <v>0</v>
      </c>
      <c r="F93" s="20">
        <f t="shared" si="5"/>
        <v>0</v>
      </c>
      <c r="G93" s="72">
        <f t="shared" ref="G93" si="6">SUM(G8:G92)</f>
        <v>0</v>
      </c>
    </row>
    <row r="94" spans="1:13">
      <c r="A94" s="17">
        <v>87</v>
      </c>
      <c r="B94" s="19" t="str">
        <f>'RM Rate &amp; Feed Cost'!B93</f>
        <v>Milk Boost</v>
      </c>
      <c r="C94" s="68"/>
      <c r="D94" s="67">
        <f>'RM Rate &amp; Feed Cost'!C93</f>
        <v>650</v>
      </c>
      <c r="E94" s="20">
        <f t="shared" si="4"/>
        <v>0</v>
      </c>
      <c r="F94" s="20">
        <f t="shared" si="5"/>
        <v>0</v>
      </c>
      <c r="G94" s="71"/>
    </row>
    <row r="95" spans="1:13">
      <c r="A95" s="17">
        <v>88</v>
      </c>
      <c r="B95" s="19" t="str">
        <f>'RM Rate &amp; Feed Cost'!B94</f>
        <v>Elitox</v>
      </c>
      <c r="C95" s="68"/>
      <c r="D95" s="67">
        <f>'RM Rate &amp; Feed Cost'!C94</f>
        <v>730</v>
      </c>
      <c r="E95" s="20">
        <f t="shared" si="4"/>
        <v>0</v>
      </c>
      <c r="F95" s="20">
        <f t="shared" si="5"/>
        <v>0</v>
      </c>
      <c r="G95" s="71"/>
    </row>
    <row r="96" spans="1:13">
      <c r="A96" s="17">
        <v>89</v>
      </c>
      <c r="B96" s="19" t="str">
        <f>'RM Rate &amp; Feed Cost'!B95</f>
        <v>Butipearl</v>
      </c>
      <c r="C96" s="68"/>
      <c r="D96" s="67">
        <f>'RM Rate &amp; Feed Cost'!C95</f>
        <v>950</v>
      </c>
      <c r="E96" s="20">
        <f t="shared" si="4"/>
        <v>0</v>
      </c>
      <c r="F96" s="20">
        <f t="shared" si="5"/>
        <v>0</v>
      </c>
      <c r="G96" s="71"/>
    </row>
    <row r="97" spans="1:7">
      <c r="A97" s="17">
        <v>90</v>
      </c>
      <c r="B97" s="19" t="str">
        <f>'RM Rate &amp; Feed Cost'!B96</f>
        <v>Chromflex C Dry</v>
      </c>
      <c r="C97" s="68"/>
      <c r="D97" s="67">
        <f>'RM Rate &amp; Feed Cost'!C96</f>
        <v>0</v>
      </c>
      <c r="E97" s="20">
        <f t="shared" si="4"/>
        <v>0</v>
      </c>
      <c r="F97" s="20">
        <f t="shared" si="5"/>
        <v>0</v>
      </c>
      <c r="G97" s="71"/>
    </row>
    <row r="98" spans="1:7">
      <c r="A98" s="17">
        <v>91</v>
      </c>
      <c r="B98" s="19" t="str">
        <f>'RM Rate &amp; Feed Cost'!B97</f>
        <v>Lasalocid (Avatec)</v>
      </c>
      <c r="C98" s="68"/>
      <c r="D98" s="67">
        <f>'RM Rate &amp; Feed Cost'!C97</f>
        <v>705</v>
      </c>
      <c r="E98" s="20">
        <f t="shared" si="4"/>
        <v>0</v>
      </c>
      <c r="F98" s="20">
        <f t="shared" si="5"/>
        <v>0</v>
      </c>
      <c r="G98" s="71"/>
    </row>
    <row r="99" spans="1:7">
      <c r="A99" s="17">
        <v>92</v>
      </c>
      <c r="B99" s="19" t="str">
        <f>'RM Rate &amp; Feed Cost'!B98</f>
        <v>Stafac 500</v>
      </c>
      <c r="C99" s="68">
        <v>0.15</v>
      </c>
      <c r="D99" s="67">
        <f>'RM Rate &amp; Feed Cost'!C98</f>
        <v>7200</v>
      </c>
      <c r="E99" s="20">
        <f t="shared" si="4"/>
        <v>1080</v>
      </c>
      <c r="F99" s="20">
        <f t="shared" si="5"/>
        <v>1.08</v>
      </c>
      <c r="G99" s="71"/>
    </row>
    <row r="100" spans="1:7">
      <c r="A100" s="17">
        <v>93</v>
      </c>
      <c r="B100" s="19">
        <f>'RM Rate &amp; Feed Cost'!B99</f>
        <v>0</v>
      </c>
      <c r="C100" s="71"/>
      <c r="D100" s="67">
        <f>'RM Rate &amp; Feed Cost'!C99</f>
        <v>0</v>
      </c>
      <c r="E100" s="20">
        <f t="shared" si="4"/>
        <v>0</v>
      </c>
      <c r="F100" s="20">
        <f t="shared" si="5"/>
        <v>0</v>
      </c>
      <c r="G100" s="71"/>
    </row>
    <row r="101" spans="1:7">
      <c r="A101" s="17">
        <v>94</v>
      </c>
      <c r="B101" s="19">
        <f>'RM Rate &amp; Feed Cost'!B100</f>
        <v>0</v>
      </c>
      <c r="C101" s="71"/>
      <c r="D101" s="67">
        <f>'RM Rate &amp; Feed Cost'!C100</f>
        <v>0</v>
      </c>
      <c r="E101" s="20">
        <f t="shared" si="4"/>
        <v>0</v>
      </c>
      <c r="F101" s="20">
        <f t="shared" si="5"/>
        <v>0</v>
      </c>
      <c r="G101" s="71"/>
    </row>
    <row r="103" spans="1:7">
      <c r="C103" s="169">
        <f t="shared" ref="C103:D103" si="7">SUM(C8:C102)</f>
        <v>1000</v>
      </c>
      <c r="D103" s="169">
        <f t="shared" si="7"/>
        <v>34548.870000000003</v>
      </c>
      <c r="E103" s="169">
        <f>SUM(E8:E102)</f>
        <v>37555.519299999993</v>
      </c>
      <c r="F103" s="171">
        <f>SUM(F8:F102)</f>
        <v>37.555519299999993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93"/>
  <sheetViews>
    <sheetView zoomScale="115" zoomScaleNormal="115" workbookViewId="0">
      <selection activeCell="G7" sqref="G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10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7.8" customHeight="1"/>
    <row r="4" spans="1:15" ht="13.8" customHeight="1">
      <c r="A4" s="65" t="s">
        <v>91</v>
      </c>
    </row>
    <row r="5" spans="1:15">
      <c r="A5" s="66" t="s">
        <v>258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100</v>
      </c>
      <c r="H7" s="83"/>
      <c r="I7" s="91"/>
      <c r="J7" s="41"/>
      <c r="K7" s="41"/>
      <c r="L7" s="41"/>
      <c r="M7" s="14"/>
    </row>
    <row r="8" spans="1:15" ht="7.95" customHeight="1">
      <c r="A8" s="17">
        <v>1</v>
      </c>
      <c r="B8" s="19" t="str">
        <f>'RM Rate &amp; Feed Cost'!B7</f>
        <v>Maize</v>
      </c>
      <c r="C8" s="31">
        <v>168.32900000000001</v>
      </c>
      <c r="D8" s="67">
        <f>'RM Rate &amp; Feed Cost'!C7</f>
        <v>20</v>
      </c>
      <c r="E8" s="20">
        <f>C8*D8</f>
        <v>3366.58</v>
      </c>
      <c r="F8" s="20">
        <f>E8/1000</f>
        <v>3.3665799999999999</v>
      </c>
      <c r="G8" s="28">
        <f>G7*C8</f>
        <v>16832.900000000001</v>
      </c>
      <c r="H8" s="42"/>
      <c r="I8" s="42"/>
      <c r="J8" s="42"/>
      <c r="K8" s="42"/>
      <c r="L8" s="8"/>
      <c r="M8" s="14"/>
      <c r="N8" s="5"/>
      <c r="O8" s="6"/>
    </row>
    <row r="9" spans="1:15" ht="7.95" customHeight="1">
      <c r="A9" s="17">
        <v>2</v>
      </c>
      <c r="B9" s="19" t="str">
        <f>'RM Rate &amp; Feed Cost'!B8</f>
        <v>Soyabean Meal</v>
      </c>
      <c r="C9" s="28">
        <v>82.251999999999995</v>
      </c>
      <c r="D9" s="67">
        <f>'RM Rate &amp; Feed Cost'!C8</f>
        <v>35</v>
      </c>
      <c r="E9" s="20">
        <f t="shared" ref="E9:E72" si="0">C9*D9</f>
        <v>2878.8199999999997</v>
      </c>
      <c r="F9" s="20">
        <f t="shared" ref="F9:F72" si="1">E9/1000</f>
        <v>2.8788199999999997</v>
      </c>
      <c r="G9" s="28">
        <f>G7*C9</f>
        <v>8225.1999999999989</v>
      </c>
      <c r="H9" s="42"/>
      <c r="I9" s="42"/>
      <c r="J9" s="42"/>
      <c r="K9" s="42"/>
      <c r="L9" s="8"/>
      <c r="M9" s="14"/>
      <c r="N9" s="7"/>
      <c r="O9" s="6"/>
    </row>
    <row r="10" spans="1:15" ht="7.95" customHeight="1">
      <c r="A10" s="17">
        <v>3</v>
      </c>
      <c r="B10" s="19" t="str">
        <f>'RM Rate &amp; Feed Cost'!B9</f>
        <v>DORB</v>
      </c>
      <c r="C10" s="28">
        <v>170.51</v>
      </c>
      <c r="D10" s="67">
        <f>'RM Rate &amp; Feed Cost'!C9</f>
        <v>18.5</v>
      </c>
      <c r="E10" s="20">
        <f t="shared" si="0"/>
        <v>3154.4349999999999</v>
      </c>
      <c r="F10" s="20">
        <f t="shared" si="1"/>
        <v>3.1544349999999999</v>
      </c>
      <c r="G10" s="28">
        <f>G7*C10</f>
        <v>17051</v>
      </c>
      <c r="H10" s="42"/>
      <c r="I10" s="42"/>
      <c r="J10" s="42"/>
      <c r="K10" s="42"/>
      <c r="L10" s="8"/>
      <c r="M10" s="14"/>
      <c r="N10" s="7"/>
      <c r="O10" s="6"/>
    </row>
    <row r="11" spans="1:15" ht="7.95" customHeight="1">
      <c r="A11" s="17">
        <v>4</v>
      </c>
      <c r="B11" s="19" t="str">
        <f>'RM Rate &amp; Feed Cost'!B10</f>
        <v>Meat &amp; Bone Meal</v>
      </c>
      <c r="C11" s="28">
        <v>62.277000000000001</v>
      </c>
      <c r="D11" s="67">
        <f>'RM Rate &amp; Feed Cost'!C10</f>
        <v>62</v>
      </c>
      <c r="E11" s="20">
        <f t="shared" si="0"/>
        <v>3861.174</v>
      </c>
      <c r="F11" s="20">
        <f t="shared" si="1"/>
        <v>3.8611740000000001</v>
      </c>
      <c r="G11" s="28">
        <f>G7*C11</f>
        <v>6227.7</v>
      </c>
      <c r="H11" s="42"/>
      <c r="I11" s="42"/>
      <c r="J11" s="42"/>
      <c r="K11" s="42"/>
      <c r="L11" s="8"/>
      <c r="M11" s="14"/>
      <c r="N11" s="7"/>
      <c r="O11" s="6"/>
    </row>
    <row r="12" spans="1:15" ht="7.95" customHeight="1">
      <c r="A12" s="17">
        <v>5</v>
      </c>
      <c r="B12" s="19" t="str">
        <f>'RM Rate &amp; Feed Cost'!B11</f>
        <v>Rape Seed Cake</v>
      </c>
      <c r="C12" s="28">
        <v>250</v>
      </c>
      <c r="D12" s="67">
        <f>'RM Rate &amp; Feed Cost'!C11</f>
        <v>23.09</v>
      </c>
      <c r="E12" s="20">
        <f t="shared" si="0"/>
        <v>5772.5</v>
      </c>
      <c r="F12" s="20">
        <f t="shared" si="1"/>
        <v>5.7725</v>
      </c>
      <c r="G12" s="28">
        <f>G7*C12</f>
        <v>25000</v>
      </c>
      <c r="H12" s="42"/>
      <c r="I12" s="42"/>
      <c r="J12" s="42"/>
      <c r="K12" s="42"/>
      <c r="L12" s="8"/>
      <c r="M12" s="14"/>
      <c r="N12" s="7"/>
      <c r="O12" s="6"/>
    </row>
    <row r="13" spans="1:15" ht="7.95" customHeight="1">
      <c r="A13" s="17">
        <v>6</v>
      </c>
      <c r="B13" s="19" t="str">
        <f>'RM Rate &amp; Feed Cost'!B12</f>
        <v>Rice Polish (A)</v>
      </c>
      <c r="C13" s="28">
        <v>69.888999999999996</v>
      </c>
      <c r="D13" s="67">
        <f>'RM Rate &amp; Feed Cost'!C12</f>
        <v>21</v>
      </c>
      <c r="E13" s="20">
        <f t="shared" si="0"/>
        <v>1467.6689999999999</v>
      </c>
      <c r="F13" s="20">
        <f t="shared" si="1"/>
        <v>1.4676689999999999</v>
      </c>
      <c r="G13" s="28">
        <f>G7*C13</f>
        <v>6988.9</v>
      </c>
      <c r="H13" s="42"/>
      <c r="I13" s="42"/>
      <c r="J13" s="42"/>
      <c r="K13" s="42"/>
      <c r="L13" s="8"/>
      <c r="M13" s="14"/>
      <c r="N13" s="7"/>
      <c r="O13" s="6"/>
    </row>
    <row r="14" spans="1:15" ht="7.95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7.95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7.95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7.95" customHeight="1">
      <c r="A17" s="17">
        <v>10</v>
      </c>
      <c r="B17" s="19" t="str">
        <f>'RM Rate &amp; Feed Cost'!B16</f>
        <v>Fish Meal</v>
      </c>
      <c r="C17" s="28">
        <v>30</v>
      </c>
      <c r="D17" s="67">
        <f>'RM Rate &amp; Feed Cost'!C16</f>
        <v>78</v>
      </c>
      <c r="E17" s="20">
        <f t="shared" si="0"/>
        <v>2340</v>
      </c>
      <c r="F17" s="20">
        <f t="shared" si="1"/>
        <v>2.34</v>
      </c>
      <c r="G17" s="28">
        <f>G7*C17</f>
        <v>3000</v>
      </c>
      <c r="H17" s="42"/>
      <c r="I17" s="42"/>
      <c r="J17" s="42"/>
      <c r="K17" s="42"/>
      <c r="L17" s="8"/>
      <c r="M17" s="14"/>
      <c r="N17" s="8"/>
      <c r="O17" s="6"/>
    </row>
    <row r="18" spans="1:15" ht="7.95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7.95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7.95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7.95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7.95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7.95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7.95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7.95" customHeight="1">
      <c r="A25" s="17">
        <v>18</v>
      </c>
      <c r="B25" s="19" t="str">
        <f>'RM Rate &amp; Feed Cost'!B24</f>
        <v>Soyabean Oil</v>
      </c>
      <c r="C25" s="28">
        <v>10</v>
      </c>
      <c r="D25" s="67">
        <f>'RM Rate &amp; Feed Cost'!C24</f>
        <v>63</v>
      </c>
      <c r="E25" s="20">
        <f t="shared" si="0"/>
        <v>630</v>
      </c>
      <c r="F25" s="20">
        <f t="shared" si="1"/>
        <v>0.63</v>
      </c>
      <c r="G25" s="28">
        <f>G7*C25</f>
        <v>1000</v>
      </c>
      <c r="H25" s="42"/>
      <c r="I25" s="42"/>
      <c r="J25" s="42"/>
      <c r="K25" s="42"/>
      <c r="L25" s="8"/>
      <c r="M25" s="14"/>
      <c r="N25" s="7"/>
      <c r="O25" s="6"/>
    </row>
    <row r="26" spans="1:15" ht="7.95" customHeight="1">
      <c r="A26" s="17">
        <v>19</v>
      </c>
      <c r="B26" s="19" t="str">
        <f>'RM Rate &amp; Feed Cost'!B25</f>
        <v>Wheat Flour</v>
      </c>
      <c r="C26" s="28">
        <f>150</f>
        <v>150</v>
      </c>
      <c r="D26" s="67">
        <f>'RM Rate &amp; Feed Cost'!C25</f>
        <v>22</v>
      </c>
      <c r="E26" s="20">
        <f t="shared" si="0"/>
        <v>3300</v>
      </c>
      <c r="F26" s="20">
        <f t="shared" si="1"/>
        <v>3.3</v>
      </c>
      <c r="G26" s="28">
        <f>G7*C26</f>
        <v>15000</v>
      </c>
      <c r="H26" s="42"/>
      <c r="I26" s="42"/>
      <c r="J26" s="42"/>
      <c r="K26" s="42"/>
      <c r="L26" s="8"/>
      <c r="M26" s="14"/>
      <c r="N26" s="7"/>
      <c r="O26" s="6"/>
    </row>
    <row r="27" spans="1:15" ht="7.95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7.95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7.95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7.95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7.95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7.95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7.95" customHeight="1">
      <c r="A33" s="17">
        <v>26</v>
      </c>
      <c r="B33" s="19" t="str">
        <f>'RM Rate &amp; Feed Cost'!B32</f>
        <v>Animal Oil</v>
      </c>
      <c r="C33" s="28">
        <v>5</v>
      </c>
      <c r="D33" s="67">
        <f>'RM Rate &amp; Feed Cost'!C32</f>
        <v>60</v>
      </c>
      <c r="E33" s="20">
        <f t="shared" si="0"/>
        <v>300</v>
      </c>
      <c r="F33" s="20">
        <f t="shared" si="1"/>
        <v>0.3</v>
      </c>
      <c r="G33" s="28">
        <f>G7*C33</f>
        <v>500</v>
      </c>
      <c r="H33" s="42"/>
      <c r="I33" s="42"/>
      <c r="J33" s="42"/>
      <c r="K33" s="42"/>
      <c r="L33" s="8"/>
      <c r="M33" s="14"/>
      <c r="N33" s="7"/>
      <c r="O33" s="6"/>
    </row>
    <row r="34" spans="1:15" ht="7.95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7.95" customHeight="1">
      <c r="A35" s="17">
        <v>28</v>
      </c>
      <c r="B35" s="19" t="str">
        <f>'RM Rate &amp; Feed Cost'!B34</f>
        <v>Salt</v>
      </c>
      <c r="C35" s="28">
        <v>1.742</v>
      </c>
      <c r="D35" s="67">
        <f>'RM Rate &amp; Feed Cost'!C34</f>
        <v>9.25</v>
      </c>
      <c r="E35" s="20">
        <f t="shared" si="0"/>
        <v>16.113499999999998</v>
      </c>
      <c r="F35" s="20">
        <f t="shared" si="1"/>
        <v>1.6113499999999999E-2</v>
      </c>
      <c r="G35" s="28">
        <f>G7*C35</f>
        <v>174.2</v>
      </c>
      <c r="H35" s="42"/>
      <c r="I35" s="42"/>
      <c r="J35" s="42"/>
      <c r="K35" s="42"/>
      <c r="L35" s="8"/>
      <c r="M35" s="14"/>
      <c r="N35" s="10"/>
      <c r="O35" s="6"/>
    </row>
    <row r="36" spans="1:15" ht="7.95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7.95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7.95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7.95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7.95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7.95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7.95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7.95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7.95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7.95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7.95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7.95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7.95" customHeight="1">
      <c r="A48" s="17">
        <v>41</v>
      </c>
      <c r="B48" s="19" t="str">
        <f>'RM Rate &amp; Feed Cost'!B47</f>
        <v>DL-Methionine</v>
      </c>
      <c r="C48" s="28"/>
      <c r="D48" s="67">
        <f>'RM Rate &amp; Feed Cost'!C47</f>
        <v>230</v>
      </c>
      <c r="E48" s="20">
        <f t="shared" si="0"/>
        <v>0</v>
      </c>
      <c r="F48" s="20">
        <f t="shared" si="1"/>
        <v>0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7.95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7.95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7.95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7.95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7.95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7.95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7.95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7.95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7.95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7.95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7.95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7.95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7.95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7.95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7.95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7.95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7.95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7.95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7.95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7.95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7.95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7.95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7.95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7.95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7.95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7.95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7.95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7.95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7.95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7.95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7.95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7.95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7.95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7.95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7.95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7.95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7.95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7.95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 ht="7.95" customHeight="1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 ht="7.95" customHeight="1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 ht="7.95" customHeight="1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 ht="7.95" customHeight="1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 ht="7.95" customHeight="1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2" spans="1:13" ht="7.95" customHeight="1"/>
    <row r="93" spans="1:13">
      <c r="C93" s="72">
        <f>SUM(C8:C92)</f>
        <v>999.99899999999991</v>
      </c>
      <c r="D93" s="73">
        <f t="shared" ref="D93:G93" si="4">SUM(D8:D92)</f>
        <v>23523.870000000003</v>
      </c>
      <c r="E93" s="73">
        <f t="shared" si="4"/>
        <v>27087.291499999999</v>
      </c>
      <c r="F93" s="72">
        <f t="shared" si="4"/>
        <v>27.087291499999999</v>
      </c>
      <c r="G93" s="72">
        <f t="shared" si="4"/>
        <v>99999.89999999998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92"/>
  <sheetViews>
    <sheetView zoomScale="145" zoomScaleNormal="145" workbookViewId="0">
      <pane xSplit="2" ySplit="2" topLeftCell="Q72" activePane="bottomRight" state="frozen"/>
      <selection pane="topRight" activeCell="C1" sqref="C1"/>
      <selection pane="bottomLeft" activeCell="A8" sqref="A8"/>
      <selection pane="bottomRight" activeCell="C92" sqref="C92"/>
    </sheetView>
  </sheetViews>
  <sheetFormatPr defaultRowHeight="14.4"/>
  <cols>
    <col min="1" max="1" width="3" style="1" bestFit="1" customWidth="1"/>
    <col min="2" max="2" width="12.6640625" style="1" customWidth="1"/>
    <col min="3" max="3" width="4.33203125" style="1" customWidth="1"/>
    <col min="4" max="4" width="4.6640625" style="1" customWidth="1"/>
    <col min="5" max="21" width="4.33203125" style="1" customWidth="1"/>
    <col min="22" max="22" width="5" style="1" customWidth="1"/>
    <col min="23" max="37" width="4.33203125" style="1" customWidth="1"/>
    <col min="38" max="38" width="7.44140625" style="1" customWidth="1"/>
    <col min="39" max="16384" width="8.88671875" style="1"/>
  </cols>
  <sheetData>
    <row r="1" spans="1:38" ht="10.199999999999999" customHeight="1">
      <c r="B1" s="4" t="s">
        <v>233</v>
      </c>
    </row>
    <row r="2" spans="1:38" ht="13.2" customHeight="1">
      <c r="A2" s="64" t="s">
        <v>2</v>
      </c>
      <c r="B2" s="62" t="s">
        <v>67</v>
      </c>
      <c r="C2" s="63" t="s">
        <v>114</v>
      </c>
      <c r="D2" s="63" t="s">
        <v>115</v>
      </c>
      <c r="E2" s="63" t="s">
        <v>116</v>
      </c>
      <c r="F2" s="63" t="s">
        <v>117</v>
      </c>
      <c r="G2" s="63" t="s">
        <v>118</v>
      </c>
      <c r="H2" s="63" t="s">
        <v>119</v>
      </c>
      <c r="I2" s="63" t="s">
        <v>120</v>
      </c>
      <c r="J2" s="63" t="s">
        <v>121</v>
      </c>
      <c r="K2" s="63" t="s">
        <v>122</v>
      </c>
      <c r="L2" s="63" t="s">
        <v>123</v>
      </c>
      <c r="M2" s="63" t="s">
        <v>124</v>
      </c>
      <c r="N2" s="63" t="s">
        <v>125</v>
      </c>
      <c r="O2" s="63" t="s">
        <v>126</v>
      </c>
      <c r="P2" s="63" t="s">
        <v>127</v>
      </c>
      <c r="Q2" s="63" t="s">
        <v>128</v>
      </c>
      <c r="R2" s="63" t="s">
        <v>129</v>
      </c>
      <c r="S2" s="63" t="s">
        <v>81</v>
      </c>
      <c r="T2" s="63" t="s">
        <v>130</v>
      </c>
      <c r="U2" s="63" t="s">
        <v>131</v>
      </c>
      <c r="V2" s="63" t="s">
        <v>132</v>
      </c>
      <c r="W2" s="63" t="s">
        <v>221</v>
      </c>
      <c r="X2" s="63" t="s">
        <v>133</v>
      </c>
      <c r="Y2" s="63" t="s">
        <v>134</v>
      </c>
      <c r="Z2" s="63" t="s">
        <v>135</v>
      </c>
      <c r="AA2" s="63" t="s">
        <v>136</v>
      </c>
      <c r="AB2" s="63" t="s">
        <v>137</v>
      </c>
      <c r="AC2" s="63" t="s">
        <v>138</v>
      </c>
      <c r="AD2" s="63" t="s">
        <v>139</v>
      </c>
      <c r="AE2" s="63" t="s">
        <v>140</v>
      </c>
      <c r="AF2" s="63" t="s">
        <v>141</v>
      </c>
      <c r="AG2" s="63" t="s">
        <v>142</v>
      </c>
      <c r="AH2" s="63" t="s">
        <v>143</v>
      </c>
      <c r="AI2" s="63" t="s">
        <v>144</v>
      </c>
      <c r="AJ2" s="63" t="s">
        <v>145</v>
      </c>
      <c r="AK2" s="63" t="s">
        <v>146</v>
      </c>
      <c r="AL2" s="63" t="s">
        <v>73</v>
      </c>
    </row>
    <row r="3" spans="1:38" ht="7.95" customHeight="1">
      <c r="A3" s="17">
        <v>1</v>
      </c>
      <c r="B3" s="123" t="str">
        <f>'RM Rate &amp; Feed Cost'!B7</f>
        <v>Maize</v>
      </c>
      <c r="C3" s="76">
        <f>BS!G8</f>
        <v>0</v>
      </c>
      <c r="D3" s="77">
        <f>BG!G8</f>
        <v>96400</v>
      </c>
      <c r="E3" s="78">
        <f>BF!G8</f>
        <v>0</v>
      </c>
      <c r="F3" s="78">
        <f>BH!G8</f>
        <v>0</v>
      </c>
      <c r="G3" s="78">
        <f>SS!G8</f>
        <v>0</v>
      </c>
      <c r="H3" s="78">
        <f>SG!G8</f>
        <v>0</v>
      </c>
      <c r="I3" s="78">
        <f>LS!G8</f>
        <v>0</v>
      </c>
      <c r="J3" s="78">
        <f>LG!G8</f>
        <v>0</v>
      </c>
      <c r="K3" s="78">
        <f>LL!G8</f>
        <v>520200</v>
      </c>
      <c r="L3" s="107">
        <f>'DB(R)'!G8</f>
        <v>54000</v>
      </c>
      <c r="M3" s="108">
        <f>'DB(Hi)'!G8</f>
        <v>36000</v>
      </c>
      <c r="N3" s="109">
        <f>Hat!G8</f>
        <v>0</v>
      </c>
      <c r="O3" s="110">
        <f>'1mm'!G8</f>
        <v>0</v>
      </c>
      <c r="P3" s="108">
        <f>PreSF!G8</f>
        <v>0</v>
      </c>
      <c r="Q3" s="108">
        <f>KSF!G8</f>
        <v>0</v>
      </c>
      <c r="R3" s="108">
        <f>KGF!G8</f>
        <v>0</v>
      </c>
      <c r="S3" s="108">
        <f>CGF!G8</f>
        <v>16832.900000000001</v>
      </c>
      <c r="T3" s="108">
        <f>TpreSF!G8</f>
        <v>0</v>
      </c>
      <c r="U3" s="108">
        <f>TSF!G8</f>
        <v>0</v>
      </c>
      <c r="V3" s="108">
        <f>TGF!G8</f>
        <v>20000</v>
      </c>
      <c r="W3" s="108">
        <f>PSF!G8</f>
        <v>0</v>
      </c>
      <c r="X3" s="108">
        <f>PGF!G8</f>
        <v>10000</v>
      </c>
      <c r="Y3" s="108">
        <f>PFF!G8</f>
        <v>0</v>
      </c>
      <c r="Z3" s="108">
        <f>KSS!G8</f>
        <v>0</v>
      </c>
      <c r="AA3" s="108">
        <f>KGS!G8</f>
        <v>0</v>
      </c>
      <c r="AB3" s="108">
        <f>CGS!G8</f>
        <v>25444.6</v>
      </c>
      <c r="AC3" s="108">
        <f>'TN1'!G8</f>
        <v>0</v>
      </c>
      <c r="AD3" s="108">
        <f>'TN2'!G8</f>
        <v>0</v>
      </c>
      <c r="AE3" s="108">
        <f>TSS!G8</f>
        <v>0</v>
      </c>
      <c r="AF3" s="108">
        <f>TGS!G8</f>
        <v>3628.8799999999997</v>
      </c>
      <c r="AG3" s="108">
        <f>PSS!G8</f>
        <v>0</v>
      </c>
      <c r="AH3" s="108">
        <f>PGS!G8</f>
        <v>0</v>
      </c>
      <c r="AI3" s="108">
        <f>PFS!G8</f>
        <v>0</v>
      </c>
      <c r="AJ3" s="108">
        <f>Pda!G8</f>
        <v>0</v>
      </c>
      <c r="AK3" s="108">
        <f>Gda!G8</f>
        <v>0</v>
      </c>
      <c r="AL3" s="111">
        <f>SUM(C3:AK3)</f>
        <v>782506.38</v>
      </c>
    </row>
    <row r="4" spans="1:38" ht="7.95" customHeight="1">
      <c r="A4" s="17">
        <v>2</v>
      </c>
      <c r="B4" s="123" t="str">
        <f>'RM Rate &amp; Feed Cost'!B8</f>
        <v>Soyabean Meal</v>
      </c>
      <c r="C4" s="76">
        <f>BS!G9</f>
        <v>0</v>
      </c>
      <c r="D4" s="77">
        <f>BG!G9</f>
        <v>59000</v>
      </c>
      <c r="E4" s="78">
        <f>BF!G9</f>
        <v>0</v>
      </c>
      <c r="F4" s="78">
        <f>BH!G9</f>
        <v>0</v>
      </c>
      <c r="G4" s="78">
        <f>SS!G9</f>
        <v>0</v>
      </c>
      <c r="H4" s="78">
        <f>SG!G9</f>
        <v>0</v>
      </c>
      <c r="I4" s="78">
        <f>LS!G9</f>
        <v>0</v>
      </c>
      <c r="J4" s="78">
        <f>LG!G9</f>
        <v>0</v>
      </c>
      <c r="K4" s="78">
        <f>LL!G9</f>
        <v>200250</v>
      </c>
      <c r="L4" s="107">
        <f>'DB(R)'!G9</f>
        <v>19500</v>
      </c>
      <c r="M4" s="108">
        <f>'DB(Hi)'!G9</f>
        <v>15000</v>
      </c>
      <c r="N4" s="109">
        <f>Hat!G9</f>
        <v>0</v>
      </c>
      <c r="O4" s="110">
        <f>'1mm'!G9</f>
        <v>0</v>
      </c>
      <c r="P4" s="108">
        <f>PreSF!G9</f>
        <v>0</v>
      </c>
      <c r="Q4" s="108">
        <f>KSF!G9</f>
        <v>0</v>
      </c>
      <c r="R4" s="108">
        <f>KGF!G9</f>
        <v>0</v>
      </c>
      <c r="S4" s="108">
        <f>CGF!G9</f>
        <v>8225.1999999999989</v>
      </c>
      <c r="T4" s="108">
        <f>TpreSF!G9</f>
        <v>0</v>
      </c>
      <c r="U4" s="108">
        <f>TSF!G9</f>
        <v>0</v>
      </c>
      <c r="V4" s="108">
        <f>TGF!G9</f>
        <v>35000</v>
      </c>
      <c r="W4" s="108">
        <f>PSF!G9</f>
        <v>0</v>
      </c>
      <c r="X4" s="108">
        <f>PGF!G9</f>
        <v>17500</v>
      </c>
      <c r="Y4" s="108">
        <f>PFF!G9</f>
        <v>0</v>
      </c>
      <c r="Z4" s="108">
        <f>KSS!G9</f>
        <v>0</v>
      </c>
      <c r="AA4" s="108">
        <f>KGS!G9</f>
        <v>0</v>
      </c>
      <c r="AB4" s="108">
        <f>CGS!G9</f>
        <v>3460</v>
      </c>
      <c r="AC4" s="108">
        <f>'TN1'!G9</f>
        <v>0</v>
      </c>
      <c r="AD4" s="108">
        <f>'TN2'!G9</f>
        <v>0</v>
      </c>
      <c r="AE4" s="108">
        <f>TSS!G9</f>
        <v>0</v>
      </c>
      <c r="AF4" s="108">
        <f>TGS!G9</f>
        <v>11511.44</v>
      </c>
      <c r="AG4" s="108">
        <f>PSS!G9</f>
        <v>0</v>
      </c>
      <c r="AH4" s="108">
        <f>PGS!G9</f>
        <v>0</v>
      </c>
      <c r="AI4" s="108">
        <f>PFS!G9</f>
        <v>0</v>
      </c>
      <c r="AJ4" s="108">
        <f>Pda!G9</f>
        <v>0</v>
      </c>
      <c r="AK4" s="108">
        <f>Gda!G9</f>
        <v>0</v>
      </c>
      <c r="AL4" s="111">
        <f t="shared" ref="AL4:AL67" si="0">SUM(C4:AK4)</f>
        <v>369446.64</v>
      </c>
    </row>
    <row r="5" spans="1:38" ht="7.95" customHeight="1">
      <c r="A5" s="17">
        <v>3</v>
      </c>
      <c r="B5" s="123" t="str">
        <f>'RM Rate &amp; Feed Cost'!B9</f>
        <v>DORB</v>
      </c>
      <c r="C5" s="76">
        <f>BS!G10</f>
        <v>0</v>
      </c>
      <c r="D5" s="77">
        <f>BG!G10</f>
        <v>0</v>
      </c>
      <c r="E5" s="78">
        <f>BF!G10</f>
        <v>0</v>
      </c>
      <c r="F5" s="78">
        <f>BH!G10</f>
        <v>0</v>
      </c>
      <c r="G5" s="78">
        <f>SS!G10</f>
        <v>0</v>
      </c>
      <c r="H5" s="78">
        <f>SG!G10</f>
        <v>0</v>
      </c>
      <c r="I5" s="78">
        <f>LS!G10</f>
        <v>0</v>
      </c>
      <c r="J5" s="78">
        <f>LG!G10</f>
        <v>0</v>
      </c>
      <c r="K5" s="78">
        <f>LL!G10</f>
        <v>0</v>
      </c>
      <c r="L5" s="107">
        <f>'DB(R)'!G10</f>
        <v>69000</v>
      </c>
      <c r="M5" s="108">
        <f>'DB(Hi)'!G10</f>
        <v>40200</v>
      </c>
      <c r="N5" s="109">
        <f>Hat!G10</f>
        <v>0</v>
      </c>
      <c r="O5" s="110">
        <f>'1mm'!G10</f>
        <v>0</v>
      </c>
      <c r="P5" s="108">
        <f>PreSF!G10</f>
        <v>0</v>
      </c>
      <c r="Q5" s="108">
        <f>KSF!G10</f>
        <v>0</v>
      </c>
      <c r="R5" s="108">
        <f>KGF!G10</f>
        <v>0</v>
      </c>
      <c r="S5" s="108">
        <f>CGF!G10</f>
        <v>17051</v>
      </c>
      <c r="T5" s="108">
        <f>TpreSF!G10</f>
        <v>0</v>
      </c>
      <c r="U5" s="108">
        <f>TSF!G10</f>
        <v>0</v>
      </c>
      <c r="V5" s="108">
        <f>TGF!G10</f>
        <v>0</v>
      </c>
      <c r="W5" s="108">
        <f>PSF!G10</f>
        <v>0</v>
      </c>
      <c r="X5" s="108">
        <f>PGF!G10</f>
        <v>0</v>
      </c>
      <c r="Y5" s="108">
        <f>PFF!G10</f>
        <v>0</v>
      </c>
      <c r="Z5" s="108">
        <f>KSS!G10</f>
        <v>0</v>
      </c>
      <c r="AA5" s="108">
        <f>KGS!G10</f>
        <v>0</v>
      </c>
      <c r="AB5" s="108">
        <f>CGS!G10</f>
        <v>48053.2</v>
      </c>
      <c r="AC5" s="108">
        <f>'TN1'!G10</f>
        <v>0</v>
      </c>
      <c r="AD5" s="108">
        <f>'TN2'!G10</f>
        <v>0</v>
      </c>
      <c r="AE5" s="108">
        <f>TSS!G10</f>
        <v>0</v>
      </c>
      <c r="AF5" s="108">
        <f>TGS!G10</f>
        <v>4015.48</v>
      </c>
      <c r="AG5" s="108">
        <f>PSS!G10</f>
        <v>0</v>
      </c>
      <c r="AH5" s="108">
        <f>PGS!G10</f>
        <v>0</v>
      </c>
      <c r="AI5" s="108">
        <f>PFS!G10</f>
        <v>0</v>
      </c>
      <c r="AJ5" s="108">
        <f>Pda!G10</f>
        <v>0</v>
      </c>
      <c r="AK5" s="108">
        <f>Gda!G10</f>
        <v>0</v>
      </c>
      <c r="AL5" s="111">
        <f t="shared" si="0"/>
        <v>178319.68000000002</v>
      </c>
    </row>
    <row r="6" spans="1:38" ht="7.95" customHeight="1">
      <c r="A6" s="17">
        <v>4</v>
      </c>
      <c r="B6" s="123" t="str">
        <f>'RM Rate &amp; Feed Cost'!B10</f>
        <v>Meat &amp; Bone Meal</v>
      </c>
      <c r="C6" s="76">
        <f>BS!G11</f>
        <v>0</v>
      </c>
      <c r="D6" s="77">
        <f>BG!G11</f>
        <v>0</v>
      </c>
      <c r="E6" s="78">
        <f>BF!G11</f>
        <v>0</v>
      </c>
      <c r="F6" s="78">
        <f>BH!G11</f>
        <v>0</v>
      </c>
      <c r="G6" s="78">
        <f>SS!G11</f>
        <v>0</v>
      </c>
      <c r="H6" s="78">
        <f>SG!G11</f>
        <v>0</v>
      </c>
      <c r="I6" s="78">
        <f>LS!G11</f>
        <v>0</v>
      </c>
      <c r="J6" s="78">
        <f>LG!G11</f>
        <v>0</v>
      </c>
      <c r="K6" s="78">
        <f>LL!G11</f>
        <v>0</v>
      </c>
      <c r="L6" s="107">
        <f>'DB(R)'!G11</f>
        <v>0</v>
      </c>
      <c r="M6" s="108">
        <f>'DB(Hi)'!G11</f>
        <v>0</v>
      </c>
      <c r="N6" s="109">
        <f>Hat!G11</f>
        <v>0</v>
      </c>
      <c r="O6" s="110">
        <f>'1mm'!G11</f>
        <v>0</v>
      </c>
      <c r="P6" s="108">
        <f>PreSF!G11</f>
        <v>0</v>
      </c>
      <c r="Q6" s="108">
        <f>KSF!G11</f>
        <v>0</v>
      </c>
      <c r="R6" s="108">
        <f>KGF!G11</f>
        <v>0</v>
      </c>
      <c r="S6" s="108">
        <f>CGF!G11</f>
        <v>6227.7</v>
      </c>
      <c r="T6" s="108">
        <f>TpreSF!G11</f>
        <v>0</v>
      </c>
      <c r="U6" s="108">
        <f>TSF!G11</f>
        <v>0</v>
      </c>
      <c r="V6" s="108">
        <f>TGF!G11</f>
        <v>41.9</v>
      </c>
      <c r="W6" s="108">
        <f>PSF!G11</f>
        <v>0</v>
      </c>
      <c r="X6" s="108">
        <f>PGF!G11</f>
        <v>20.95</v>
      </c>
      <c r="Y6" s="108">
        <f>PFF!G11</f>
        <v>0</v>
      </c>
      <c r="Z6" s="108">
        <f>KSS!G11</f>
        <v>0</v>
      </c>
      <c r="AA6" s="108">
        <f>KGS!G11</f>
        <v>0</v>
      </c>
      <c r="AB6" s="108">
        <f>CGS!G11</f>
        <v>17749.2</v>
      </c>
      <c r="AC6" s="108">
        <f>'TN1'!G11</f>
        <v>0</v>
      </c>
      <c r="AD6" s="108">
        <f>'TN2'!G11</f>
        <v>0</v>
      </c>
      <c r="AE6" s="108">
        <f>TSS!G11</f>
        <v>0</v>
      </c>
      <c r="AF6" s="108">
        <f>TGS!G11</f>
        <v>0</v>
      </c>
      <c r="AG6" s="108">
        <f>PSS!G11</f>
        <v>0</v>
      </c>
      <c r="AH6" s="108">
        <f>PGS!G11</f>
        <v>0</v>
      </c>
      <c r="AI6" s="108">
        <f>PFS!G11</f>
        <v>0</v>
      </c>
      <c r="AJ6" s="108">
        <f>Pda!G11</f>
        <v>0</v>
      </c>
      <c r="AK6" s="108">
        <f>Gda!G11</f>
        <v>0</v>
      </c>
      <c r="AL6" s="111">
        <f t="shared" si="0"/>
        <v>24039.75</v>
      </c>
    </row>
    <row r="7" spans="1:38" ht="7.95" customHeight="1">
      <c r="A7" s="17">
        <v>5</v>
      </c>
      <c r="B7" s="123" t="str">
        <f>'RM Rate &amp; Feed Cost'!B11</f>
        <v>Rape Seed Cake</v>
      </c>
      <c r="C7" s="76">
        <f>BS!G12</f>
        <v>0</v>
      </c>
      <c r="D7" s="77">
        <f>BG!G12</f>
        <v>0</v>
      </c>
      <c r="E7" s="78">
        <f>BF!G12</f>
        <v>0</v>
      </c>
      <c r="F7" s="78">
        <f>BH!G12</f>
        <v>0</v>
      </c>
      <c r="G7" s="78">
        <f>SS!G12</f>
        <v>0</v>
      </c>
      <c r="H7" s="78">
        <f>SG!G12</f>
        <v>0</v>
      </c>
      <c r="I7" s="78">
        <f>LS!G12</f>
        <v>0</v>
      </c>
      <c r="J7" s="78">
        <f>LG!G12</f>
        <v>0</v>
      </c>
      <c r="K7" s="78">
        <f>LL!G12</f>
        <v>0</v>
      </c>
      <c r="L7" s="107">
        <f>'DB(R)'!G12</f>
        <v>23400</v>
      </c>
      <c r="M7" s="108">
        <f>'DB(Hi)'!G12</f>
        <v>14000</v>
      </c>
      <c r="N7" s="109">
        <f>Hat!G12</f>
        <v>0</v>
      </c>
      <c r="O7" s="110">
        <f>'1mm'!G12</f>
        <v>0</v>
      </c>
      <c r="P7" s="108">
        <f>PreSF!G12</f>
        <v>0</v>
      </c>
      <c r="Q7" s="108">
        <f>KSF!G12</f>
        <v>0</v>
      </c>
      <c r="R7" s="108">
        <f>KGF!G12</f>
        <v>0</v>
      </c>
      <c r="S7" s="108">
        <f>CGF!G12</f>
        <v>25000</v>
      </c>
      <c r="T7" s="108">
        <f>TpreSF!G12</f>
        <v>0</v>
      </c>
      <c r="U7" s="108">
        <f>TSF!G12</f>
        <v>0</v>
      </c>
      <c r="V7" s="108">
        <f>TGF!G12</f>
        <v>18533.900000000001</v>
      </c>
      <c r="W7" s="108">
        <f>PSF!G12</f>
        <v>0</v>
      </c>
      <c r="X7" s="108">
        <f>PGF!G12</f>
        <v>9266.9500000000007</v>
      </c>
      <c r="Y7" s="108">
        <f>PFF!G12</f>
        <v>0</v>
      </c>
      <c r="Z7" s="108">
        <f>KSS!G12</f>
        <v>0</v>
      </c>
      <c r="AA7" s="108">
        <f>KGS!G12</f>
        <v>0</v>
      </c>
      <c r="AB7" s="108">
        <f>CGS!G12</f>
        <v>50000</v>
      </c>
      <c r="AC7" s="108">
        <f>'TN1'!G12</f>
        <v>0</v>
      </c>
      <c r="AD7" s="108">
        <f>'TN2'!G12</f>
        <v>0</v>
      </c>
      <c r="AE7" s="108">
        <f>TSS!G12</f>
        <v>0</v>
      </c>
      <c r="AF7" s="108">
        <f>TGS!G12</f>
        <v>8000</v>
      </c>
      <c r="AG7" s="108">
        <f>PSS!G12</f>
        <v>0</v>
      </c>
      <c r="AH7" s="108">
        <f>PGS!G12</f>
        <v>0</v>
      </c>
      <c r="AI7" s="108">
        <f>PFS!G12</f>
        <v>0</v>
      </c>
      <c r="AJ7" s="108">
        <f>Pda!G12</f>
        <v>0</v>
      </c>
      <c r="AK7" s="108">
        <f>Gda!G12</f>
        <v>0</v>
      </c>
      <c r="AL7" s="111">
        <f t="shared" si="0"/>
        <v>148200.84999999998</v>
      </c>
    </row>
    <row r="8" spans="1:38" ht="7.95" customHeight="1">
      <c r="A8" s="17">
        <v>6</v>
      </c>
      <c r="B8" s="123" t="str">
        <f>'RM Rate &amp; Feed Cost'!B12</f>
        <v>Rice Polish (A)</v>
      </c>
      <c r="C8" s="76">
        <f>BS!G13</f>
        <v>0</v>
      </c>
      <c r="D8" s="77">
        <f>BG!G13</f>
        <v>5604</v>
      </c>
      <c r="E8" s="78">
        <f>BF!G13</f>
        <v>0</v>
      </c>
      <c r="F8" s="78">
        <f>BH!G13</f>
        <v>0</v>
      </c>
      <c r="G8" s="78">
        <f>SS!G13</f>
        <v>0</v>
      </c>
      <c r="H8" s="78">
        <f>SG!G13</f>
        <v>0</v>
      </c>
      <c r="I8" s="78">
        <f>LS!G13</f>
        <v>0</v>
      </c>
      <c r="J8" s="78">
        <f>LG!G13</f>
        <v>0</v>
      </c>
      <c r="K8" s="78">
        <f>LL!G13</f>
        <v>0</v>
      </c>
      <c r="L8" s="107">
        <f>'DB(R)'!G13</f>
        <v>36000</v>
      </c>
      <c r="M8" s="108">
        <f>'DB(Hi)'!G13</f>
        <v>27060.000000000004</v>
      </c>
      <c r="N8" s="109">
        <f>Hat!G13</f>
        <v>0</v>
      </c>
      <c r="O8" s="110">
        <f>'1mm'!G13</f>
        <v>0</v>
      </c>
      <c r="P8" s="108">
        <f>PreSF!G13</f>
        <v>0</v>
      </c>
      <c r="Q8" s="108">
        <f>KSF!G13</f>
        <v>0</v>
      </c>
      <c r="R8" s="108">
        <f>KGF!G13</f>
        <v>0</v>
      </c>
      <c r="S8" s="108">
        <f>CGF!G13</f>
        <v>6988.9</v>
      </c>
      <c r="T8" s="108">
        <f>TpreSF!G13</f>
        <v>0</v>
      </c>
      <c r="U8" s="108">
        <f>TSF!G13</f>
        <v>0</v>
      </c>
      <c r="V8" s="108">
        <f>TGF!G13</f>
        <v>0</v>
      </c>
      <c r="W8" s="108">
        <f>PSF!G13</f>
        <v>0</v>
      </c>
      <c r="X8" s="108">
        <f>PGF!G13</f>
        <v>0</v>
      </c>
      <c r="Y8" s="108">
        <f>PFF!G13</f>
        <v>0</v>
      </c>
      <c r="Z8" s="108">
        <f>KSS!G13</f>
        <v>0</v>
      </c>
      <c r="AA8" s="108">
        <f>KGS!G13</f>
        <v>0</v>
      </c>
      <c r="AB8" s="108">
        <f>CGS!G13</f>
        <v>20000</v>
      </c>
      <c r="AC8" s="108">
        <f>'TN1'!G13</f>
        <v>0</v>
      </c>
      <c r="AD8" s="108">
        <f>'TN2'!G13</f>
        <v>0</v>
      </c>
      <c r="AE8" s="108">
        <f>TSS!G13</f>
        <v>0</v>
      </c>
      <c r="AF8" s="108">
        <f>TGS!G13</f>
        <v>3200</v>
      </c>
      <c r="AG8" s="108">
        <f>PSS!G13</f>
        <v>0</v>
      </c>
      <c r="AH8" s="108">
        <f>PGS!G13</f>
        <v>0</v>
      </c>
      <c r="AI8" s="108">
        <f>PFS!G13</f>
        <v>0</v>
      </c>
      <c r="AJ8" s="108">
        <f>Pda!G13</f>
        <v>0</v>
      </c>
      <c r="AK8" s="108">
        <f>Gda!G13</f>
        <v>0</v>
      </c>
      <c r="AL8" s="111">
        <f t="shared" si="0"/>
        <v>98852.9</v>
      </c>
    </row>
    <row r="9" spans="1:38" ht="7.95" customHeight="1">
      <c r="A9" s="17">
        <v>7</v>
      </c>
      <c r="B9" s="123" t="str">
        <f>'RM Rate &amp; Feed Cost'!B13</f>
        <v>Poultry Meal</v>
      </c>
      <c r="C9" s="76">
        <f>BS!G14</f>
        <v>0</v>
      </c>
      <c r="D9" s="77">
        <f>BG!G14</f>
        <v>0</v>
      </c>
      <c r="E9" s="78">
        <f>BF!G14</f>
        <v>0</v>
      </c>
      <c r="F9" s="78">
        <f>BH!G14</f>
        <v>0</v>
      </c>
      <c r="G9" s="78">
        <f>SS!G14</f>
        <v>0</v>
      </c>
      <c r="H9" s="78">
        <f>SG!G14</f>
        <v>0</v>
      </c>
      <c r="I9" s="78">
        <f>LS!G14</f>
        <v>0</v>
      </c>
      <c r="J9" s="78">
        <f>LG!G14</f>
        <v>0</v>
      </c>
      <c r="K9" s="78">
        <f>LL!G14</f>
        <v>0</v>
      </c>
      <c r="L9" s="107">
        <f>'DB(R)'!G14</f>
        <v>0</v>
      </c>
      <c r="M9" s="108">
        <f>'DB(Hi)'!G14</f>
        <v>0</v>
      </c>
      <c r="N9" s="109">
        <f>Hat!G14</f>
        <v>0</v>
      </c>
      <c r="O9" s="110">
        <f>'1mm'!G14</f>
        <v>0</v>
      </c>
      <c r="P9" s="108">
        <f>PreSF!G14</f>
        <v>0</v>
      </c>
      <c r="Q9" s="108">
        <f>KSF!G14</f>
        <v>0</v>
      </c>
      <c r="R9" s="108">
        <f>KGF!G14</f>
        <v>0</v>
      </c>
      <c r="S9" s="108">
        <f>CGF!G14</f>
        <v>0</v>
      </c>
      <c r="T9" s="108">
        <f>TpreSF!G14</f>
        <v>0</v>
      </c>
      <c r="U9" s="108">
        <f>TSF!G14</f>
        <v>0</v>
      </c>
      <c r="V9" s="108">
        <f>TGF!G14</f>
        <v>0</v>
      </c>
      <c r="W9" s="108">
        <f>PSF!G14</f>
        <v>0</v>
      </c>
      <c r="X9" s="108">
        <f>PGF!G14</f>
        <v>0</v>
      </c>
      <c r="Y9" s="108">
        <f>PFF!G14</f>
        <v>0</v>
      </c>
      <c r="Z9" s="108">
        <f>KSS!G14</f>
        <v>0</v>
      </c>
      <c r="AA9" s="108">
        <f>KGS!G14</f>
        <v>0</v>
      </c>
      <c r="AB9" s="108">
        <f>CGS!G14</f>
        <v>0</v>
      </c>
      <c r="AC9" s="108">
        <f>'TN1'!G14</f>
        <v>0</v>
      </c>
      <c r="AD9" s="108">
        <f>'TN2'!G14</f>
        <v>0</v>
      </c>
      <c r="AE9" s="108">
        <f>TSS!G14</f>
        <v>0</v>
      </c>
      <c r="AF9" s="108">
        <f>TGS!G14</f>
        <v>0</v>
      </c>
      <c r="AG9" s="108">
        <f>PSS!G14</f>
        <v>0</v>
      </c>
      <c r="AH9" s="108">
        <f>PGS!G14</f>
        <v>0</v>
      </c>
      <c r="AI9" s="108">
        <f>PFS!G14</f>
        <v>0</v>
      </c>
      <c r="AJ9" s="108">
        <f>Pda!G14</f>
        <v>0</v>
      </c>
      <c r="AK9" s="108">
        <f>Gda!G14</f>
        <v>0</v>
      </c>
      <c r="AL9" s="111">
        <f t="shared" si="0"/>
        <v>0</v>
      </c>
    </row>
    <row r="10" spans="1:38" ht="7.95" customHeight="1">
      <c r="A10" s="17">
        <v>8</v>
      </c>
      <c r="B10" s="123" t="str">
        <f>'RM Rate &amp; Feed Cost'!B14</f>
        <v>DDGS</v>
      </c>
      <c r="C10" s="76">
        <f>BS!G15</f>
        <v>0</v>
      </c>
      <c r="D10" s="77">
        <f>BG!G15</f>
        <v>0</v>
      </c>
      <c r="E10" s="78">
        <f>BF!G15</f>
        <v>0</v>
      </c>
      <c r="F10" s="78">
        <f>BH!G15</f>
        <v>0</v>
      </c>
      <c r="G10" s="78">
        <f>SS!G15</f>
        <v>0</v>
      </c>
      <c r="H10" s="78">
        <f>SG!G15</f>
        <v>0</v>
      </c>
      <c r="I10" s="78">
        <f>LS!G15</f>
        <v>0</v>
      </c>
      <c r="J10" s="78">
        <f>LG!G15</f>
        <v>0</v>
      </c>
      <c r="K10" s="78">
        <f>LL!G15</f>
        <v>0</v>
      </c>
      <c r="L10" s="107">
        <f>'DB(R)'!G15</f>
        <v>9000</v>
      </c>
      <c r="M10" s="108">
        <f>'DB(Hi)'!G15</f>
        <v>14400</v>
      </c>
      <c r="N10" s="109">
        <f>Hat!G15</f>
        <v>0</v>
      </c>
      <c r="O10" s="110">
        <f>'1mm'!G15</f>
        <v>0</v>
      </c>
      <c r="P10" s="108">
        <f>PreSF!G15</f>
        <v>0</v>
      </c>
      <c r="Q10" s="108">
        <f>KSF!G15</f>
        <v>0</v>
      </c>
      <c r="R10" s="108">
        <f>KGF!G15</f>
        <v>0</v>
      </c>
      <c r="S10" s="108">
        <f>CGF!G15</f>
        <v>0</v>
      </c>
      <c r="T10" s="108">
        <f>TpreSF!G15</f>
        <v>0</v>
      </c>
      <c r="U10" s="108">
        <f>TSF!G15</f>
        <v>0</v>
      </c>
      <c r="V10" s="108">
        <f>TGF!G15</f>
        <v>0</v>
      </c>
      <c r="W10" s="108">
        <f>PSF!G15</f>
        <v>0</v>
      </c>
      <c r="X10" s="108">
        <f>PGF!G15</f>
        <v>0</v>
      </c>
      <c r="Y10" s="108">
        <f>PFF!G15</f>
        <v>0</v>
      </c>
      <c r="Z10" s="108">
        <f>KSS!G15</f>
        <v>0</v>
      </c>
      <c r="AA10" s="108">
        <f>KGS!G15</f>
        <v>0</v>
      </c>
      <c r="AB10" s="108">
        <f>CGS!G15</f>
        <v>0</v>
      </c>
      <c r="AC10" s="108">
        <f>'TN1'!G15</f>
        <v>0</v>
      </c>
      <c r="AD10" s="108">
        <f>'TN2'!G15</f>
        <v>0</v>
      </c>
      <c r="AE10" s="108">
        <f>TSS!G15</f>
        <v>0</v>
      </c>
      <c r="AF10" s="108">
        <f>TGS!G15</f>
        <v>0</v>
      </c>
      <c r="AG10" s="108">
        <f>PSS!G15</f>
        <v>0</v>
      </c>
      <c r="AH10" s="108">
        <f>PGS!G15</f>
        <v>0</v>
      </c>
      <c r="AI10" s="108">
        <f>PFS!G15</f>
        <v>0</v>
      </c>
      <c r="AJ10" s="108">
        <f>Pda!G15</f>
        <v>0</v>
      </c>
      <c r="AK10" s="108">
        <f>Gda!G15</f>
        <v>0</v>
      </c>
      <c r="AL10" s="111">
        <f t="shared" si="0"/>
        <v>23400</v>
      </c>
    </row>
    <row r="11" spans="1:38" ht="7.95" customHeight="1">
      <c r="A11" s="17">
        <v>9</v>
      </c>
      <c r="B11" s="123" t="str">
        <f>'RM Rate &amp; Feed Cost'!B15</f>
        <v>Maize Gluten Meal (CGM)</v>
      </c>
      <c r="C11" s="76">
        <f>BS!G16</f>
        <v>0</v>
      </c>
      <c r="D11" s="77">
        <f>BG!G16</f>
        <v>2000</v>
      </c>
      <c r="E11" s="78">
        <f>BF!G16</f>
        <v>0</v>
      </c>
      <c r="F11" s="78">
        <f>BH!G16</f>
        <v>0</v>
      </c>
      <c r="G11" s="78">
        <f>SS!G16</f>
        <v>0</v>
      </c>
      <c r="H11" s="78">
        <f>SG!G16</f>
        <v>0</v>
      </c>
      <c r="I11" s="78">
        <f>LS!G16</f>
        <v>0</v>
      </c>
      <c r="J11" s="78">
        <f>LG!G16</f>
        <v>0</v>
      </c>
      <c r="K11" s="78">
        <f>LL!G16</f>
        <v>0</v>
      </c>
      <c r="L11" s="107">
        <f>'DB(R)'!G16</f>
        <v>0</v>
      </c>
      <c r="M11" s="108">
        <f>'DB(Hi)'!G16</f>
        <v>0</v>
      </c>
      <c r="N11" s="109">
        <f>Hat!G16</f>
        <v>0</v>
      </c>
      <c r="O11" s="110">
        <f>'1mm'!G16</f>
        <v>0</v>
      </c>
      <c r="P11" s="108">
        <f>PreSF!G16</f>
        <v>0</v>
      </c>
      <c r="Q11" s="108">
        <f>KSF!G16</f>
        <v>0</v>
      </c>
      <c r="R11" s="108">
        <f>KGF!G16</f>
        <v>0</v>
      </c>
      <c r="S11" s="108">
        <f>CGF!G16</f>
        <v>0</v>
      </c>
      <c r="T11" s="108">
        <f>TpreSF!G16</f>
        <v>0</v>
      </c>
      <c r="U11" s="108">
        <f>TSF!G16</f>
        <v>0</v>
      </c>
      <c r="V11" s="108">
        <f>TGF!G16</f>
        <v>2000</v>
      </c>
      <c r="W11" s="108">
        <f>PSF!G16</f>
        <v>0</v>
      </c>
      <c r="X11" s="108">
        <f>PGF!G16</f>
        <v>1000</v>
      </c>
      <c r="Y11" s="108">
        <f>PFF!G16</f>
        <v>0</v>
      </c>
      <c r="Z11" s="108">
        <f>KSS!G16</f>
        <v>0</v>
      </c>
      <c r="AA11" s="108">
        <f>KGS!G16</f>
        <v>0</v>
      </c>
      <c r="AB11" s="108">
        <f>CGS!G16</f>
        <v>0</v>
      </c>
      <c r="AC11" s="108">
        <f>'TN1'!G16</f>
        <v>0</v>
      </c>
      <c r="AD11" s="108">
        <f>'TN2'!G16</f>
        <v>0</v>
      </c>
      <c r="AE11" s="108">
        <f>TSS!G16</f>
        <v>0</v>
      </c>
      <c r="AF11" s="108">
        <f>TGS!G16</f>
        <v>800</v>
      </c>
      <c r="AG11" s="108">
        <f>PSS!G16</f>
        <v>0</v>
      </c>
      <c r="AH11" s="108">
        <f>PGS!G16</f>
        <v>0</v>
      </c>
      <c r="AI11" s="108">
        <f>PFS!G16</f>
        <v>0</v>
      </c>
      <c r="AJ11" s="108">
        <f>Pda!G16</f>
        <v>0</v>
      </c>
      <c r="AK11" s="108">
        <f>Gda!G16</f>
        <v>0</v>
      </c>
      <c r="AL11" s="111">
        <f t="shared" si="0"/>
        <v>5800</v>
      </c>
    </row>
    <row r="12" spans="1:38" ht="7.95" customHeight="1">
      <c r="A12" s="17">
        <v>10</v>
      </c>
      <c r="B12" s="123" t="str">
        <f>'RM Rate &amp; Feed Cost'!B16</f>
        <v>Fish Meal</v>
      </c>
      <c r="C12" s="76">
        <f>BS!G17</f>
        <v>0</v>
      </c>
      <c r="D12" s="77">
        <f>BG!G17</f>
        <v>0</v>
      </c>
      <c r="E12" s="78">
        <f>BF!G17</f>
        <v>0</v>
      </c>
      <c r="F12" s="78">
        <f>BH!G17</f>
        <v>0</v>
      </c>
      <c r="G12" s="78">
        <f>SS!G17</f>
        <v>0</v>
      </c>
      <c r="H12" s="78">
        <f>SG!G17</f>
        <v>0</v>
      </c>
      <c r="I12" s="78">
        <f>LS!G17</f>
        <v>0</v>
      </c>
      <c r="J12" s="78">
        <f>LG!G17</f>
        <v>0</v>
      </c>
      <c r="K12" s="78">
        <f>LL!G17</f>
        <v>0</v>
      </c>
      <c r="L12" s="107">
        <f>'DB(R)'!G17</f>
        <v>0</v>
      </c>
      <c r="M12" s="108">
        <f>'DB(Hi)'!G17</f>
        <v>0</v>
      </c>
      <c r="N12" s="109">
        <f>Hat!G17</f>
        <v>0</v>
      </c>
      <c r="O12" s="110">
        <f>'1mm'!G17</f>
        <v>0</v>
      </c>
      <c r="P12" s="108">
        <f>PreSF!G17</f>
        <v>0</v>
      </c>
      <c r="Q12" s="108">
        <f>KSF!G17</f>
        <v>0</v>
      </c>
      <c r="R12" s="108">
        <f>KGF!G17</f>
        <v>0</v>
      </c>
      <c r="S12" s="108">
        <f>CGF!G17</f>
        <v>3000</v>
      </c>
      <c r="T12" s="108">
        <f>TpreSF!G17</f>
        <v>0</v>
      </c>
      <c r="U12" s="108">
        <f>TSF!G17</f>
        <v>0</v>
      </c>
      <c r="V12" s="108">
        <f>TGF!G17</f>
        <v>4719</v>
      </c>
      <c r="W12" s="108">
        <f>PSF!G17</f>
        <v>0</v>
      </c>
      <c r="X12" s="108">
        <f>PGF!G17</f>
        <v>2359.5</v>
      </c>
      <c r="Y12" s="108">
        <f>PFF!G17</f>
        <v>0</v>
      </c>
      <c r="Z12" s="108">
        <f>KSS!G17</f>
        <v>0</v>
      </c>
      <c r="AA12" s="108">
        <f>KGS!G17</f>
        <v>0</v>
      </c>
      <c r="AB12" s="108">
        <f>CGS!G17</f>
        <v>4000</v>
      </c>
      <c r="AC12" s="108">
        <f>'TN1'!G17</f>
        <v>0</v>
      </c>
      <c r="AD12" s="108">
        <f>'TN2'!G17</f>
        <v>0</v>
      </c>
      <c r="AE12" s="108">
        <f>TSS!G17</f>
        <v>0</v>
      </c>
      <c r="AF12" s="108">
        <f>TGS!G17</f>
        <v>1200</v>
      </c>
      <c r="AG12" s="108">
        <f>PSS!G17</f>
        <v>0</v>
      </c>
      <c r="AH12" s="108">
        <f>PGS!G17</f>
        <v>0</v>
      </c>
      <c r="AI12" s="108">
        <f>PFS!G17</f>
        <v>0</v>
      </c>
      <c r="AJ12" s="108">
        <f>Pda!G17</f>
        <v>0</v>
      </c>
      <c r="AK12" s="108">
        <f>Gda!G17</f>
        <v>0</v>
      </c>
      <c r="AL12" s="111">
        <f t="shared" si="0"/>
        <v>15278.5</v>
      </c>
    </row>
    <row r="13" spans="1:38" ht="7.95" customHeight="1">
      <c r="A13" s="17">
        <v>11</v>
      </c>
      <c r="B13" s="123" t="str">
        <f>'RM Rate &amp; Feed Cost'!B17</f>
        <v>Full Fat Soya</v>
      </c>
      <c r="C13" s="76">
        <f>BS!G18</f>
        <v>0</v>
      </c>
      <c r="D13" s="77">
        <f>BG!G18</f>
        <v>10000</v>
      </c>
      <c r="E13" s="78">
        <f>BF!G18</f>
        <v>0</v>
      </c>
      <c r="F13" s="78">
        <f>BH!G18</f>
        <v>0</v>
      </c>
      <c r="G13" s="78">
        <f>SS!G18</f>
        <v>0</v>
      </c>
      <c r="H13" s="78">
        <f>SG!G18</f>
        <v>0</v>
      </c>
      <c r="I13" s="78">
        <f>LS!G18</f>
        <v>0</v>
      </c>
      <c r="J13" s="78">
        <f>LG!G18</f>
        <v>0</v>
      </c>
      <c r="K13" s="78">
        <f>LL!G18</f>
        <v>31050</v>
      </c>
      <c r="L13" s="107">
        <f>'DB(R)'!G18</f>
        <v>0</v>
      </c>
      <c r="M13" s="108">
        <f>'DB(Hi)'!G18</f>
        <v>0</v>
      </c>
      <c r="N13" s="109">
        <f>Hat!G18</f>
        <v>0</v>
      </c>
      <c r="O13" s="110">
        <f>'1mm'!G18</f>
        <v>0</v>
      </c>
      <c r="P13" s="108">
        <f>PreSF!G18</f>
        <v>0</v>
      </c>
      <c r="Q13" s="108">
        <f>KSF!G18</f>
        <v>0</v>
      </c>
      <c r="R13" s="108">
        <f>KGF!G18</f>
        <v>0</v>
      </c>
      <c r="S13" s="108">
        <f>CGF!G18</f>
        <v>0</v>
      </c>
      <c r="T13" s="108">
        <f>TpreSF!G18</f>
        <v>0</v>
      </c>
      <c r="U13" s="108">
        <f>TSF!G18</f>
        <v>0</v>
      </c>
      <c r="V13" s="108">
        <f>TGF!G18</f>
        <v>0</v>
      </c>
      <c r="W13" s="108">
        <f>PSF!G18</f>
        <v>0</v>
      </c>
      <c r="X13" s="108">
        <f>PGF!G18</f>
        <v>0</v>
      </c>
      <c r="Y13" s="108">
        <f>PFF!G18</f>
        <v>0</v>
      </c>
      <c r="Z13" s="108">
        <f>KSS!G18</f>
        <v>0</v>
      </c>
      <c r="AA13" s="108">
        <f>KGS!G18</f>
        <v>0</v>
      </c>
      <c r="AB13" s="108">
        <f>CGS!G18</f>
        <v>0</v>
      </c>
      <c r="AC13" s="108">
        <f>'TN1'!G18</f>
        <v>0</v>
      </c>
      <c r="AD13" s="108">
        <f>'TN2'!G18</f>
        <v>0</v>
      </c>
      <c r="AE13" s="108">
        <f>TSS!G18</f>
        <v>0</v>
      </c>
      <c r="AF13" s="108">
        <f>TGS!G18</f>
        <v>0</v>
      </c>
      <c r="AG13" s="108">
        <f>PSS!G18</f>
        <v>0</v>
      </c>
      <c r="AH13" s="108">
        <f>PGS!G18</f>
        <v>0</v>
      </c>
      <c r="AI13" s="108">
        <f>PFS!G18</f>
        <v>0</v>
      </c>
      <c r="AJ13" s="108">
        <f>Pda!G18</f>
        <v>0</v>
      </c>
      <c r="AK13" s="108">
        <f>Gda!G18</f>
        <v>0</v>
      </c>
      <c r="AL13" s="111">
        <f t="shared" si="0"/>
        <v>41050</v>
      </c>
    </row>
    <row r="14" spans="1:38" ht="7.95" customHeight="1">
      <c r="A14" s="17">
        <v>12</v>
      </c>
      <c r="B14" s="123" t="str">
        <f>'RM Rate &amp; Feed Cost'!B18</f>
        <v>Dry Fish</v>
      </c>
      <c r="C14" s="76">
        <f>BS!G19</f>
        <v>0</v>
      </c>
      <c r="D14" s="77">
        <f>BG!G19</f>
        <v>0</v>
      </c>
      <c r="E14" s="78">
        <f>BF!G19</f>
        <v>0</v>
      </c>
      <c r="F14" s="78">
        <f>BH!G19</f>
        <v>0</v>
      </c>
      <c r="G14" s="78">
        <f>SS!G19</f>
        <v>0</v>
      </c>
      <c r="H14" s="78">
        <f>SG!G19</f>
        <v>0</v>
      </c>
      <c r="I14" s="78">
        <f>LS!G19</f>
        <v>0</v>
      </c>
      <c r="J14" s="78">
        <f>LG!G19</f>
        <v>0</v>
      </c>
      <c r="K14" s="78">
        <f>LL!G19</f>
        <v>0</v>
      </c>
      <c r="L14" s="107">
        <f>'DB(R)'!G19</f>
        <v>0</v>
      </c>
      <c r="M14" s="108">
        <f>'DB(Hi)'!G19</f>
        <v>0</v>
      </c>
      <c r="N14" s="109">
        <f>Hat!G19</f>
        <v>0</v>
      </c>
      <c r="O14" s="110">
        <f>'1mm'!G19</f>
        <v>0</v>
      </c>
      <c r="P14" s="108">
        <f>PreSF!G19</f>
        <v>0</v>
      </c>
      <c r="Q14" s="108">
        <f>KSF!G19</f>
        <v>0</v>
      </c>
      <c r="R14" s="108">
        <f>KGF!G19</f>
        <v>0</v>
      </c>
      <c r="S14" s="108">
        <f>CGF!G19</f>
        <v>0</v>
      </c>
      <c r="T14" s="108">
        <f>TpreSF!G19</f>
        <v>0</v>
      </c>
      <c r="U14" s="108">
        <f>TSF!G19</f>
        <v>0</v>
      </c>
      <c r="V14" s="108">
        <f>TGF!G19</f>
        <v>0</v>
      </c>
      <c r="W14" s="108">
        <f>PSF!G19</f>
        <v>0</v>
      </c>
      <c r="X14" s="108">
        <f>PGF!G19</f>
        <v>0</v>
      </c>
      <c r="Y14" s="108">
        <f>PFF!G19</f>
        <v>0</v>
      </c>
      <c r="Z14" s="108">
        <f>KSS!G19</f>
        <v>0</v>
      </c>
      <c r="AA14" s="108">
        <f>KGS!G19</f>
        <v>0</v>
      </c>
      <c r="AB14" s="108">
        <f>CGS!G19</f>
        <v>0</v>
      </c>
      <c r="AC14" s="108">
        <f>'TN1'!G19</f>
        <v>0</v>
      </c>
      <c r="AD14" s="108">
        <f>'TN2'!G19</f>
        <v>0</v>
      </c>
      <c r="AE14" s="108">
        <f>TSS!G19</f>
        <v>0</v>
      </c>
      <c r="AF14" s="108">
        <f>TGS!G19</f>
        <v>0</v>
      </c>
      <c r="AG14" s="108">
        <f>PSS!G19</f>
        <v>0</v>
      </c>
      <c r="AH14" s="108">
        <f>PGS!G19</f>
        <v>0</v>
      </c>
      <c r="AI14" s="108">
        <f>PFS!G19</f>
        <v>0</v>
      </c>
      <c r="AJ14" s="108">
        <f>Pda!G19</f>
        <v>0</v>
      </c>
      <c r="AK14" s="108">
        <f>Gda!G19</f>
        <v>0</v>
      </c>
      <c r="AL14" s="111">
        <f t="shared" si="0"/>
        <v>0</v>
      </c>
    </row>
    <row r="15" spans="1:38" ht="7.95" customHeight="1">
      <c r="A15" s="17">
        <v>13</v>
      </c>
      <c r="B15" s="123" t="str">
        <f>'RM Rate &amp; Feed Cost'!B19</f>
        <v>Wheat bam</v>
      </c>
      <c r="C15" s="76">
        <f>BS!G20</f>
        <v>0</v>
      </c>
      <c r="D15" s="77">
        <f>BG!G20</f>
        <v>0</v>
      </c>
      <c r="E15" s="78">
        <f>BF!G20</f>
        <v>0</v>
      </c>
      <c r="F15" s="78">
        <f>BH!G20</f>
        <v>0</v>
      </c>
      <c r="G15" s="78">
        <f>SS!G20</f>
        <v>0</v>
      </c>
      <c r="H15" s="78">
        <f>SG!G20</f>
        <v>0</v>
      </c>
      <c r="I15" s="78">
        <f>LS!G20</f>
        <v>0</v>
      </c>
      <c r="J15" s="78">
        <f>LG!G20</f>
        <v>0</v>
      </c>
      <c r="K15" s="78">
        <f>LL!G20</f>
        <v>0</v>
      </c>
      <c r="L15" s="107">
        <f>'DB(R)'!G20</f>
        <v>0</v>
      </c>
      <c r="M15" s="108">
        <f>'DB(Hi)'!G20</f>
        <v>0</v>
      </c>
      <c r="N15" s="109">
        <f>Hat!G20</f>
        <v>0</v>
      </c>
      <c r="O15" s="110">
        <f>'1mm'!G20</f>
        <v>0</v>
      </c>
      <c r="P15" s="108">
        <f>PreSF!G20</f>
        <v>0</v>
      </c>
      <c r="Q15" s="108">
        <f>KSF!G20</f>
        <v>0</v>
      </c>
      <c r="R15" s="108">
        <f>KGF!G20</f>
        <v>0</v>
      </c>
      <c r="S15" s="108">
        <f>CGF!G20</f>
        <v>0</v>
      </c>
      <c r="T15" s="108">
        <f>TpreSF!G20</f>
        <v>0</v>
      </c>
      <c r="U15" s="108">
        <f>TSF!G20</f>
        <v>0</v>
      </c>
      <c r="V15" s="108">
        <f>TGF!G20</f>
        <v>0</v>
      </c>
      <c r="W15" s="108">
        <f>PSF!G20</f>
        <v>0</v>
      </c>
      <c r="X15" s="108">
        <f>PGF!G20</f>
        <v>0</v>
      </c>
      <c r="Y15" s="108">
        <f>PFF!G20</f>
        <v>0</v>
      </c>
      <c r="Z15" s="108">
        <f>KSS!G20</f>
        <v>0</v>
      </c>
      <c r="AA15" s="108">
        <f>KGS!G20</f>
        <v>0</v>
      </c>
      <c r="AB15" s="108">
        <f>CGS!G20</f>
        <v>0</v>
      </c>
      <c r="AC15" s="108">
        <f>'TN1'!G20</f>
        <v>0</v>
      </c>
      <c r="AD15" s="108">
        <f>'TN2'!G20</f>
        <v>0</v>
      </c>
      <c r="AE15" s="108">
        <f>TSS!G20</f>
        <v>0</v>
      </c>
      <c r="AF15" s="108">
        <f>TGS!G20</f>
        <v>0</v>
      </c>
      <c r="AG15" s="108">
        <f>PSS!G20</f>
        <v>0</v>
      </c>
      <c r="AH15" s="108">
        <f>PGS!G20</f>
        <v>0</v>
      </c>
      <c r="AI15" s="108">
        <f>PFS!G20</f>
        <v>0</v>
      </c>
      <c r="AJ15" s="108">
        <f>Pda!G20</f>
        <v>0</v>
      </c>
      <c r="AK15" s="108">
        <f>Gda!G20</f>
        <v>0</v>
      </c>
      <c r="AL15" s="111">
        <f t="shared" si="0"/>
        <v>0</v>
      </c>
    </row>
    <row r="16" spans="1:38" ht="7.95" customHeight="1">
      <c r="A16" s="17">
        <v>14</v>
      </c>
      <c r="B16" s="123" t="str">
        <f>'RM Rate &amp; Feed Cost'!B20</f>
        <v>Molasses</v>
      </c>
      <c r="C16" s="76">
        <f>BS!G21</f>
        <v>0</v>
      </c>
      <c r="D16" s="77">
        <f>BG!G21</f>
        <v>1000</v>
      </c>
      <c r="E16" s="78">
        <f>BF!G21</f>
        <v>0</v>
      </c>
      <c r="F16" s="78">
        <f>BH!G21</f>
        <v>0</v>
      </c>
      <c r="G16" s="78">
        <f>SS!G21</f>
        <v>0</v>
      </c>
      <c r="H16" s="78">
        <f>SG!G21</f>
        <v>0</v>
      </c>
      <c r="I16" s="78">
        <f>LS!G21</f>
        <v>0</v>
      </c>
      <c r="J16" s="78">
        <f>LG!G21</f>
        <v>0</v>
      </c>
      <c r="K16" s="78">
        <f>LL!G21</f>
        <v>0</v>
      </c>
      <c r="L16" s="107">
        <f>'DB(R)'!G21</f>
        <v>14100</v>
      </c>
      <c r="M16" s="108">
        <f>'DB(Hi)'!G21</f>
        <v>6000</v>
      </c>
      <c r="N16" s="109">
        <f>Hat!G21</f>
        <v>0</v>
      </c>
      <c r="O16" s="110">
        <f>'1mm'!G21</f>
        <v>0</v>
      </c>
      <c r="P16" s="108">
        <f>PreSF!G21</f>
        <v>0</v>
      </c>
      <c r="Q16" s="108">
        <f>KSF!G21</f>
        <v>0</v>
      </c>
      <c r="R16" s="108">
        <f>KGF!G21</f>
        <v>0</v>
      </c>
      <c r="S16" s="108">
        <f>CGF!G21</f>
        <v>0</v>
      </c>
      <c r="T16" s="108">
        <f>TpreSF!G21</f>
        <v>0</v>
      </c>
      <c r="U16" s="108">
        <f>TSF!G21</f>
        <v>0</v>
      </c>
      <c r="V16" s="108">
        <f>TGF!G21</f>
        <v>0</v>
      </c>
      <c r="W16" s="108">
        <f>PSF!G21</f>
        <v>0</v>
      </c>
      <c r="X16" s="108">
        <f>PGF!G21</f>
        <v>0</v>
      </c>
      <c r="Y16" s="108">
        <f>PFF!G21</f>
        <v>0</v>
      </c>
      <c r="Z16" s="108">
        <f>KSS!G21</f>
        <v>0</v>
      </c>
      <c r="AA16" s="108">
        <f>KGS!G21</f>
        <v>0</v>
      </c>
      <c r="AB16" s="108">
        <f>CGS!G21</f>
        <v>0</v>
      </c>
      <c r="AC16" s="108">
        <f>'TN1'!G21</f>
        <v>0</v>
      </c>
      <c r="AD16" s="108">
        <f>'TN2'!G21</f>
        <v>0</v>
      </c>
      <c r="AE16" s="108">
        <f>TSS!G21</f>
        <v>0</v>
      </c>
      <c r="AF16" s="108">
        <f>TGS!G21</f>
        <v>0</v>
      </c>
      <c r="AG16" s="108">
        <f>PSS!G21</f>
        <v>0</v>
      </c>
      <c r="AH16" s="108">
        <f>PGS!G21</f>
        <v>0</v>
      </c>
      <c r="AI16" s="108">
        <f>PFS!G21</f>
        <v>0</v>
      </c>
      <c r="AJ16" s="108">
        <f>Pda!G21</f>
        <v>0</v>
      </c>
      <c r="AK16" s="108">
        <f>Gda!G21</f>
        <v>0</v>
      </c>
      <c r="AL16" s="111">
        <f t="shared" si="0"/>
        <v>21100</v>
      </c>
    </row>
    <row r="17" spans="1:38" ht="7.95" customHeight="1">
      <c r="A17" s="17">
        <v>15</v>
      </c>
      <c r="B17" s="123" t="str">
        <f>'RM Rate &amp; Feed Cost'!B21</f>
        <v>Biscuit</v>
      </c>
      <c r="C17" s="76">
        <f>BS!G22</f>
        <v>0</v>
      </c>
      <c r="D17" s="77">
        <f>BG!G22</f>
        <v>6000</v>
      </c>
      <c r="E17" s="78">
        <f>BF!G22</f>
        <v>0</v>
      </c>
      <c r="F17" s="78">
        <f>BH!G22</f>
        <v>0</v>
      </c>
      <c r="G17" s="78">
        <f>SS!G22</f>
        <v>0</v>
      </c>
      <c r="H17" s="78">
        <f>SG!G22</f>
        <v>0</v>
      </c>
      <c r="I17" s="78">
        <f>LS!G22</f>
        <v>0</v>
      </c>
      <c r="J17" s="78">
        <f>LG!G22</f>
        <v>0</v>
      </c>
      <c r="K17" s="78">
        <f>LL!G22</f>
        <v>0</v>
      </c>
      <c r="L17" s="107">
        <f>'DB(R)'!G22</f>
        <v>60000</v>
      </c>
      <c r="M17" s="108">
        <f>'DB(Hi)'!G22</f>
        <v>37000</v>
      </c>
      <c r="N17" s="109">
        <f>Hat!G22</f>
        <v>0</v>
      </c>
      <c r="O17" s="110">
        <f>'1mm'!G22</f>
        <v>0</v>
      </c>
      <c r="P17" s="108">
        <f>PreSF!G22</f>
        <v>0</v>
      </c>
      <c r="Q17" s="108">
        <f>KSF!G22</f>
        <v>0</v>
      </c>
      <c r="R17" s="108">
        <f>KGF!G22</f>
        <v>0</v>
      </c>
      <c r="S17" s="108">
        <f>CGF!G22</f>
        <v>0</v>
      </c>
      <c r="T17" s="108">
        <f>TpreSF!G22</f>
        <v>0</v>
      </c>
      <c r="U17" s="108">
        <f>TSF!G22</f>
        <v>0</v>
      </c>
      <c r="V17" s="108">
        <f>TGF!G22</f>
        <v>0</v>
      </c>
      <c r="W17" s="108">
        <f>PSF!G22</f>
        <v>0</v>
      </c>
      <c r="X17" s="108">
        <f>PGF!G22</f>
        <v>0</v>
      </c>
      <c r="Y17" s="108">
        <f>PFF!G22</f>
        <v>0</v>
      </c>
      <c r="Z17" s="108">
        <f>KSS!G22</f>
        <v>0</v>
      </c>
      <c r="AA17" s="108">
        <f>KGS!G22</f>
        <v>0</v>
      </c>
      <c r="AB17" s="108">
        <f>CGS!G22</f>
        <v>0</v>
      </c>
      <c r="AC17" s="108">
        <f>'TN1'!G22</f>
        <v>0</v>
      </c>
      <c r="AD17" s="108">
        <f>'TN2'!G22</f>
        <v>0</v>
      </c>
      <c r="AE17" s="108">
        <f>TSS!G22</f>
        <v>0</v>
      </c>
      <c r="AF17" s="108">
        <f>TGS!G22</f>
        <v>0</v>
      </c>
      <c r="AG17" s="108">
        <f>PSS!G22</f>
        <v>0</v>
      </c>
      <c r="AH17" s="108">
        <f>PGS!G22</f>
        <v>0</v>
      </c>
      <c r="AI17" s="108">
        <f>PFS!G22</f>
        <v>0</v>
      </c>
      <c r="AJ17" s="108">
        <f>Pda!G22</f>
        <v>0</v>
      </c>
      <c r="AK17" s="108">
        <f>Gda!G22</f>
        <v>0</v>
      </c>
      <c r="AL17" s="111">
        <f t="shared" si="0"/>
        <v>103000</v>
      </c>
    </row>
    <row r="18" spans="1:38" ht="7.95" customHeight="1">
      <c r="A18" s="17">
        <v>16</v>
      </c>
      <c r="B18" s="123" t="str">
        <f>'RM Rate &amp; Feed Cost'!B22</f>
        <v>Lime Stone (Pawder)</v>
      </c>
      <c r="C18" s="76">
        <f>BS!G23</f>
        <v>0</v>
      </c>
      <c r="D18" s="77">
        <f>BG!G23</f>
        <v>0</v>
      </c>
      <c r="E18" s="78">
        <f>BF!G23</f>
        <v>0</v>
      </c>
      <c r="F18" s="78">
        <f>BH!G23</f>
        <v>0</v>
      </c>
      <c r="G18" s="78">
        <f>SS!G23</f>
        <v>0</v>
      </c>
      <c r="H18" s="78">
        <f>SG!G23</f>
        <v>0</v>
      </c>
      <c r="I18" s="78">
        <f>LS!G23</f>
        <v>0</v>
      </c>
      <c r="J18" s="78">
        <f>LG!G23</f>
        <v>0</v>
      </c>
      <c r="K18" s="78">
        <f>LL!G23</f>
        <v>0</v>
      </c>
      <c r="L18" s="107">
        <f>'DB(R)'!G23</f>
        <v>6000</v>
      </c>
      <c r="M18" s="108">
        <f>'DB(Hi)'!G23</f>
        <v>4000</v>
      </c>
      <c r="N18" s="109">
        <f>Hat!G23</f>
        <v>0</v>
      </c>
      <c r="O18" s="110">
        <f>'1mm'!G23</f>
        <v>0</v>
      </c>
      <c r="P18" s="108">
        <f>PreSF!G23</f>
        <v>0</v>
      </c>
      <c r="Q18" s="108">
        <f>KSF!G23</f>
        <v>0</v>
      </c>
      <c r="R18" s="108">
        <f>KGF!G23</f>
        <v>0</v>
      </c>
      <c r="S18" s="108">
        <f>CGF!G23</f>
        <v>0</v>
      </c>
      <c r="T18" s="108">
        <f>TpreSF!G23</f>
        <v>0</v>
      </c>
      <c r="U18" s="108">
        <f>TSF!G23</f>
        <v>0</v>
      </c>
      <c r="V18" s="108">
        <f>TGF!G23</f>
        <v>1933.6</v>
      </c>
      <c r="W18" s="108">
        <f>PSF!G23</f>
        <v>0</v>
      </c>
      <c r="X18" s="108">
        <f>PGF!G23</f>
        <v>966.8</v>
      </c>
      <c r="Y18" s="108">
        <f>PFF!G23</f>
        <v>0</v>
      </c>
      <c r="Z18" s="108">
        <f>KSS!G23</f>
        <v>0</v>
      </c>
      <c r="AA18" s="108">
        <f>KGS!G23</f>
        <v>0</v>
      </c>
      <c r="AB18" s="108">
        <f>CGS!G23</f>
        <v>953.2</v>
      </c>
      <c r="AC18" s="108">
        <f>'TN1'!G23</f>
        <v>0</v>
      </c>
      <c r="AD18" s="108">
        <f>'TN2'!G23</f>
        <v>0</v>
      </c>
      <c r="AE18" s="108">
        <f>TSS!G23</f>
        <v>0</v>
      </c>
      <c r="AF18" s="108">
        <f>TGS!G23</f>
        <v>354.12</v>
      </c>
      <c r="AG18" s="108">
        <f>PSS!G23</f>
        <v>0</v>
      </c>
      <c r="AH18" s="108">
        <f>PGS!G23</f>
        <v>0</v>
      </c>
      <c r="AI18" s="108">
        <f>PFS!G23</f>
        <v>0</v>
      </c>
      <c r="AJ18" s="108">
        <f>Pda!G23</f>
        <v>0</v>
      </c>
      <c r="AK18" s="108">
        <f>Gda!G23</f>
        <v>0</v>
      </c>
      <c r="AL18" s="111">
        <f t="shared" si="0"/>
        <v>14207.720000000001</v>
      </c>
    </row>
    <row r="19" spans="1:38" ht="7.95" customHeight="1">
      <c r="A19" s="17">
        <v>17</v>
      </c>
      <c r="B19" s="123" t="str">
        <f>'RM Rate &amp; Feed Cost'!B23</f>
        <v>Lime Stone Gurnular</v>
      </c>
      <c r="C19" s="76">
        <f>BS!G24</f>
        <v>0</v>
      </c>
      <c r="D19" s="77">
        <f>BG!G24</f>
        <v>2124</v>
      </c>
      <c r="E19" s="78">
        <f>BF!G24</f>
        <v>0</v>
      </c>
      <c r="F19" s="78">
        <f>BH!G24</f>
        <v>0</v>
      </c>
      <c r="G19" s="78">
        <f>SS!G24</f>
        <v>0</v>
      </c>
      <c r="H19" s="78">
        <f>SG!G24</f>
        <v>0</v>
      </c>
      <c r="I19" s="78">
        <f>LS!G24</f>
        <v>0</v>
      </c>
      <c r="J19" s="78">
        <f>LG!G24</f>
        <v>0</v>
      </c>
      <c r="K19" s="78">
        <f>LL!G24</f>
        <v>90000</v>
      </c>
      <c r="L19" s="107">
        <f>'DB(R)'!G24</f>
        <v>0</v>
      </c>
      <c r="M19" s="108">
        <f>'DB(Hi)'!G24</f>
        <v>0</v>
      </c>
      <c r="N19" s="109">
        <f>Hat!G24</f>
        <v>0</v>
      </c>
      <c r="O19" s="110">
        <f>'1mm'!G24</f>
        <v>0</v>
      </c>
      <c r="P19" s="108">
        <f>PreSF!G24</f>
        <v>0</v>
      </c>
      <c r="Q19" s="108">
        <f>KSF!G24</f>
        <v>0</v>
      </c>
      <c r="R19" s="108">
        <f>KGF!G24</f>
        <v>0</v>
      </c>
      <c r="S19" s="108">
        <f>CGF!G24</f>
        <v>0</v>
      </c>
      <c r="T19" s="108">
        <f>TpreSF!G24</f>
        <v>0</v>
      </c>
      <c r="U19" s="108">
        <f>TSF!G24</f>
        <v>0</v>
      </c>
      <c r="V19" s="108">
        <f>TGF!G24</f>
        <v>0</v>
      </c>
      <c r="W19" s="108">
        <f>PSF!G24</f>
        <v>0</v>
      </c>
      <c r="X19" s="108">
        <f>PGF!G24</f>
        <v>0</v>
      </c>
      <c r="Y19" s="108">
        <f>PFF!G24</f>
        <v>0</v>
      </c>
      <c r="Z19" s="108">
        <f>KSS!G24</f>
        <v>0</v>
      </c>
      <c r="AA19" s="108">
        <f>KGS!G24</f>
        <v>0</v>
      </c>
      <c r="AB19" s="108">
        <f>CGS!G24</f>
        <v>0</v>
      </c>
      <c r="AC19" s="108">
        <f>'TN1'!G24</f>
        <v>0</v>
      </c>
      <c r="AD19" s="108">
        <f>'TN2'!G24</f>
        <v>0</v>
      </c>
      <c r="AE19" s="108">
        <f>TSS!G24</f>
        <v>0</v>
      </c>
      <c r="AF19" s="108">
        <f>TGS!G24</f>
        <v>0</v>
      </c>
      <c r="AG19" s="108">
        <f>PSS!G24</f>
        <v>0</v>
      </c>
      <c r="AH19" s="108">
        <f>PGS!G24</f>
        <v>0</v>
      </c>
      <c r="AI19" s="108">
        <f>PFS!G24</f>
        <v>0</v>
      </c>
      <c r="AJ19" s="108">
        <f>Pda!G24</f>
        <v>0</v>
      </c>
      <c r="AK19" s="108">
        <f>Gda!G24</f>
        <v>0</v>
      </c>
      <c r="AL19" s="111">
        <f t="shared" si="0"/>
        <v>92124</v>
      </c>
    </row>
    <row r="20" spans="1:38" ht="7.95" customHeight="1">
      <c r="A20" s="17">
        <v>18</v>
      </c>
      <c r="B20" s="123" t="str">
        <f>'RM Rate &amp; Feed Cost'!B24</f>
        <v>Soyabean Oil</v>
      </c>
      <c r="C20" s="76">
        <f>BS!G25</f>
        <v>0</v>
      </c>
      <c r="D20" s="77">
        <f>BG!G25</f>
        <v>9120</v>
      </c>
      <c r="E20" s="78">
        <f>BF!G25</f>
        <v>0</v>
      </c>
      <c r="F20" s="78">
        <f>BH!G25</f>
        <v>0</v>
      </c>
      <c r="G20" s="78">
        <f>SS!G25</f>
        <v>0</v>
      </c>
      <c r="H20" s="78">
        <f>SG!G25</f>
        <v>0</v>
      </c>
      <c r="I20" s="78">
        <f>LS!G25</f>
        <v>0</v>
      </c>
      <c r="J20" s="78">
        <f>LG!G25</f>
        <v>0</v>
      </c>
      <c r="K20" s="78">
        <f>LL!G25</f>
        <v>10800</v>
      </c>
      <c r="L20" s="107">
        <f>'DB(R)'!G25</f>
        <v>0</v>
      </c>
      <c r="M20" s="108">
        <f>'DB(Hi)'!G25</f>
        <v>0</v>
      </c>
      <c r="N20" s="109">
        <f>Hat!G25</f>
        <v>0</v>
      </c>
      <c r="O20" s="110">
        <f>'1mm'!G25</f>
        <v>0</v>
      </c>
      <c r="P20" s="108">
        <f>PreSF!G25</f>
        <v>0</v>
      </c>
      <c r="Q20" s="108">
        <f>KSF!G25</f>
        <v>0</v>
      </c>
      <c r="R20" s="108">
        <f>KGF!G25</f>
        <v>0</v>
      </c>
      <c r="S20" s="108">
        <f>CGF!G25</f>
        <v>1000</v>
      </c>
      <c r="T20" s="108">
        <f>TpreSF!G25</f>
        <v>0</v>
      </c>
      <c r="U20" s="108">
        <f>TSF!G25</f>
        <v>0</v>
      </c>
      <c r="V20" s="108">
        <f>TGF!G25</f>
        <v>0</v>
      </c>
      <c r="W20" s="108">
        <f>PSF!G25</f>
        <v>0</v>
      </c>
      <c r="X20" s="108">
        <f>PGF!G25</f>
        <v>0</v>
      </c>
      <c r="Y20" s="108">
        <f>PFF!G25</f>
        <v>0</v>
      </c>
      <c r="Z20" s="108">
        <f>KSS!G25</f>
        <v>0</v>
      </c>
      <c r="AA20" s="108">
        <f>KGS!G25</f>
        <v>0</v>
      </c>
      <c r="AB20" s="108">
        <f>CGS!G25</f>
        <v>0</v>
      </c>
      <c r="AC20" s="108">
        <f>'TN1'!G25</f>
        <v>0</v>
      </c>
      <c r="AD20" s="108">
        <f>'TN2'!G25</f>
        <v>0</v>
      </c>
      <c r="AE20" s="108">
        <f>TSS!G25</f>
        <v>0</v>
      </c>
      <c r="AF20" s="108">
        <f>TGS!G25</f>
        <v>0</v>
      </c>
      <c r="AG20" s="108">
        <f>PSS!G25</f>
        <v>0</v>
      </c>
      <c r="AH20" s="108">
        <f>PGS!G25</f>
        <v>0</v>
      </c>
      <c r="AI20" s="108">
        <f>PFS!G25</f>
        <v>0</v>
      </c>
      <c r="AJ20" s="108">
        <f>Pda!G25</f>
        <v>0</v>
      </c>
      <c r="AK20" s="108">
        <f>Gda!G25</f>
        <v>0</v>
      </c>
      <c r="AL20" s="111">
        <f t="shared" si="0"/>
        <v>20920</v>
      </c>
    </row>
    <row r="21" spans="1:38" ht="7.95" customHeight="1">
      <c r="A21" s="17">
        <v>19</v>
      </c>
      <c r="B21" s="123" t="str">
        <f>'RM Rate &amp; Feed Cost'!B25</f>
        <v>Wheat Flour</v>
      </c>
      <c r="C21" s="76">
        <f>BS!G26</f>
        <v>0</v>
      </c>
      <c r="D21" s="77">
        <f>BG!G26</f>
        <v>0</v>
      </c>
      <c r="E21" s="78">
        <f>BF!G26</f>
        <v>0</v>
      </c>
      <c r="F21" s="78">
        <f>BH!G26</f>
        <v>0</v>
      </c>
      <c r="G21" s="78">
        <f>SS!G26</f>
        <v>0</v>
      </c>
      <c r="H21" s="78">
        <f>SG!G26</f>
        <v>0</v>
      </c>
      <c r="I21" s="78">
        <f>LS!G26</f>
        <v>0</v>
      </c>
      <c r="J21" s="78">
        <f>LG!G26</f>
        <v>0</v>
      </c>
      <c r="K21" s="78">
        <f>LL!G26</f>
        <v>0</v>
      </c>
      <c r="L21" s="107">
        <f>'DB(R)'!G26</f>
        <v>0</v>
      </c>
      <c r="M21" s="108">
        <f>'DB(Hi)'!G26</f>
        <v>0</v>
      </c>
      <c r="N21" s="109">
        <f>Hat!G26</f>
        <v>0</v>
      </c>
      <c r="O21" s="110">
        <f>'1mm'!G26</f>
        <v>0</v>
      </c>
      <c r="P21" s="108">
        <f>PreSF!G26</f>
        <v>0</v>
      </c>
      <c r="Q21" s="108">
        <f>KSF!G26</f>
        <v>0</v>
      </c>
      <c r="R21" s="108">
        <f>KGF!G26</f>
        <v>0</v>
      </c>
      <c r="S21" s="108">
        <f>CGF!G26</f>
        <v>15000</v>
      </c>
      <c r="T21" s="108">
        <f>TpreSF!G26</f>
        <v>0</v>
      </c>
      <c r="U21" s="108">
        <f>TSF!G26</f>
        <v>0</v>
      </c>
      <c r="V21" s="108">
        <f>TGF!G26</f>
        <v>13722.800000000001</v>
      </c>
      <c r="W21" s="108">
        <f>PSF!G26</f>
        <v>0</v>
      </c>
      <c r="X21" s="108">
        <f>PGF!G26</f>
        <v>6861.4000000000005</v>
      </c>
      <c r="Y21" s="108">
        <f>PFF!G26</f>
        <v>0</v>
      </c>
      <c r="Z21" s="108">
        <f>KSS!G26</f>
        <v>0</v>
      </c>
      <c r="AA21" s="108">
        <f>KGS!G26</f>
        <v>0</v>
      </c>
      <c r="AB21" s="108">
        <f>CGS!G26</f>
        <v>30000</v>
      </c>
      <c r="AC21" s="108">
        <f>'TN1'!G26</f>
        <v>0</v>
      </c>
      <c r="AD21" s="108">
        <f>'TN2'!G26</f>
        <v>0</v>
      </c>
      <c r="AE21" s="108">
        <f>TSS!G26</f>
        <v>0</v>
      </c>
      <c r="AF21" s="108">
        <f>TGS!G26</f>
        <v>6000</v>
      </c>
      <c r="AG21" s="108">
        <f>PSS!G26</f>
        <v>0</v>
      </c>
      <c r="AH21" s="108">
        <f>PGS!G26</f>
        <v>0</v>
      </c>
      <c r="AI21" s="108">
        <f>PFS!G26</f>
        <v>0</v>
      </c>
      <c r="AJ21" s="108">
        <f>Pda!G26</f>
        <v>0</v>
      </c>
      <c r="AK21" s="108">
        <f>Gda!G26</f>
        <v>0</v>
      </c>
      <c r="AL21" s="111">
        <f t="shared" si="0"/>
        <v>71584.200000000012</v>
      </c>
    </row>
    <row r="22" spans="1:38" ht="7.95" customHeight="1">
      <c r="A22" s="17">
        <v>20</v>
      </c>
      <c r="B22" s="123" t="str">
        <f>'RM Rate &amp; Feed Cost'!B26</f>
        <v>Maskali</v>
      </c>
      <c r="C22" s="76">
        <f>BS!G27</f>
        <v>0</v>
      </c>
      <c r="D22" s="77">
        <f>BG!G27</f>
        <v>0</v>
      </c>
      <c r="E22" s="78">
        <f>BF!G27</f>
        <v>0</v>
      </c>
      <c r="F22" s="78">
        <f>BH!G27</f>
        <v>0</v>
      </c>
      <c r="G22" s="78">
        <f>SS!G27</f>
        <v>0</v>
      </c>
      <c r="H22" s="78">
        <f>SG!G27</f>
        <v>0</v>
      </c>
      <c r="I22" s="78">
        <f>LS!G27</f>
        <v>0</v>
      </c>
      <c r="J22" s="78">
        <f>LG!G27</f>
        <v>0</v>
      </c>
      <c r="K22" s="78">
        <f>LL!G27</f>
        <v>0</v>
      </c>
      <c r="L22" s="107">
        <f>'DB(R)'!G27</f>
        <v>0</v>
      </c>
      <c r="M22" s="108">
        <f>'DB(Hi)'!G27</f>
        <v>0</v>
      </c>
      <c r="N22" s="109">
        <f>Hat!G27</f>
        <v>0</v>
      </c>
      <c r="O22" s="110">
        <f>'1mm'!G27</f>
        <v>0</v>
      </c>
      <c r="P22" s="108">
        <f>PreSF!G27</f>
        <v>0</v>
      </c>
      <c r="Q22" s="108">
        <f>KSF!G27</f>
        <v>0</v>
      </c>
      <c r="R22" s="108">
        <f>KGF!G27</f>
        <v>0</v>
      </c>
      <c r="S22" s="108">
        <f>CGF!G27</f>
        <v>0</v>
      </c>
      <c r="T22" s="108">
        <f>TpreSF!G27</f>
        <v>0</v>
      </c>
      <c r="U22" s="108">
        <f>TSF!G27</f>
        <v>0</v>
      </c>
      <c r="V22" s="108">
        <f>TGF!G27</f>
        <v>0</v>
      </c>
      <c r="W22" s="108">
        <f>PSF!G27</f>
        <v>0</v>
      </c>
      <c r="X22" s="108">
        <f>PGF!G27</f>
        <v>0</v>
      </c>
      <c r="Y22" s="108">
        <f>PFF!G27</f>
        <v>0</v>
      </c>
      <c r="Z22" s="108">
        <f>KSS!G27</f>
        <v>0</v>
      </c>
      <c r="AA22" s="108">
        <f>KGS!G27</f>
        <v>0</v>
      </c>
      <c r="AB22" s="108">
        <f>CGS!G27</f>
        <v>0</v>
      </c>
      <c r="AC22" s="108">
        <f>'TN1'!G27</f>
        <v>0</v>
      </c>
      <c r="AD22" s="108">
        <f>'TN2'!G27</f>
        <v>0</v>
      </c>
      <c r="AE22" s="108">
        <f>TSS!G27</f>
        <v>0</v>
      </c>
      <c r="AF22" s="108">
        <f>TGS!G27</f>
        <v>0</v>
      </c>
      <c r="AG22" s="108">
        <f>PSS!G27</f>
        <v>0</v>
      </c>
      <c r="AH22" s="108">
        <f>PGS!G27</f>
        <v>0</v>
      </c>
      <c r="AI22" s="108">
        <f>PFS!G27</f>
        <v>0</v>
      </c>
      <c r="AJ22" s="108">
        <f>Pda!G27</f>
        <v>0</v>
      </c>
      <c r="AK22" s="108">
        <f>Gda!G27</f>
        <v>0</v>
      </c>
      <c r="AL22" s="111">
        <f t="shared" si="0"/>
        <v>0</v>
      </c>
    </row>
    <row r="23" spans="1:38" ht="7.95" customHeight="1">
      <c r="A23" s="17">
        <v>21</v>
      </c>
      <c r="B23" s="123" t="str">
        <f>'RM Rate &amp; Feed Cost'!B27</f>
        <v>Til Khoil</v>
      </c>
      <c r="C23" s="76">
        <f>BS!G28</f>
        <v>0</v>
      </c>
      <c r="D23" s="77">
        <f>BG!G28</f>
        <v>0</v>
      </c>
      <c r="E23" s="78">
        <f>BF!G28</f>
        <v>0</v>
      </c>
      <c r="F23" s="78">
        <f>BH!G28</f>
        <v>0</v>
      </c>
      <c r="G23" s="78">
        <f>SS!G28</f>
        <v>0</v>
      </c>
      <c r="H23" s="78">
        <f>SG!G28</f>
        <v>0</v>
      </c>
      <c r="I23" s="78">
        <f>LS!G28</f>
        <v>0</v>
      </c>
      <c r="J23" s="78">
        <f>LG!G28</f>
        <v>0</v>
      </c>
      <c r="K23" s="78">
        <f>LL!G28</f>
        <v>0</v>
      </c>
      <c r="L23" s="107">
        <f>'DB(R)'!G28</f>
        <v>0</v>
      </c>
      <c r="M23" s="108">
        <f>'DB(Hi)'!G28</f>
        <v>0</v>
      </c>
      <c r="N23" s="109">
        <f>Hat!G28</f>
        <v>0</v>
      </c>
      <c r="O23" s="110">
        <f>'1mm'!G28</f>
        <v>0</v>
      </c>
      <c r="P23" s="108">
        <f>PreSF!G28</f>
        <v>0</v>
      </c>
      <c r="Q23" s="108">
        <f>KSF!G28</f>
        <v>0</v>
      </c>
      <c r="R23" s="108">
        <f>KGF!G28</f>
        <v>0</v>
      </c>
      <c r="S23" s="108">
        <f>CGF!G28</f>
        <v>0</v>
      </c>
      <c r="T23" s="108">
        <f>TpreSF!G28</f>
        <v>0</v>
      </c>
      <c r="U23" s="108">
        <f>TSF!G28</f>
        <v>0</v>
      </c>
      <c r="V23" s="108">
        <f>TGF!G28</f>
        <v>0</v>
      </c>
      <c r="W23" s="108">
        <f>PSF!G28</f>
        <v>0</v>
      </c>
      <c r="X23" s="108">
        <f>PGF!G28</f>
        <v>0</v>
      </c>
      <c r="Y23" s="108">
        <f>PFF!G28</f>
        <v>0</v>
      </c>
      <c r="Z23" s="108">
        <f>KSS!G28</f>
        <v>0</v>
      </c>
      <c r="AA23" s="108">
        <f>KGS!G28</f>
        <v>0</v>
      </c>
      <c r="AB23" s="108">
        <f>CGS!G28</f>
        <v>0</v>
      </c>
      <c r="AC23" s="108">
        <f>'TN1'!G28</f>
        <v>0</v>
      </c>
      <c r="AD23" s="108">
        <f>'TN2'!G28</f>
        <v>0</v>
      </c>
      <c r="AE23" s="108">
        <f>TSS!G28</f>
        <v>0</v>
      </c>
      <c r="AF23" s="108">
        <f>TGS!G28</f>
        <v>0</v>
      </c>
      <c r="AG23" s="108">
        <f>PSS!G28</f>
        <v>0</v>
      </c>
      <c r="AH23" s="108">
        <f>PGS!G28</f>
        <v>0</v>
      </c>
      <c r="AI23" s="108">
        <f>PFS!G28</f>
        <v>0</v>
      </c>
      <c r="AJ23" s="108">
        <f>Pda!G28</f>
        <v>0</v>
      </c>
      <c r="AK23" s="108">
        <f>Gda!G28</f>
        <v>0</v>
      </c>
      <c r="AL23" s="111">
        <f t="shared" si="0"/>
        <v>0</v>
      </c>
    </row>
    <row r="24" spans="1:38" ht="7.95" customHeight="1">
      <c r="A24" s="17">
        <v>22</v>
      </c>
      <c r="B24" s="123" t="str">
        <f>'RM Rate &amp; Feed Cost'!B28</f>
        <v>Mosari Bosi / Sugar</v>
      </c>
      <c r="C24" s="76">
        <f>BS!G29</f>
        <v>0</v>
      </c>
      <c r="D24" s="77">
        <f>BG!G29</f>
        <v>0</v>
      </c>
      <c r="E24" s="78">
        <f>BF!G29</f>
        <v>0</v>
      </c>
      <c r="F24" s="78">
        <f>BH!G29</f>
        <v>0</v>
      </c>
      <c r="G24" s="78">
        <f>SS!G29</f>
        <v>0</v>
      </c>
      <c r="H24" s="78">
        <f>SG!G29</f>
        <v>0</v>
      </c>
      <c r="I24" s="78">
        <f>LS!G29</f>
        <v>0</v>
      </c>
      <c r="J24" s="78">
        <f>LG!G29</f>
        <v>0</v>
      </c>
      <c r="K24" s="78">
        <f>LL!G29</f>
        <v>0</v>
      </c>
      <c r="L24" s="107">
        <f>'DB(R)'!G29</f>
        <v>0</v>
      </c>
      <c r="M24" s="108">
        <f>'DB(Hi)'!G29</f>
        <v>0</v>
      </c>
      <c r="N24" s="109">
        <f>Hat!G29</f>
        <v>0</v>
      </c>
      <c r="O24" s="110">
        <f>'1mm'!G29</f>
        <v>0</v>
      </c>
      <c r="P24" s="108">
        <f>PreSF!G29</f>
        <v>0</v>
      </c>
      <c r="Q24" s="108">
        <f>KSF!G29</f>
        <v>0</v>
      </c>
      <c r="R24" s="108">
        <f>KGF!G29</f>
        <v>0</v>
      </c>
      <c r="S24" s="108">
        <f>CGF!G29</f>
        <v>0</v>
      </c>
      <c r="T24" s="108">
        <f>TpreSF!G29</f>
        <v>0</v>
      </c>
      <c r="U24" s="108">
        <f>TSF!G29</f>
        <v>0</v>
      </c>
      <c r="V24" s="108">
        <f>TGF!G29</f>
        <v>0</v>
      </c>
      <c r="W24" s="108">
        <f>PSF!G29</f>
        <v>0</v>
      </c>
      <c r="X24" s="108">
        <f>PGF!G29</f>
        <v>0</v>
      </c>
      <c r="Y24" s="108">
        <f>PFF!G29</f>
        <v>0</v>
      </c>
      <c r="Z24" s="108">
        <f>KSS!G29</f>
        <v>0</v>
      </c>
      <c r="AA24" s="108">
        <f>KGS!G29</f>
        <v>0</v>
      </c>
      <c r="AB24" s="108">
        <f>CGS!G29</f>
        <v>0</v>
      </c>
      <c r="AC24" s="108">
        <f>'TN1'!G29</f>
        <v>0</v>
      </c>
      <c r="AD24" s="108">
        <f>'TN2'!G29</f>
        <v>0</v>
      </c>
      <c r="AE24" s="108">
        <f>TSS!G29</f>
        <v>0</v>
      </c>
      <c r="AF24" s="108">
        <f>TGS!G29</f>
        <v>0</v>
      </c>
      <c r="AG24" s="108">
        <f>PSS!G29</f>
        <v>0</v>
      </c>
      <c r="AH24" s="108">
        <f>PGS!G29</f>
        <v>0</v>
      </c>
      <c r="AI24" s="108">
        <f>PFS!G29</f>
        <v>0</v>
      </c>
      <c r="AJ24" s="108">
        <f>Pda!G29</f>
        <v>0</v>
      </c>
      <c r="AK24" s="108">
        <f>Gda!G29</f>
        <v>0</v>
      </c>
      <c r="AL24" s="111">
        <f t="shared" si="0"/>
        <v>0</v>
      </c>
    </row>
    <row r="25" spans="1:38" ht="7.95" customHeight="1">
      <c r="A25" s="17">
        <v>23</v>
      </c>
      <c r="B25" s="123" t="str">
        <f>'RM Rate &amp; Feed Cost'!B29</f>
        <v>Fish Oil</v>
      </c>
      <c r="C25" s="76">
        <f>BS!G30</f>
        <v>0</v>
      </c>
      <c r="D25" s="77">
        <f>BG!G30</f>
        <v>0</v>
      </c>
      <c r="E25" s="78">
        <f>BF!G30</f>
        <v>0</v>
      </c>
      <c r="F25" s="78">
        <f>BH!G30</f>
        <v>0</v>
      </c>
      <c r="G25" s="78">
        <f>SS!G30</f>
        <v>0</v>
      </c>
      <c r="H25" s="78">
        <f>SG!G30</f>
        <v>0</v>
      </c>
      <c r="I25" s="78">
        <f>LS!G30</f>
        <v>0</v>
      </c>
      <c r="J25" s="78">
        <f>LG!G30</f>
        <v>0</v>
      </c>
      <c r="K25" s="78">
        <f>LL!G30</f>
        <v>0</v>
      </c>
      <c r="L25" s="107">
        <f>'DB(R)'!G30</f>
        <v>0</v>
      </c>
      <c r="M25" s="108">
        <f>'DB(Hi)'!G30</f>
        <v>0</v>
      </c>
      <c r="N25" s="109">
        <f>Hat!G30</f>
        <v>0</v>
      </c>
      <c r="O25" s="110">
        <f>'1mm'!G30</f>
        <v>0</v>
      </c>
      <c r="P25" s="108">
        <f>PreSF!G30</f>
        <v>0</v>
      </c>
      <c r="Q25" s="108">
        <f>KSF!G30</f>
        <v>0</v>
      </c>
      <c r="R25" s="108">
        <f>KGF!G30</f>
        <v>0</v>
      </c>
      <c r="S25" s="108">
        <f>CGF!G30</f>
        <v>0</v>
      </c>
      <c r="T25" s="108">
        <f>TpreSF!G30</f>
        <v>0</v>
      </c>
      <c r="U25" s="108">
        <f>TSF!G30</f>
        <v>0</v>
      </c>
      <c r="V25" s="108">
        <f>TGF!G30</f>
        <v>500</v>
      </c>
      <c r="W25" s="108">
        <f>PSF!G30</f>
        <v>0</v>
      </c>
      <c r="X25" s="108">
        <f>PGF!G30</f>
        <v>250</v>
      </c>
      <c r="Y25" s="108">
        <f>PFF!G30</f>
        <v>0</v>
      </c>
      <c r="Z25" s="108">
        <f>KSS!G30</f>
        <v>0</v>
      </c>
      <c r="AA25" s="108">
        <f>KGS!G30</f>
        <v>0</v>
      </c>
      <c r="AB25" s="108">
        <f>CGS!G30</f>
        <v>0</v>
      </c>
      <c r="AC25" s="108">
        <f>'TN1'!G30</f>
        <v>0</v>
      </c>
      <c r="AD25" s="108">
        <f>'TN2'!G30</f>
        <v>0</v>
      </c>
      <c r="AE25" s="108">
        <f>TSS!G30</f>
        <v>0</v>
      </c>
      <c r="AF25" s="108">
        <f>TGS!G30</f>
        <v>0</v>
      </c>
      <c r="AG25" s="108">
        <f>PSS!G30</f>
        <v>0</v>
      </c>
      <c r="AH25" s="108">
        <f>PGS!G30</f>
        <v>0</v>
      </c>
      <c r="AI25" s="108">
        <f>PFS!G30</f>
        <v>0</v>
      </c>
      <c r="AJ25" s="108">
        <f>Pda!G30</f>
        <v>0</v>
      </c>
      <c r="AK25" s="108">
        <f>Gda!G30</f>
        <v>0</v>
      </c>
      <c r="AL25" s="111">
        <f t="shared" si="0"/>
        <v>750</v>
      </c>
    </row>
    <row r="26" spans="1:38" ht="7.95" customHeight="1">
      <c r="A26" s="17">
        <v>24</v>
      </c>
      <c r="B26" s="123" t="str">
        <f>'RM Rate &amp; Feed Cost'!B30</f>
        <v>Palm Oil / Quality Super</v>
      </c>
      <c r="C26" s="76">
        <f>BS!G31</f>
        <v>0</v>
      </c>
      <c r="D26" s="77">
        <f>BG!G31</f>
        <v>0</v>
      </c>
      <c r="E26" s="78">
        <f>BF!G31</f>
        <v>0</v>
      </c>
      <c r="F26" s="78">
        <f>BH!G31</f>
        <v>0</v>
      </c>
      <c r="G26" s="78">
        <f>SS!G31</f>
        <v>0</v>
      </c>
      <c r="H26" s="78">
        <f>SG!G31</f>
        <v>0</v>
      </c>
      <c r="I26" s="78">
        <f>LS!G31</f>
        <v>0</v>
      </c>
      <c r="J26" s="78">
        <f>LG!G31</f>
        <v>0</v>
      </c>
      <c r="K26" s="78">
        <f>LL!G31</f>
        <v>0</v>
      </c>
      <c r="L26" s="107">
        <f>'DB(R)'!G31</f>
        <v>0</v>
      </c>
      <c r="M26" s="108">
        <f>'DB(Hi)'!G31</f>
        <v>0</v>
      </c>
      <c r="N26" s="109">
        <f>Hat!G31</f>
        <v>0</v>
      </c>
      <c r="O26" s="110">
        <f>'1mm'!G31</f>
        <v>0</v>
      </c>
      <c r="P26" s="108">
        <f>PreSF!G31</f>
        <v>0</v>
      </c>
      <c r="Q26" s="108">
        <f>KSF!G31</f>
        <v>0</v>
      </c>
      <c r="R26" s="108">
        <f>KGF!G31</f>
        <v>0</v>
      </c>
      <c r="S26" s="108">
        <f>CGF!G31</f>
        <v>0</v>
      </c>
      <c r="T26" s="108">
        <f>TpreSF!G31</f>
        <v>0</v>
      </c>
      <c r="U26" s="108">
        <f>TSF!G31</f>
        <v>0</v>
      </c>
      <c r="V26" s="108">
        <f>TGF!G31</f>
        <v>0</v>
      </c>
      <c r="W26" s="108">
        <f>PSF!G31</f>
        <v>0</v>
      </c>
      <c r="X26" s="108">
        <f>PGF!G31</f>
        <v>0</v>
      </c>
      <c r="Y26" s="108">
        <f>PFF!G31</f>
        <v>0</v>
      </c>
      <c r="Z26" s="108">
        <f>KSS!G31</f>
        <v>0</v>
      </c>
      <c r="AA26" s="108">
        <f>KGS!G31</f>
        <v>0</v>
      </c>
      <c r="AB26" s="108">
        <f>CGS!G31</f>
        <v>0</v>
      </c>
      <c r="AC26" s="108">
        <f>'TN1'!G31</f>
        <v>0</v>
      </c>
      <c r="AD26" s="108">
        <f>'TN2'!G31</f>
        <v>0</v>
      </c>
      <c r="AE26" s="108">
        <f>TSS!G31</f>
        <v>0</v>
      </c>
      <c r="AF26" s="108">
        <f>TGS!G31</f>
        <v>0</v>
      </c>
      <c r="AG26" s="108">
        <f>PSS!G31</f>
        <v>0</v>
      </c>
      <c r="AH26" s="108">
        <f>PGS!G31</f>
        <v>0</v>
      </c>
      <c r="AI26" s="108">
        <f>PFS!G31</f>
        <v>0</v>
      </c>
      <c r="AJ26" s="108">
        <f>Pda!G31</f>
        <v>0</v>
      </c>
      <c r="AK26" s="108">
        <f>Gda!G31</f>
        <v>0</v>
      </c>
      <c r="AL26" s="111">
        <f t="shared" si="0"/>
        <v>0</v>
      </c>
    </row>
    <row r="27" spans="1:38" ht="7.95" customHeight="1">
      <c r="A27" s="17">
        <v>25</v>
      </c>
      <c r="B27" s="123" t="str">
        <f>'RM Rate &amp; Feed Cost'!B31</f>
        <v>Khashari Bosi</v>
      </c>
      <c r="C27" s="76">
        <f>BS!G32</f>
        <v>0</v>
      </c>
      <c r="D27" s="77">
        <f>BG!G32</f>
        <v>0</v>
      </c>
      <c r="E27" s="78">
        <f>BF!G32</f>
        <v>0</v>
      </c>
      <c r="F27" s="78">
        <f>BH!G32</f>
        <v>0</v>
      </c>
      <c r="G27" s="78">
        <f>SS!G32</f>
        <v>0</v>
      </c>
      <c r="H27" s="78">
        <f>SG!G32</f>
        <v>0</v>
      </c>
      <c r="I27" s="78">
        <f>LS!G32</f>
        <v>0</v>
      </c>
      <c r="J27" s="78">
        <f>LG!G32</f>
        <v>0</v>
      </c>
      <c r="K27" s="78">
        <f>LL!G32</f>
        <v>0</v>
      </c>
      <c r="L27" s="107">
        <f>'DB(R)'!G32</f>
        <v>0</v>
      </c>
      <c r="M27" s="108">
        <f>'DB(Hi)'!G32</f>
        <v>0</v>
      </c>
      <c r="N27" s="109">
        <f>Hat!G32</f>
        <v>0</v>
      </c>
      <c r="O27" s="110">
        <f>'1mm'!G32</f>
        <v>0</v>
      </c>
      <c r="P27" s="108">
        <f>PreSF!G32</f>
        <v>0</v>
      </c>
      <c r="Q27" s="108">
        <f>KSF!G32</f>
        <v>0</v>
      </c>
      <c r="R27" s="108">
        <f>KGF!G32</f>
        <v>0</v>
      </c>
      <c r="S27" s="108">
        <f>CGF!G32</f>
        <v>0</v>
      </c>
      <c r="T27" s="108">
        <f>TpreSF!G32</f>
        <v>0</v>
      </c>
      <c r="U27" s="108">
        <f>TSF!G32</f>
        <v>0</v>
      </c>
      <c r="V27" s="108">
        <f>TGF!G32</f>
        <v>0</v>
      </c>
      <c r="W27" s="108">
        <f>PSF!G32</f>
        <v>0</v>
      </c>
      <c r="X27" s="108">
        <f>PGF!G32</f>
        <v>0</v>
      </c>
      <c r="Y27" s="108">
        <f>PFF!G32</f>
        <v>0</v>
      </c>
      <c r="Z27" s="108">
        <f>KSS!G32</f>
        <v>0</v>
      </c>
      <c r="AA27" s="108">
        <f>KGS!G32</f>
        <v>0</v>
      </c>
      <c r="AB27" s="108">
        <f>CGS!G32</f>
        <v>0</v>
      </c>
      <c r="AC27" s="108">
        <f>'TN1'!G32</f>
        <v>0</v>
      </c>
      <c r="AD27" s="108">
        <f>'TN2'!G32</f>
        <v>0</v>
      </c>
      <c r="AE27" s="108">
        <f>TSS!G32</f>
        <v>0</v>
      </c>
      <c r="AF27" s="108">
        <f>TGS!G32</f>
        <v>0</v>
      </c>
      <c r="AG27" s="108">
        <f>PSS!G32</f>
        <v>0</v>
      </c>
      <c r="AH27" s="108">
        <f>PGS!G32</f>
        <v>0</v>
      </c>
      <c r="AI27" s="108">
        <f>PFS!G32</f>
        <v>0</v>
      </c>
      <c r="AJ27" s="108">
        <f>Pda!G32</f>
        <v>0</v>
      </c>
      <c r="AK27" s="108">
        <f>Gda!G32</f>
        <v>0</v>
      </c>
      <c r="AL27" s="111">
        <f t="shared" si="0"/>
        <v>0</v>
      </c>
    </row>
    <row r="28" spans="1:38" ht="7.95" customHeight="1">
      <c r="A28" s="17">
        <v>26</v>
      </c>
      <c r="B28" s="123" t="str">
        <f>'RM Rate &amp; Feed Cost'!B32</f>
        <v>Animal Oil</v>
      </c>
      <c r="C28" s="76">
        <f>BS!G33</f>
        <v>0</v>
      </c>
      <c r="D28" s="77">
        <f>BG!G33</f>
        <v>0</v>
      </c>
      <c r="E28" s="78">
        <f>BF!G33</f>
        <v>0</v>
      </c>
      <c r="F28" s="78">
        <f>BH!G33</f>
        <v>0</v>
      </c>
      <c r="G28" s="78">
        <f>SS!G33</f>
        <v>0</v>
      </c>
      <c r="H28" s="78">
        <f>SG!G33</f>
        <v>0</v>
      </c>
      <c r="I28" s="78">
        <f>LS!G33</f>
        <v>0</v>
      </c>
      <c r="J28" s="78">
        <f>LG!G33</f>
        <v>0</v>
      </c>
      <c r="K28" s="78">
        <f>LL!G33</f>
        <v>0</v>
      </c>
      <c r="L28" s="107">
        <f>'DB(R)'!G33</f>
        <v>0</v>
      </c>
      <c r="M28" s="108">
        <f>'DB(Hi)'!G33</f>
        <v>0</v>
      </c>
      <c r="N28" s="109">
        <f>Hat!G33</f>
        <v>0</v>
      </c>
      <c r="O28" s="110">
        <f>'1mm'!G33</f>
        <v>0</v>
      </c>
      <c r="P28" s="108">
        <f>PreSF!G33</f>
        <v>0</v>
      </c>
      <c r="Q28" s="108">
        <f>KSF!G33</f>
        <v>0</v>
      </c>
      <c r="R28" s="108">
        <f>KGF!G33</f>
        <v>0</v>
      </c>
      <c r="S28" s="108">
        <f>CGF!G33</f>
        <v>500</v>
      </c>
      <c r="T28" s="108">
        <f>TpreSF!G33</f>
        <v>0</v>
      </c>
      <c r="U28" s="108">
        <f>TSF!G33</f>
        <v>0</v>
      </c>
      <c r="V28" s="108">
        <f>TGF!G33</f>
        <v>2746.2</v>
      </c>
      <c r="W28" s="108">
        <f>PSF!G33</f>
        <v>0</v>
      </c>
      <c r="X28" s="108">
        <f>PGF!G33</f>
        <v>1373.1</v>
      </c>
      <c r="Y28" s="108">
        <f>PFF!G33</f>
        <v>0</v>
      </c>
      <c r="Z28" s="108">
        <f>KSS!G33</f>
        <v>0</v>
      </c>
      <c r="AA28" s="108">
        <f>KGS!G33</f>
        <v>0</v>
      </c>
      <c r="AB28" s="108">
        <f>CGS!G33</f>
        <v>0</v>
      </c>
      <c r="AC28" s="108">
        <f>'TN1'!G33</f>
        <v>0</v>
      </c>
      <c r="AD28" s="108">
        <f>'TN2'!G33</f>
        <v>0</v>
      </c>
      <c r="AE28" s="108">
        <f>TSS!G33</f>
        <v>0</v>
      </c>
      <c r="AF28" s="108">
        <f>TGS!G33</f>
        <v>937.92000000000007</v>
      </c>
      <c r="AG28" s="108">
        <f>PSS!G33</f>
        <v>0</v>
      </c>
      <c r="AH28" s="108">
        <f>PGS!G33</f>
        <v>0</v>
      </c>
      <c r="AI28" s="108">
        <f>PFS!G33</f>
        <v>0</v>
      </c>
      <c r="AJ28" s="108">
        <f>Pda!G33</f>
        <v>0</v>
      </c>
      <c r="AK28" s="108">
        <f>Gda!G33</f>
        <v>0</v>
      </c>
      <c r="AL28" s="111">
        <f t="shared" si="0"/>
        <v>5557.2199999999993</v>
      </c>
    </row>
    <row r="29" spans="1:38" ht="7.95" customHeight="1">
      <c r="A29" s="17">
        <v>27</v>
      </c>
      <c r="B29" s="123" t="str">
        <f>'RM Rate &amp; Feed Cost'!B33</f>
        <v>Master Oil Cake</v>
      </c>
      <c r="C29" s="76">
        <f>BS!G34</f>
        <v>0</v>
      </c>
      <c r="D29" s="77">
        <f>BG!G34</f>
        <v>0</v>
      </c>
      <c r="E29" s="78">
        <f>BF!G34</f>
        <v>0</v>
      </c>
      <c r="F29" s="78">
        <f>BH!G34</f>
        <v>0</v>
      </c>
      <c r="G29" s="78">
        <f>SS!G34</f>
        <v>0</v>
      </c>
      <c r="H29" s="78">
        <f>SG!G34</f>
        <v>0</v>
      </c>
      <c r="I29" s="78">
        <f>LS!G34</f>
        <v>0</v>
      </c>
      <c r="J29" s="78">
        <f>LG!G34</f>
        <v>0</v>
      </c>
      <c r="K29" s="78">
        <f>LL!G34</f>
        <v>0</v>
      </c>
      <c r="L29" s="107">
        <f>'DB(R)'!G34</f>
        <v>0</v>
      </c>
      <c r="M29" s="108">
        <f>'DB(Hi)'!G34</f>
        <v>0</v>
      </c>
      <c r="N29" s="109">
        <f>Hat!G34</f>
        <v>0</v>
      </c>
      <c r="O29" s="110">
        <f>'1mm'!G34</f>
        <v>0</v>
      </c>
      <c r="P29" s="108">
        <f>PreSF!G34</f>
        <v>0</v>
      </c>
      <c r="Q29" s="108">
        <f>KSF!G34</f>
        <v>0</v>
      </c>
      <c r="R29" s="108">
        <f>KGF!G34</f>
        <v>0</v>
      </c>
      <c r="S29" s="108">
        <f>CGF!G34</f>
        <v>0</v>
      </c>
      <c r="T29" s="108">
        <f>TpreSF!G34</f>
        <v>0</v>
      </c>
      <c r="U29" s="108">
        <f>TSF!G34</f>
        <v>0</v>
      </c>
      <c r="V29" s="108">
        <f>TGF!G34</f>
        <v>0</v>
      </c>
      <c r="W29" s="108">
        <f>PSF!G34</f>
        <v>0</v>
      </c>
      <c r="X29" s="108">
        <f>PGF!G34</f>
        <v>0</v>
      </c>
      <c r="Y29" s="108">
        <f>PFF!G34</f>
        <v>0</v>
      </c>
      <c r="Z29" s="108">
        <f>KSS!G34</f>
        <v>0</v>
      </c>
      <c r="AA29" s="108">
        <f>KGS!G34</f>
        <v>0</v>
      </c>
      <c r="AB29" s="108">
        <f>CGS!G34</f>
        <v>0</v>
      </c>
      <c r="AC29" s="108">
        <f>'TN1'!G34</f>
        <v>0</v>
      </c>
      <c r="AD29" s="108">
        <f>'TN2'!G34</f>
        <v>0</v>
      </c>
      <c r="AE29" s="108">
        <f>TSS!G34</f>
        <v>0</v>
      </c>
      <c r="AF29" s="108">
        <f>TGS!G34</f>
        <v>0</v>
      </c>
      <c r="AG29" s="108">
        <f>PSS!G34</f>
        <v>0</v>
      </c>
      <c r="AH29" s="108">
        <f>PGS!G34</f>
        <v>0</v>
      </c>
      <c r="AI29" s="108">
        <f>PFS!G34</f>
        <v>0</v>
      </c>
      <c r="AJ29" s="108">
        <f>Pda!G34</f>
        <v>0</v>
      </c>
      <c r="AK29" s="108">
        <f>Gda!G34</f>
        <v>0</v>
      </c>
      <c r="AL29" s="111">
        <f t="shared" si="0"/>
        <v>0</v>
      </c>
    </row>
    <row r="30" spans="1:38" ht="7.95" customHeight="1">
      <c r="A30" s="17">
        <v>28</v>
      </c>
      <c r="B30" s="123" t="str">
        <f>'RM Rate &amp; Feed Cost'!B34</f>
        <v>Salt</v>
      </c>
      <c r="C30" s="76">
        <f>BS!G35</f>
        <v>0</v>
      </c>
      <c r="D30" s="77">
        <f>BG!G35</f>
        <v>600</v>
      </c>
      <c r="E30" s="78">
        <f>BF!G35</f>
        <v>0</v>
      </c>
      <c r="F30" s="78">
        <f>BH!G35</f>
        <v>0</v>
      </c>
      <c r="G30" s="78">
        <f>SS!G35</f>
        <v>0</v>
      </c>
      <c r="H30" s="78">
        <f>SG!G35</f>
        <v>0</v>
      </c>
      <c r="I30" s="78">
        <f>LS!G35</f>
        <v>0</v>
      </c>
      <c r="J30" s="78">
        <f>LG!G35</f>
        <v>0</v>
      </c>
      <c r="K30" s="78">
        <f>LL!G35</f>
        <v>2250</v>
      </c>
      <c r="L30" s="107">
        <f>'DB(R)'!G35</f>
        <v>2100</v>
      </c>
      <c r="M30" s="108">
        <f>'DB(Hi)'!G35</f>
        <v>1400</v>
      </c>
      <c r="N30" s="109">
        <f>Hat!G35</f>
        <v>0</v>
      </c>
      <c r="O30" s="110">
        <f>'1mm'!G35</f>
        <v>0</v>
      </c>
      <c r="P30" s="108">
        <f>PreSF!G35</f>
        <v>0</v>
      </c>
      <c r="Q30" s="108">
        <f>KSF!G35</f>
        <v>0</v>
      </c>
      <c r="R30" s="108">
        <f>KGF!G35</f>
        <v>0</v>
      </c>
      <c r="S30" s="108">
        <f>CGF!G35</f>
        <v>174.2</v>
      </c>
      <c r="T30" s="108">
        <f>TpreSF!G35</f>
        <v>0</v>
      </c>
      <c r="U30" s="108">
        <f>TSF!G35</f>
        <v>0</v>
      </c>
      <c r="V30" s="108">
        <f>TGF!G35</f>
        <v>300.2</v>
      </c>
      <c r="W30" s="108">
        <f>PSF!G35</f>
        <v>0</v>
      </c>
      <c r="X30" s="108">
        <f>PGF!G35</f>
        <v>150.1</v>
      </c>
      <c r="Y30" s="108">
        <f>PFF!G35</f>
        <v>0</v>
      </c>
      <c r="Z30" s="108">
        <f>KSS!G35</f>
        <v>0</v>
      </c>
      <c r="AA30" s="108">
        <f>KGS!G35</f>
        <v>0</v>
      </c>
      <c r="AB30" s="108">
        <f>CGS!G35</f>
        <v>339.8</v>
      </c>
      <c r="AC30" s="108">
        <f>'TN1'!G35</f>
        <v>0</v>
      </c>
      <c r="AD30" s="108">
        <f>'TN2'!G35</f>
        <v>0</v>
      </c>
      <c r="AE30" s="108">
        <f>TSS!G35</f>
        <v>0</v>
      </c>
      <c r="AF30" s="108">
        <f>TGS!G35</f>
        <v>119.03999999999999</v>
      </c>
      <c r="AG30" s="108">
        <f>PSS!G35</f>
        <v>0</v>
      </c>
      <c r="AH30" s="108">
        <f>PGS!G35</f>
        <v>0</v>
      </c>
      <c r="AI30" s="108">
        <f>PFS!G35</f>
        <v>0</v>
      </c>
      <c r="AJ30" s="108">
        <f>Pda!G35</f>
        <v>0</v>
      </c>
      <c r="AK30" s="108">
        <f>Gda!G35</f>
        <v>0</v>
      </c>
      <c r="AL30" s="111">
        <f t="shared" si="0"/>
        <v>7433.34</v>
      </c>
    </row>
    <row r="31" spans="1:38" ht="7.95" customHeight="1">
      <c r="A31" s="17">
        <v>29</v>
      </c>
      <c r="B31" s="123" t="str">
        <f>'RM Rate &amp; Feed Cost'!B35</f>
        <v>CTCzyme</v>
      </c>
      <c r="C31" s="76">
        <f>BS!G36</f>
        <v>0</v>
      </c>
      <c r="D31" s="77">
        <f>BG!G36</f>
        <v>100</v>
      </c>
      <c r="E31" s="78">
        <f>BF!G36</f>
        <v>0</v>
      </c>
      <c r="F31" s="78">
        <f>BH!G36</f>
        <v>0</v>
      </c>
      <c r="G31" s="78">
        <f>SS!G36</f>
        <v>0</v>
      </c>
      <c r="H31" s="78">
        <f>SG!G36</f>
        <v>0</v>
      </c>
      <c r="I31" s="78">
        <f>LS!G36</f>
        <v>0</v>
      </c>
      <c r="J31" s="78">
        <f>LG!G36</f>
        <v>0</v>
      </c>
      <c r="K31" s="78">
        <f>LL!G36</f>
        <v>0</v>
      </c>
      <c r="L31" s="107">
        <f>'DB(R)'!G36</f>
        <v>0</v>
      </c>
      <c r="M31" s="108">
        <f>'DB(Hi)'!G36</f>
        <v>0</v>
      </c>
      <c r="N31" s="109">
        <f>Hat!G36</f>
        <v>0</v>
      </c>
      <c r="O31" s="110">
        <f>'1mm'!G36</f>
        <v>0</v>
      </c>
      <c r="P31" s="108">
        <f>PreSF!G36</f>
        <v>0</v>
      </c>
      <c r="Q31" s="108">
        <f>KSF!G36</f>
        <v>0</v>
      </c>
      <c r="R31" s="108">
        <f>KGF!G36</f>
        <v>0</v>
      </c>
      <c r="S31" s="108">
        <f>CGF!G36</f>
        <v>0</v>
      </c>
      <c r="T31" s="108">
        <f>TpreSF!G36</f>
        <v>0</v>
      </c>
      <c r="U31" s="108">
        <f>TSF!G36</f>
        <v>0</v>
      </c>
      <c r="V31" s="108">
        <f>TGF!G36</f>
        <v>0</v>
      </c>
      <c r="W31" s="108">
        <f>PSF!G36</f>
        <v>0</v>
      </c>
      <c r="X31" s="108">
        <f>PGF!G36</f>
        <v>0</v>
      </c>
      <c r="Y31" s="108">
        <f>PFF!G36</f>
        <v>0</v>
      </c>
      <c r="Z31" s="108">
        <f>KSS!G36</f>
        <v>0</v>
      </c>
      <c r="AA31" s="108">
        <f>KGS!G36</f>
        <v>0</v>
      </c>
      <c r="AB31" s="108">
        <f>CGS!G36</f>
        <v>0</v>
      </c>
      <c r="AC31" s="108">
        <f>'TN1'!G36</f>
        <v>0</v>
      </c>
      <c r="AD31" s="108">
        <f>'TN2'!G36</f>
        <v>0</v>
      </c>
      <c r="AE31" s="108">
        <f>TSS!G36</f>
        <v>0</v>
      </c>
      <c r="AF31" s="108">
        <f>TGS!G36</f>
        <v>0</v>
      </c>
      <c r="AG31" s="108">
        <f>PSS!G36</f>
        <v>0</v>
      </c>
      <c r="AH31" s="108">
        <f>PGS!G36</f>
        <v>0</v>
      </c>
      <c r="AI31" s="108">
        <f>PFS!G36</f>
        <v>0</v>
      </c>
      <c r="AJ31" s="108">
        <f>Pda!G36</f>
        <v>0</v>
      </c>
      <c r="AK31" s="108">
        <f>Gda!G36</f>
        <v>0</v>
      </c>
      <c r="AL31" s="111">
        <f t="shared" si="0"/>
        <v>100</v>
      </c>
    </row>
    <row r="32" spans="1:38" ht="7.95" customHeight="1">
      <c r="A32" s="17">
        <v>30</v>
      </c>
      <c r="B32" s="123" t="str">
        <f>'RM Rate &amp; Feed Cost'!B36</f>
        <v>Allzyme Vegpro/Enzyme</v>
      </c>
      <c r="C32" s="76">
        <f>BS!G37</f>
        <v>0</v>
      </c>
      <c r="D32" s="77">
        <f>BG!G37</f>
        <v>100</v>
      </c>
      <c r="E32" s="78">
        <f>BF!G37</f>
        <v>0</v>
      </c>
      <c r="F32" s="78">
        <f>BH!G37</f>
        <v>0</v>
      </c>
      <c r="G32" s="78">
        <f>SS!G37</f>
        <v>0</v>
      </c>
      <c r="H32" s="78">
        <f>SG!G37</f>
        <v>0</v>
      </c>
      <c r="I32" s="78">
        <f>LS!G37</f>
        <v>0</v>
      </c>
      <c r="J32" s="78">
        <f>LG!G37</f>
        <v>0</v>
      </c>
      <c r="K32" s="78">
        <f>LL!G37</f>
        <v>0</v>
      </c>
      <c r="L32" s="107">
        <f>'DB(R)'!G37</f>
        <v>0</v>
      </c>
      <c r="M32" s="108">
        <f>'DB(Hi)'!G37</f>
        <v>0</v>
      </c>
      <c r="N32" s="109">
        <f>Hat!G37</f>
        <v>0</v>
      </c>
      <c r="O32" s="110">
        <f>'1mm'!G37</f>
        <v>0</v>
      </c>
      <c r="P32" s="108">
        <f>PreSF!G37</f>
        <v>0</v>
      </c>
      <c r="Q32" s="108">
        <f>KSF!G37</f>
        <v>0</v>
      </c>
      <c r="R32" s="108">
        <f>KGF!G37</f>
        <v>0</v>
      </c>
      <c r="S32" s="108">
        <f>CGF!G37</f>
        <v>0</v>
      </c>
      <c r="T32" s="108">
        <f>TpreSF!G37</f>
        <v>0</v>
      </c>
      <c r="U32" s="108">
        <f>TSF!G37</f>
        <v>0</v>
      </c>
      <c r="V32" s="108">
        <f>TGF!G37</f>
        <v>0</v>
      </c>
      <c r="W32" s="108">
        <f>PSF!G37</f>
        <v>0</v>
      </c>
      <c r="X32" s="108">
        <f>PGF!G37</f>
        <v>0</v>
      </c>
      <c r="Y32" s="108">
        <f>PFF!G37</f>
        <v>0</v>
      </c>
      <c r="Z32" s="108">
        <f>KSS!G37</f>
        <v>0</v>
      </c>
      <c r="AA32" s="108">
        <f>KGS!G37</f>
        <v>0</v>
      </c>
      <c r="AB32" s="108">
        <f>CGS!G37</f>
        <v>0</v>
      </c>
      <c r="AC32" s="108">
        <f>'TN1'!G37</f>
        <v>0</v>
      </c>
      <c r="AD32" s="108">
        <f>'TN2'!G37</f>
        <v>0</v>
      </c>
      <c r="AE32" s="108">
        <f>TSS!G37</f>
        <v>0</v>
      </c>
      <c r="AF32" s="108">
        <f>TGS!G37</f>
        <v>0</v>
      </c>
      <c r="AG32" s="108">
        <f>PSS!G37</f>
        <v>0</v>
      </c>
      <c r="AH32" s="108">
        <f>PGS!G37</f>
        <v>0</v>
      </c>
      <c r="AI32" s="108">
        <f>PFS!G37</f>
        <v>0</v>
      </c>
      <c r="AJ32" s="108">
        <f>Pda!G37</f>
        <v>0</v>
      </c>
      <c r="AK32" s="108">
        <f>Gda!G37</f>
        <v>0</v>
      </c>
      <c r="AL32" s="111">
        <f t="shared" si="0"/>
        <v>100</v>
      </c>
    </row>
    <row r="33" spans="1:38" ht="7.95" customHeight="1">
      <c r="A33" s="17">
        <v>31</v>
      </c>
      <c r="B33" s="123" t="str">
        <f>'RM Rate &amp; Feed Cost'!B37</f>
        <v>Anti Oxidant</v>
      </c>
      <c r="C33" s="76">
        <f>BS!G38</f>
        <v>0</v>
      </c>
      <c r="D33" s="77">
        <f>BG!G38</f>
        <v>24</v>
      </c>
      <c r="E33" s="78">
        <f>BF!G38</f>
        <v>0</v>
      </c>
      <c r="F33" s="78">
        <f>BH!G38</f>
        <v>0</v>
      </c>
      <c r="G33" s="78">
        <f>SS!G38</f>
        <v>0</v>
      </c>
      <c r="H33" s="78">
        <f>SG!G38</f>
        <v>0</v>
      </c>
      <c r="I33" s="78">
        <f>LS!G38</f>
        <v>0</v>
      </c>
      <c r="J33" s="78">
        <f>LG!G38</f>
        <v>0</v>
      </c>
      <c r="K33" s="78">
        <f>LL!G38</f>
        <v>112.5</v>
      </c>
      <c r="L33" s="107">
        <f>'DB(R)'!G38</f>
        <v>0</v>
      </c>
      <c r="M33" s="108">
        <f>'DB(Hi)'!G38</f>
        <v>0</v>
      </c>
      <c r="N33" s="109">
        <f>Hat!G38</f>
        <v>0</v>
      </c>
      <c r="O33" s="110">
        <f>'1mm'!G38</f>
        <v>0</v>
      </c>
      <c r="P33" s="108">
        <f>PreSF!G38</f>
        <v>0</v>
      </c>
      <c r="Q33" s="108">
        <f>KSF!G38</f>
        <v>0</v>
      </c>
      <c r="R33" s="108">
        <f>KGF!G38</f>
        <v>0</v>
      </c>
      <c r="S33" s="108">
        <f>CGF!G38</f>
        <v>0</v>
      </c>
      <c r="T33" s="108">
        <f>TpreSF!G38</f>
        <v>0</v>
      </c>
      <c r="U33" s="108">
        <f>TSF!G38</f>
        <v>0</v>
      </c>
      <c r="V33" s="108">
        <f>TGF!G38</f>
        <v>0</v>
      </c>
      <c r="W33" s="108">
        <f>PSF!G38</f>
        <v>0</v>
      </c>
      <c r="X33" s="108">
        <f>PGF!G38</f>
        <v>0</v>
      </c>
      <c r="Y33" s="108">
        <f>PFF!G38</f>
        <v>0</v>
      </c>
      <c r="Z33" s="108">
        <f>KSS!G38</f>
        <v>0</v>
      </c>
      <c r="AA33" s="108">
        <f>KGS!G38</f>
        <v>0</v>
      </c>
      <c r="AB33" s="108">
        <f>CGS!G38</f>
        <v>0</v>
      </c>
      <c r="AC33" s="108">
        <f>'TN1'!G38</f>
        <v>0</v>
      </c>
      <c r="AD33" s="108">
        <f>'TN2'!G38</f>
        <v>0</v>
      </c>
      <c r="AE33" s="108">
        <f>TSS!G38</f>
        <v>0</v>
      </c>
      <c r="AF33" s="108">
        <f>TGS!G38</f>
        <v>0</v>
      </c>
      <c r="AG33" s="108">
        <f>PSS!G38</f>
        <v>0</v>
      </c>
      <c r="AH33" s="108">
        <f>PGS!G38</f>
        <v>0</v>
      </c>
      <c r="AI33" s="108">
        <f>PFS!G38</f>
        <v>0</v>
      </c>
      <c r="AJ33" s="108">
        <f>Pda!G38</f>
        <v>0</v>
      </c>
      <c r="AK33" s="108">
        <f>Gda!G38</f>
        <v>0</v>
      </c>
      <c r="AL33" s="111">
        <f t="shared" si="0"/>
        <v>136.5</v>
      </c>
    </row>
    <row r="34" spans="1:38" ht="7.95" customHeight="1">
      <c r="A34" s="17">
        <v>32</v>
      </c>
      <c r="B34" s="123" t="str">
        <f>'RM Rate &amp; Feed Cost'!B38</f>
        <v>Osmo Fat (Bargar Fat)</v>
      </c>
      <c r="C34" s="76">
        <f>BS!G39</f>
        <v>0</v>
      </c>
      <c r="D34" s="77">
        <f>BG!G39</f>
        <v>0</v>
      </c>
      <c r="E34" s="78">
        <f>BF!G39</f>
        <v>0</v>
      </c>
      <c r="F34" s="78">
        <f>BH!G39</f>
        <v>0</v>
      </c>
      <c r="G34" s="78">
        <f>SS!G39</f>
        <v>0</v>
      </c>
      <c r="H34" s="78">
        <f>SG!G39</f>
        <v>0</v>
      </c>
      <c r="I34" s="78">
        <f>LS!G39</f>
        <v>0</v>
      </c>
      <c r="J34" s="78">
        <f>LG!G39</f>
        <v>0</v>
      </c>
      <c r="K34" s="78">
        <f>LL!G39</f>
        <v>0</v>
      </c>
      <c r="L34" s="107">
        <f>'DB(R)'!G39</f>
        <v>900</v>
      </c>
      <c r="M34" s="108">
        <f>'DB(Hi)'!G39</f>
        <v>800</v>
      </c>
      <c r="N34" s="109">
        <f>Hat!G39</f>
        <v>0</v>
      </c>
      <c r="O34" s="110">
        <f>'1mm'!G39</f>
        <v>0</v>
      </c>
      <c r="P34" s="108">
        <f>PreSF!G39</f>
        <v>0</v>
      </c>
      <c r="Q34" s="108">
        <f>KSF!G39</f>
        <v>0</v>
      </c>
      <c r="R34" s="108">
        <f>KGF!G39</f>
        <v>0</v>
      </c>
      <c r="S34" s="108">
        <f>CGF!G39</f>
        <v>0</v>
      </c>
      <c r="T34" s="108">
        <f>TpreSF!G39</f>
        <v>0</v>
      </c>
      <c r="U34" s="108">
        <f>TSF!G39</f>
        <v>0</v>
      </c>
      <c r="V34" s="108">
        <f>TGF!G39</f>
        <v>0</v>
      </c>
      <c r="W34" s="108">
        <f>PSF!G39</f>
        <v>0</v>
      </c>
      <c r="X34" s="108">
        <f>PGF!G39</f>
        <v>0</v>
      </c>
      <c r="Y34" s="108">
        <f>PFF!G39</f>
        <v>0</v>
      </c>
      <c r="Z34" s="108">
        <f>KSS!G39</f>
        <v>0</v>
      </c>
      <c r="AA34" s="108">
        <f>KGS!G39</f>
        <v>0</v>
      </c>
      <c r="AB34" s="108">
        <f>CGS!G39</f>
        <v>0</v>
      </c>
      <c r="AC34" s="108">
        <f>'TN1'!G39</f>
        <v>0</v>
      </c>
      <c r="AD34" s="108">
        <f>'TN2'!G39</f>
        <v>0</v>
      </c>
      <c r="AE34" s="108">
        <f>TSS!G39</f>
        <v>0</v>
      </c>
      <c r="AF34" s="108">
        <f>TGS!G39</f>
        <v>0</v>
      </c>
      <c r="AG34" s="108">
        <f>PSS!G39</f>
        <v>0</v>
      </c>
      <c r="AH34" s="108">
        <f>PGS!G39</f>
        <v>0</v>
      </c>
      <c r="AI34" s="108">
        <f>PFS!G39</f>
        <v>0</v>
      </c>
      <c r="AJ34" s="108">
        <f>Pda!G39</f>
        <v>0</v>
      </c>
      <c r="AK34" s="108">
        <f>Gda!G39</f>
        <v>0</v>
      </c>
      <c r="AL34" s="111">
        <f t="shared" si="0"/>
        <v>1700</v>
      </c>
    </row>
    <row r="35" spans="1:38" ht="7.95" customHeight="1">
      <c r="A35" s="17">
        <v>33</v>
      </c>
      <c r="B35" s="123" t="str">
        <f>'RM Rate &amp; Feed Cost'!B39</f>
        <v>Broiler Minarel</v>
      </c>
      <c r="C35" s="76">
        <f>BS!G40</f>
        <v>0</v>
      </c>
      <c r="D35" s="77">
        <f>BG!G40</f>
        <v>0</v>
      </c>
      <c r="E35" s="78">
        <f>BF!G40</f>
        <v>0</v>
      </c>
      <c r="F35" s="78">
        <f>BH!G40</f>
        <v>0</v>
      </c>
      <c r="G35" s="78">
        <f>SS!G40</f>
        <v>0</v>
      </c>
      <c r="H35" s="78">
        <f>SG!G40</f>
        <v>0</v>
      </c>
      <c r="I35" s="78">
        <f>LS!G40</f>
        <v>0</v>
      </c>
      <c r="J35" s="78">
        <f>LG!G40</f>
        <v>0</v>
      </c>
      <c r="K35" s="78">
        <f>LL!G40</f>
        <v>0</v>
      </c>
      <c r="L35" s="107">
        <f>'DB(R)'!G40</f>
        <v>0</v>
      </c>
      <c r="M35" s="108">
        <f>'DB(Hi)'!G40</f>
        <v>0</v>
      </c>
      <c r="N35" s="109">
        <f>Hat!G40</f>
        <v>0</v>
      </c>
      <c r="O35" s="110">
        <f>'1mm'!G40</f>
        <v>0</v>
      </c>
      <c r="P35" s="108">
        <f>PreSF!G40</f>
        <v>0</v>
      </c>
      <c r="Q35" s="108">
        <f>KSF!G40</f>
        <v>0</v>
      </c>
      <c r="R35" s="108">
        <f>KGF!G40</f>
        <v>0</v>
      </c>
      <c r="S35" s="108">
        <f>CGF!G40</f>
        <v>0</v>
      </c>
      <c r="T35" s="108">
        <f>TpreSF!G40</f>
        <v>0</v>
      </c>
      <c r="U35" s="108">
        <f>TSF!G40</f>
        <v>0</v>
      </c>
      <c r="V35" s="108">
        <f>TGF!G40</f>
        <v>0</v>
      </c>
      <c r="W35" s="108">
        <f>PSF!G40</f>
        <v>0</v>
      </c>
      <c r="X35" s="108">
        <f>PGF!G40</f>
        <v>0</v>
      </c>
      <c r="Y35" s="108">
        <f>PFF!G40</f>
        <v>0</v>
      </c>
      <c r="Z35" s="108">
        <f>KSS!G40</f>
        <v>0</v>
      </c>
      <c r="AA35" s="108">
        <f>KGS!G40</f>
        <v>0</v>
      </c>
      <c r="AB35" s="108">
        <f>CGS!G40</f>
        <v>0</v>
      </c>
      <c r="AC35" s="108">
        <f>'TN1'!G40</f>
        <v>0</v>
      </c>
      <c r="AD35" s="108">
        <f>'TN2'!G40</f>
        <v>0</v>
      </c>
      <c r="AE35" s="108">
        <f>TSS!G40</f>
        <v>0</v>
      </c>
      <c r="AF35" s="108">
        <f>TGS!G40</f>
        <v>0</v>
      </c>
      <c r="AG35" s="108">
        <f>PSS!G40</f>
        <v>0</v>
      </c>
      <c r="AH35" s="108">
        <f>PGS!G40</f>
        <v>0</v>
      </c>
      <c r="AI35" s="108">
        <f>PFS!G40</f>
        <v>0</v>
      </c>
      <c r="AJ35" s="108">
        <f>Pda!G40</f>
        <v>0</v>
      </c>
      <c r="AK35" s="108">
        <f>Gda!G40</f>
        <v>0</v>
      </c>
      <c r="AL35" s="111">
        <f t="shared" si="0"/>
        <v>0</v>
      </c>
    </row>
    <row r="36" spans="1:38" ht="7.95" customHeight="1">
      <c r="A36" s="17">
        <v>34</v>
      </c>
      <c r="B36" s="123" t="str">
        <f>'RM Rate &amp; Feed Cost'!B40</f>
        <v>Broiler Vitamin</v>
      </c>
      <c r="C36" s="76">
        <f>BS!G41</f>
        <v>0</v>
      </c>
      <c r="D36" s="77">
        <f>BG!G41</f>
        <v>120</v>
      </c>
      <c r="E36" s="78">
        <f>BF!G41</f>
        <v>0</v>
      </c>
      <c r="F36" s="78">
        <f>BH!G41</f>
        <v>0</v>
      </c>
      <c r="G36" s="78">
        <f>SS!G41</f>
        <v>0</v>
      </c>
      <c r="H36" s="78">
        <f>SG!G41</f>
        <v>0</v>
      </c>
      <c r="I36" s="78">
        <f>LS!G41</f>
        <v>0</v>
      </c>
      <c r="J36" s="78">
        <f>LG!G41</f>
        <v>0</v>
      </c>
      <c r="K36" s="78">
        <f>LL!G41</f>
        <v>0</v>
      </c>
      <c r="L36" s="107">
        <f>'DB(R)'!G41</f>
        <v>0</v>
      </c>
      <c r="M36" s="108">
        <f>'DB(Hi)'!G41</f>
        <v>0</v>
      </c>
      <c r="N36" s="109">
        <f>Hat!G41</f>
        <v>0</v>
      </c>
      <c r="O36" s="110">
        <f>'1mm'!G41</f>
        <v>0</v>
      </c>
      <c r="P36" s="108">
        <f>PreSF!G41</f>
        <v>0</v>
      </c>
      <c r="Q36" s="108">
        <f>KSF!G41</f>
        <v>0</v>
      </c>
      <c r="R36" s="108">
        <f>KGF!G41</f>
        <v>0</v>
      </c>
      <c r="S36" s="108">
        <f>CGF!G41</f>
        <v>0</v>
      </c>
      <c r="T36" s="108">
        <f>TpreSF!G41</f>
        <v>0</v>
      </c>
      <c r="U36" s="108">
        <f>TSF!G41</f>
        <v>0</v>
      </c>
      <c r="V36" s="108">
        <f>TGF!G41</f>
        <v>0</v>
      </c>
      <c r="W36" s="108">
        <f>PSF!G41</f>
        <v>0</v>
      </c>
      <c r="X36" s="108">
        <f>PGF!G41</f>
        <v>0</v>
      </c>
      <c r="Y36" s="108">
        <f>PFF!G41</f>
        <v>0</v>
      </c>
      <c r="Z36" s="108">
        <f>KSS!G41</f>
        <v>0</v>
      </c>
      <c r="AA36" s="108">
        <f>KGS!G41</f>
        <v>0</v>
      </c>
      <c r="AB36" s="108">
        <f>CGS!G41</f>
        <v>0</v>
      </c>
      <c r="AC36" s="108">
        <f>'TN1'!G41</f>
        <v>0</v>
      </c>
      <c r="AD36" s="108">
        <f>'TN2'!G41</f>
        <v>0</v>
      </c>
      <c r="AE36" s="108">
        <f>TSS!G41</f>
        <v>0</v>
      </c>
      <c r="AF36" s="108">
        <f>TGS!G41</f>
        <v>0</v>
      </c>
      <c r="AG36" s="108">
        <f>PSS!G41</f>
        <v>0</v>
      </c>
      <c r="AH36" s="108">
        <f>PGS!G41</f>
        <v>0</v>
      </c>
      <c r="AI36" s="108">
        <f>PFS!G41</f>
        <v>0</v>
      </c>
      <c r="AJ36" s="108">
        <f>Pda!G41</f>
        <v>0</v>
      </c>
      <c r="AK36" s="108">
        <f>Gda!G41</f>
        <v>0</v>
      </c>
      <c r="AL36" s="111">
        <f t="shared" si="0"/>
        <v>120</v>
      </c>
    </row>
    <row r="37" spans="1:38" ht="7.95" customHeight="1">
      <c r="A37" s="17">
        <v>35</v>
      </c>
      <c r="B37" s="123" t="str">
        <f>'RM Rate &amp; Feed Cost'!B41</f>
        <v>Cattle Premix</v>
      </c>
      <c r="C37" s="76">
        <f>BS!G42</f>
        <v>0</v>
      </c>
      <c r="D37" s="77">
        <f>BG!G42</f>
        <v>0</v>
      </c>
      <c r="E37" s="78">
        <f>BF!G42</f>
        <v>0</v>
      </c>
      <c r="F37" s="78">
        <f>BH!G42</f>
        <v>0</v>
      </c>
      <c r="G37" s="78">
        <f>SS!G42</f>
        <v>0</v>
      </c>
      <c r="H37" s="78">
        <f>SG!G42</f>
        <v>0</v>
      </c>
      <c r="I37" s="78">
        <f>LS!G42</f>
        <v>0</v>
      </c>
      <c r="J37" s="78">
        <f>LG!G42</f>
        <v>0</v>
      </c>
      <c r="K37" s="78">
        <f>LL!G42</f>
        <v>0</v>
      </c>
      <c r="L37" s="107">
        <f>'DB(R)'!G42</f>
        <v>0</v>
      </c>
      <c r="M37" s="108">
        <f>'DB(Hi)'!G42</f>
        <v>0</v>
      </c>
      <c r="N37" s="109">
        <f>Hat!G42</f>
        <v>0</v>
      </c>
      <c r="O37" s="110">
        <f>'1mm'!G42</f>
        <v>0</v>
      </c>
      <c r="P37" s="108">
        <f>PreSF!G42</f>
        <v>0</v>
      </c>
      <c r="Q37" s="108">
        <f>KSF!G42</f>
        <v>0</v>
      </c>
      <c r="R37" s="108">
        <f>KGF!G42</f>
        <v>0</v>
      </c>
      <c r="S37" s="108">
        <f>CGF!G42</f>
        <v>0</v>
      </c>
      <c r="T37" s="108">
        <f>TpreSF!G42</f>
        <v>0</v>
      </c>
      <c r="U37" s="108">
        <f>TSF!G42</f>
        <v>0</v>
      </c>
      <c r="V37" s="108">
        <f>TGF!G42</f>
        <v>0</v>
      </c>
      <c r="W37" s="108">
        <f>PSF!G42</f>
        <v>0</v>
      </c>
      <c r="X37" s="108">
        <f>PGF!G42</f>
        <v>0</v>
      </c>
      <c r="Y37" s="108">
        <f>PFF!G42</f>
        <v>0</v>
      </c>
      <c r="Z37" s="108">
        <f>KSS!G42</f>
        <v>0</v>
      </c>
      <c r="AA37" s="108">
        <f>KGS!G42</f>
        <v>0</v>
      </c>
      <c r="AB37" s="108">
        <f>CGS!G42</f>
        <v>0</v>
      </c>
      <c r="AC37" s="108">
        <f>'TN1'!G42</f>
        <v>0</v>
      </c>
      <c r="AD37" s="108">
        <f>'TN2'!G42</f>
        <v>0</v>
      </c>
      <c r="AE37" s="108">
        <f>TSS!G42</f>
        <v>0</v>
      </c>
      <c r="AF37" s="108">
        <f>TGS!G42</f>
        <v>0</v>
      </c>
      <c r="AG37" s="108">
        <f>PSS!G42</f>
        <v>0</v>
      </c>
      <c r="AH37" s="108">
        <f>PGS!G42</f>
        <v>0</v>
      </c>
      <c r="AI37" s="108">
        <f>PFS!G42</f>
        <v>0</v>
      </c>
      <c r="AJ37" s="108">
        <f>Pda!G42</f>
        <v>0</v>
      </c>
      <c r="AK37" s="108">
        <f>Gda!G42</f>
        <v>0</v>
      </c>
      <c r="AL37" s="111">
        <f t="shared" si="0"/>
        <v>0</v>
      </c>
    </row>
    <row r="38" spans="1:38" ht="7.95" customHeight="1">
      <c r="A38" s="17">
        <v>36</v>
      </c>
      <c r="B38" s="123" t="str">
        <f>'RM Rate &amp; Feed Cost'!B42</f>
        <v>Choline Chloride</v>
      </c>
      <c r="C38" s="76">
        <f>BS!G43</f>
        <v>0</v>
      </c>
      <c r="D38" s="77">
        <f>BG!G43</f>
        <v>180</v>
      </c>
      <c r="E38" s="78">
        <f>BF!G43</f>
        <v>0</v>
      </c>
      <c r="F38" s="78">
        <f>BH!G43</f>
        <v>0</v>
      </c>
      <c r="G38" s="78">
        <f>SS!G43</f>
        <v>0</v>
      </c>
      <c r="H38" s="78">
        <f>SG!G43</f>
        <v>0</v>
      </c>
      <c r="I38" s="78">
        <f>LS!G43</f>
        <v>0</v>
      </c>
      <c r="J38" s="78">
        <f>LG!G43</f>
        <v>0</v>
      </c>
      <c r="K38" s="78">
        <f>LL!G43</f>
        <v>630</v>
      </c>
      <c r="L38" s="107">
        <f>'DB(R)'!G43</f>
        <v>0</v>
      </c>
      <c r="M38" s="108">
        <f>'DB(Hi)'!G43</f>
        <v>0</v>
      </c>
      <c r="N38" s="109">
        <f>Hat!G43</f>
        <v>0</v>
      </c>
      <c r="O38" s="110">
        <f>'1mm'!G43</f>
        <v>0</v>
      </c>
      <c r="P38" s="108">
        <f>PreSF!G43</f>
        <v>0</v>
      </c>
      <c r="Q38" s="108">
        <f>KSF!G43</f>
        <v>0</v>
      </c>
      <c r="R38" s="108">
        <f>KGF!G43</f>
        <v>0</v>
      </c>
      <c r="S38" s="108">
        <f>CGF!G43</f>
        <v>0</v>
      </c>
      <c r="T38" s="108">
        <f>TpreSF!G43</f>
        <v>0</v>
      </c>
      <c r="U38" s="108">
        <f>TSF!G43</f>
        <v>0</v>
      </c>
      <c r="V38" s="108">
        <f>TGF!G43</f>
        <v>0</v>
      </c>
      <c r="W38" s="108">
        <f>PSF!G43</f>
        <v>0</v>
      </c>
      <c r="X38" s="108">
        <f>PGF!G43</f>
        <v>0</v>
      </c>
      <c r="Y38" s="108">
        <f>PFF!G43</f>
        <v>0</v>
      </c>
      <c r="Z38" s="108">
        <f>KSS!G43</f>
        <v>0</v>
      </c>
      <c r="AA38" s="108">
        <f>KGS!G43</f>
        <v>0</v>
      </c>
      <c r="AB38" s="108">
        <f>CGS!G43</f>
        <v>0</v>
      </c>
      <c r="AC38" s="108">
        <f>'TN1'!G43</f>
        <v>0</v>
      </c>
      <c r="AD38" s="108">
        <f>'TN2'!G43</f>
        <v>0</v>
      </c>
      <c r="AE38" s="108">
        <f>TSS!G43</f>
        <v>0</v>
      </c>
      <c r="AF38" s="108">
        <f>TGS!G43</f>
        <v>0</v>
      </c>
      <c r="AG38" s="108">
        <f>PSS!G43</f>
        <v>0</v>
      </c>
      <c r="AH38" s="108">
        <f>PGS!G43</f>
        <v>0</v>
      </c>
      <c r="AI38" s="108">
        <f>PFS!G43</f>
        <v>0</v>
      </c>
      <c r="AJ38" s="108">
        <f>Pda!G43</f>
        <v>0</v>
      </c>
      <c r="AK38" s="108">
        <f>Gda!G43</f>
        <v>0</v>
      </c>
      <c r="AL38" s="111">
        <f t="shared" si="0"/>
        <v>810</v>
      </c>
    </row>
    <row r="39" spans="1:38" ht="7.95" customHeight="1">
      <c r="A39" s="17">
        <v>37</v>
      </c>
      <c r="B39" s="123" t="str">
        <f>'RM Rate &amp; Feed Cost'!B43</f>
        <v>Citric acid</v>
      </c>
      <c r="C39" s="76">
        <f>BS!G44</f>
        <v>0</v>
      </c>
      <c r="D39" s="77">
        <f>BG!G44</f>
        <v>0</v>
      </c>
      <c r="E39" s="78">
        <f>BF!G44</f>
        <v>0</v>
      </c>
      <c r="F39" s="78">
        <f>BH!G44</f>
        <v>0</v>
      </c>
      <c r="G39" s="78">
        <f>SS!G44</f>
        <v>0</v>
      </c>
      <c r="H39" s="78">
        <f>SG!G44</f>
        <v>0</v>
      </c>
      <c r="I39" s="78">
        <f>LS!G44</f>
        <v>0</v>
      </c>
      <c r="J39" s="78">
        <f>LG!G44</f>
        <v>0</v>
      </c>
      <c r="K39" s="78">
        <f>LL!G44</f>
        <v>0</v>
      </c>
      <c r="L39" s="107">
        <f>'DB(R)'!G44</f>
        <v>0</v>
      </c>
      <c r="M39" s="108">
        <f>'DB(Hi)'!G44</f>
        <v>0</v>
      </c>
      <c r="N39" s="109">
        <f>Hat!G44</f>
        <v>0</v>
      </c>
      <c r="O39" s="110">
        <f>'1mm'!G44</f>
        <v>0</v>
      </c>
      <c r="P39" s="108">
        <f>PreSF!G44</f>
        <v>0</v>
      </c>
      <c r="Q39" s="108">
        <f>KSF!G44</f>
        <v>0</v>
      </c>
      <c r="R39" s="108">
        <f>KGF!G44</f>
        <v>0</v>
      </c>
      <c r="S39" s="108">
        <f>CGF!G44</f>
        <v>0</v>
      </c>
      <c r="T39" s="108">
        <f>TpreSF!G44</f>
        <v>0</v>
      </c>
      <c r="U39" s="108">
        <f>TSF!G44</f>
        <v>0</v>
      </c>
      <c r="V39" s="108">
        <f>TGF!G44</f>
        <v>0</v>
      </c>
      <c r="W39" s="108">
        <f>PSF!G44</f>
        <v>0</v>
      </c>
      <c r="X39" s="108">
        <f>PGF!G44</f>
        <v>0</v>
      </c>
      <c r="Y39" s="108">
        <f>PFF!G44</f>
        <v>0</v>
      </c>
      <c r="Z39" s="108">
        <f>KSS!G44</f>
        <v>0</v>
      </c>
      <c r="AA39" s="108">
        <f>KGS!G44</f>
        <v>0</v>
      </c>
      <c r="AB39" s="108">
        <f>CGS!G44</f>
        <v>0</v>
      </c>
      <c r="AC39" s="108">
        <f>'TN1'!G44</f>
        <v>0</v>
      </c>
      <c r="AD39" s="108">
        <f>'TN2'!G44</f>
        <v>0</v>
      </c>
      <c r="AE39" s="108">
        <f>TSS!G44</f>
        <v>0</v>
      </c>
      <c r="AF39" s="108">
        <f>TGS!G44</f>
        <v>0</v>
      </c>
      <c r="AG39" s="108">
        <f>PSS!G44</f>
        <v>0</v>
      </c>
      <c r="AH39" s="108">
        <f>PGS!G44</f>
        <v>0</v>
      </c>
      <c r="AI39" s="108">
        <f>PFS!G44</f>
        <v>0</v>
      </c>
      <c r="AJ39" s="108">
        <f>Pda!G44</f>
        <v>0</v>
      </c>
      <c r="AK39" s="108">
        <f>Gda!G44</f>
        <v>0</v>
      </c>
      <c r="AL39" s="111">
        <f t="shared" si="0"/>
        <v>0</v>
      </c>
    </row>
    <row r="40" spans="1:38" ht="7.95" customHeight="1">
      <c r="A40" s="17">
        <v>38</v>
      </c>
      <c r="B40" s="123" t="str">
        <f>'RM Rate &amp; Feed Cost'!B44</f>
        <v>Nutikem XLP Plus Dry</v>
      </c>
      <c r="C40" s="76">
        <f>BS!G45</f>
        <v>0</v>
      </c>
      <c r="D40" s="77">
        <f>BG!G45</f>
        <v>0</v>
      </c>
      <c r="E40" s="78">
        <f>BF!G45</f>
        <v>0</v>
      </c>
      <c r="F40" s="78">
        <f>BH!G45</f>
        <v>0</v>
      </c>
      <c r="G40" s="78">
        <f>SS!G45</f>
        <v>0</v>
      </c>
      <c r="H40" s="78">
        <f>SG!G45</f>
        <v>0</v>
      </c>
      <c r="I40" s="78">
        <f>LS!G45</f>
        <v>0</v>
      </c>
      <c r="J40" s="78">
        <f>LG!G45</f>
        <v>0</v>
      </c>
      <c r="K40" s="78">
        <f>LL!G45</f>
        <v>0</v>
      </c>
      <c r="L40" s="107">
        <f>'DB(R)'!G45</f>
        <v>0</v>
      </c>
      <c r="M40" s="108">
        <f>'DB(Hi)'!G45</f>
        <v>0</v>
      </c>
      <c r="N40" s="109">
        <f>Hat!G45</f>
        <v>0</v>
      </c>
      <c r="O40" s="110">
        <f>'1mm'!G45</f>
        <v>0</v>
      </c>
      <c r="P40" s="108">
        <f>PreSF!G45</f>
        <v>0</v>
      </c>
      <c r="Q40" s="108">
        <f>KSF!G45</f>
        <v>0</v>
      </c>
      <c r="R40" s="108">
        <f>KGF!G45</f>
        <v>0</v>
      </c>
      <c r="S40" s="108">
        <f>CGF!G45</f>
        <v>0</v>
      </c>
      <c r="T40" s="108">
        <f>TpreSF!G45</f>
        <v>0</v>
      </c>
      <c r="U40" s="108">
        <f>TSF!G45</f>
        <v>0</v>
      </c>
      <c r="V40" s="108">
        <f>TGF!G45</f>
        <v>0</v>
      </c>
      <c r="W40" s="108">
        <f>PSF!G45</f>
        <v>0</v>
      </c>
      <c r="X40" s="108">
        <f>PGF!G45</f>
        <v>0</v>
      </c>
      <c r="Y40" s="108">
        <f>PFF!G45</f>
        <v>0</v>
      </c>
      <c r="Z40" s="108">
        <f>KSS!G45</f>
        <v>0</v>
      </c>
      <c r="AA40" s="108">
        <f>KGS!G45</f>
        <v>0</v>
      </c>
      <c r="AB40" s="108">
        <f>CGS!G45</f>
        <v>0</v>
      </c>
      <c r="AC40" s="108">
        <f>'TN1'!G45</f>
        <v>0</v>
      </c>
      <c r="AD40" s="108">
        <f>'TN2'!G45</f>
        <v>0</v>
      </c>
      <c r="AE40" s="108">
        <f>TSS!G45</f>
        <v>0</v>
      </c>
      <c r="AF40" s="108">
        <f>TGS!G45</f>
        <v>0</v>
      </c>
      <c r="AG40" s="108">
        <f>PSS!G45</f>
        <v>0</v>
      </c>
      <c r="AH40" s="108">
        <f>PGS!G45</f>
        <v>0</v>
      </c>
      <c r="AI40" s="108">
        <f>PFS!G45</f>
        <v>0</v>
      </c>
      <c r="AJ40" s="108">
        <f>Pda!G45</f>
        <v>0</v>
      </c>
      <c r="AK40" s="108">
        <f>Gda!G45</f>
        <v>0</v>
      </c>
      <c r="AL40" s="111">
        <f t="shared" si="0"/>
        <v>0</v>
      </c>
    </row>
    <row r="41" spans="1:38" ht="7.95" customHeight="1">
      <c r="A41" s="17">
        <v>39</v>
      </c>
      <c r="B41" s="123" t="str">
        <f>'RM Rate &amp; Feed Cost'!B45</f>
        <v>Compund fish premix(hinter)</v>
      </c>
      <c r="C41" s="76">
        <f>BS!G46</f>
        <v>0</v>
      </c>
      <c r="D41" s="77">
        <f>BG!G46</f>
        <v>0</v>
      </c>
      <c r="E41" s="78">
        <f>BF!G46</f>
        <v>0</v>
      </c>
      <c r="F41" s="78">
        <f>BH!G46</f>
        <v>0</v>
      </c>
      <c r="G41" s="78">
        <f>SS!G46</f>
        <v>0</v>
      </c>
      <c r="H41" s="78">
        <f>SG!G46</f>
        <v>0</v>
      </c>
      <c r="I41" s="78">
        <f>LS!G46</f>
        <v>0</v>
      </c>
      <c r="J41" s="78">
        <f>LG!G46</f>
        <v>0</v>
      </c>
      <c r="K41" s="78">
        <f>LL!G46</f>
        <v>0</v>
      </c>
      <c r="L41" s="107">
        <f>'DB(R)'!G46</f>
        <v>0</v>
      </c>
      <c r="M41" s="108">
        <f>'DB(Hi)'!G46</f>
        <v>0</v>
      </c>
      <c r="N41" s="109">
        <f>Hat!G46</f>
        <v>0</v>
      </c>
      <c r="O41" s="110">
        <f>'1mm'!G46</f>
        <v>0</v>
      </c>
      <c r="P41" s="108">
        <f>PreSF!G46</f>
        <v>0</v>
      </c>
      <c r="Q41" s="108">
        <f>KSF!G46</f>
        <v>0</v>
      </c>
      <c r="R41" s="108">
        <f>KGF!G46</f>
        <v>0</v>
      </c>
      <c r="S41" s="108">
        <f>CGF!G46</f>
        <v>0</v>
      </c>
      <c r="T41" s="108">
        <f>TpreSF!G46</f>
        <v>0</v>
      </c>
      <c r="U41" s="108">
        <f>TSF!G46</f>
        <v>0</v>
      </c>
      <c r="V41" s="108">
        <f>TGF!G46</f>
        <v>0</v>
      </c>
      <c r="W41" s="108">
        <f>PSF!G46</f>
        <v>0</v>
      </c>
      <c r="X41" s="108">
        <f>PGF!G46</f>
        <v>0</v>
      </c>
      <c r="Y41" s="108">
        <f>PFF!G46</f>
        <v>0</v>
      </c>
      <c r="Z41" s="108">
        <f>KSS!G46</f>
        <v>0</v>
      </c>
      <c r="AA41" s="108">
        <f>KGS!G46</f>
        <v>0</v>
      </c>
      <c r="AB41" s="108">
        <f>CGS!G46</f>
        <v>0</v>
      </c>
      <c r="AC41" s="108">
        <f>'TN1'!G46</f>
        <v>0</v>
      </c>
      <c r="AD41" s="108">
        <f>'TN2'!G46</f>
        <v>0</v>
      </c>
      <c r="AE41" s="108">
        <f>TSS!G46</f>
        <v>0</v>
      </c>
      <c r="AF41" s="108">
        <f>TGS!G46</f>
        <v>0</v>
      </c>
      <c r="AG41" s="108">
        <f>PSS!G46</f>
        <v>0</v>
      </c>
      <c r="AH41" s="108">
        <f>PGS!G46</f>
        <v>0</v>
      </c>
      <c r="AI41" s="108">
        <f>PFS!G46</f>
        <v>0</v>
      </c>
      <c r="AJ41" s="108">
        <f>Pda!G46</f>
        <v>0</v>
      </c>
      <c r="AK41" s="108">
        <f>Gda!G46</f>
        <v>0</v>
      </c>
      <c r="AL41" s="111">
        <f t="shared" si="0"/>
        <v>0</v>
      </c>
    </row>
    <row r="42" spans="1:38" ht="7.95" customHeight="1">
      <c r="A42" s="17">
        <v>40</v>
      </c>
      <c r="B42" s="123" t="str">
        <f>'RM Rate &amp; Feed Cost'!B46</f>
        <v>DECOQUINATE</v>
      </c>
      <c r="C42" s="76">
        <f>BS!G47</f>
        <v>0</v>
      </c>
      <c r="D42" s="77">
        <f>BG!G47</f>
        <v>100</v>
      </c>
      <c r="E42" s="78">
        <f>BF!G47</f>
        <v>0</v>
      </c>
      <c r="F42" s="78">
        <f>BH!G47</f>
        <v>0</v>
      </c>
      <c r="G42" s="78">
        <f>SS!G47</f>
        <v>0</v>
      </c>
      <c r="H42" s="78">
        <f>SG!G47</f>
        <v>0</v>
      </c>
      <c r="I42" s="78">
        <f>LS!G47</f>
        <v>0</v>
      </c>
      <c r="J42" s="78">
        <f>LG!G47</f>
        <v>0</v>
      </c>
      <c r="K42" s="78">
        <f>LL!G47</f>
        <v>0</v>
      </c>
      <c r="L42" s="107">
        <f>'DB(R)'!G47</f>
        <v>0</v>
      </c>
      <c r="M42" s="108">
        <f>'DB(Hi)'!G47</f>
        <v>0</v>
      </c>
      <c r="N42" s="109">
        <f>Hat!G47</f>
        <v>0</v>
      </c>
      <c r="O42" s="110">
        <f>'1mm'!G47</f>
        <v>0</v>
      </c>
      <c r="P42" s="108">
        <f>PreSF!G47</f>
        <v>0</v>
      </c>
      <c r="Q42" s="108">
        <f>KSF!G47</f>
        <v>0</v>
      </c>
      <c r="R42" s="108">
        <f>KGF!G47</f>
        <v>0</v>
      </c>
      <c r="S42" s="108">
        <f>CGF!G47</f>
        <v>0</v>
      </c>
      <c r="T42" s="108">
        <f>TpreSF!G47</f>
        <v>0</v>
      </c>
      <c r="U42" s="108">
        <f>TSF!G47</f>
        <v>0</v>
      </c>
      <c r="V42" s="108">
        <f>TGF!G47</f>
        <v>0</v>
      </c>
      <c r="W42" s="108">
        <f>PSF!G47</f>
        <v>0</v>
      </c>
      <c r="X42" s="108">
        <f>PGF!G47</f>
        <v>0</v>
      </c>
      <c r="Y42" s="108">
        <f>PFF!G47</f>
        <v>0</v>
      </c>
      <c r="Z42" s="108">
        <f>KSS!G47</f>
        <v>0</v>
      </c>
      <c r="AA42" s="108">
        <f>KGS!G47</f>
        <v>0</v>
      </c>
      <c r="AB42" s="108">
        <f>CGS!G47</f>
        <v>0</v>
      </c>
      <c r="AC42" s="108">
        <f>'TN1'!G47</f>
        <v>0</v>
      </c>
      <c r="AD42" s="108">
        <f>'TN2'!G47</f>
        <v>0</v>
      </c>
      <c r="AE42" s="108">
        <f>TSS!G47</f>
        <v>0</v>
      </c>
      <c r="AF42" s="108">
        <f>TGS!G47</f>
        <v>0</v>
      </c>
      <c r="AG42" s="108">
        <f>PSS!G47</f>
        <v>0</v>
      </c>
      <c r="AH42" s="108">
        <f>PGS!G47</f>
        <v>0</v>
      </c>
      <c r="AI42" s="108">
        <f>PFS!G47</f>
        <v>0</v>
      </c>
      <c r="AJ42" s="108">
        <f>Pda!G47</f>
        <v>0</v>
      </c>
      <c r="AK42" s="108">
        <f>Gda!G47</f>
        <v>0</v>
      </c>
      <c r="AL42" s="111">
        <f t="shared" si="0"/>
        <v>100</v>
      </c>
    </row>
    <row r="43" spans="1:38" ht="7.95" customHeight="1">
      <c r="A43" s="17">
        <v>41</v>
      </c>
      <c r="B43" s="123" t="str">
        <f>'RM Rate &amp; Feed Cost'!B47</f>
        <v>DL-Methionine</v>
      </c>
      <c r="C43" s="76">
        <f>BS!G48</f>
        <v>0</v>
      </c>
      <c r="D43" s="77">
        <f>BG!G48</f>
        <v>722</v>
      </c>
      <c r="E43" s="78">
        <f>BF!G48</f>
        <v>0</v>
      </c>
      <c r="F43" s="78">
        <f>BH!G48</f>
        <v>0</v>
      </c>
      <c r="G43" s="78">
        <f>SS!G48</f>
        <v>0</v>
      </c>
      <c r="H43" s="78">
        <f>SG!G48</f>
        <v>0</v>
      </c>
      <c r="I43" s="78">
        <f>LS!G48</f>
        <v>0</v>
      </c>
      <c r="J43" s="78">
        <f>LG!G48</f>
        <v>0</v>
      </c>
      <c r="K43" s="78">
        <f>LL!G48</f>
        <v>1980.0000000000002</v>
      </c>
      <c r="L43" s="107">
        <f>'DB(R)'!G48</f>
        <v>0</v>
      </c>
      <c r="M43" s="108">
        <f>'DB(Hi)'!G48</f>
        <v>0</v>
      </c>
      <c r="N43" s="109">
        <f>Hat!G48</f>
        <v>0</v>
      </c>
      <c r="O43" s="110">
        <f>'1mm'!G48</f>
        <v>0</v>
      </c>
      <c r="P43" s="108">
        <f>PreSF!G48</f>
        <v>0</v>
      </c>
      <c r="Q43" s="108">
        <f>KSF!G48</f>
        <v>0</v>
      </c>
      <c r="R43" s="108">
        <f>KGF!G48</f>
        <v>0</v>
      </c>
      <c r="S43" s="108">
        <f>CGF!G48</f>
        <v>0</v>
      </c>
      <c r="T43" s="108">
        <f>TpreSF!G48</f>
        <v>0</v>
      </c>
      <c r="U43" s="108">
        <f>TSF!G48</f>
        <v>0</v>
      </c>
      <c r="V43" s="108">
        <f>TGF!G48</f>
        <v>158.9</v>
      </c>
      <c r="W43" s="108">
        <f>PSF!G48</f>
        <v>0</v>
      </c>
      <c r="X43" s="108">
        <f>PGF!G48</f>
        <v>79.45</v>
      </c>
      <c r="Y43" s="108">
        <f>PFF!G48</f>
        <v>0</v>
      </c>
      <c r="Z43" s="108">
        <f>KSS!G48</f>
        <v>0</v>
      </c>
      <c r="AA43" s="108">
        <f>KGS!G48</f>
        <v>0</v>
      </c>
      <c r="AB43" s="108">
        <f>CGS!G48</f>
        <v>0</v>
      </c>
      <c r="AC43" s="108">
        <f>'TN1'!G48</f>
        <v>0</v>
      </c>
      <c r="AD43" s="108">
        <f>'TN2'!G48</f>
        <v>0</v>
      </c>
      <c r="AE43" s="108">
        <f>TSS!G48</f>
        <v>0</v>
      </c>
      <c r="AF43" s="108">
        <f>TGS!G48</f>
        <v>52.88</v>
      </c>
      <c r="AG43" s="108">
        <f>PSS!G48</f>
        <v>0</v>
      </c>
      <c r="AH43" s="108">
        <f>PGS!G48</f>
        <v>0</v>
      </c>
      <c r="AI43" s="108">
        <f>PFS!G48</f>
        <v>0</v>
      </c>
      <c r="AJ43" s="108">
        <f>Pda!G48</f>
        <v>0</v>
      </c>
      <c r="AK43" s="108">
        <f>Gda!G48</f>
        <v>0</v>
      </c>
      <c r="AL43" s="111">
        <f t="shared" si="0"/>
        <v>2993.23</v>
      </c>
    </row>
    <row r="44" spans="1:38" ht="7.95" customHeight="1">
      <c r="A44" s="17">
        <v>42</v>
      </c>
      <c r="B44" s="123" t="str">
        <f>'RM Rate &amp; Feed Cost'!B48</f>
        <v>Alqur Mold (Mold Inhabitor)</v>
      </c>
      <c r="C44" s="76">
        <f>BS!G49</f>
        <v>0</v>
      </c>
      <c r="D44" s="77">
        <f>BG!G49</f>
        <v>0</v>
      </c>
      <c r="E44" s="78">
        <f>BF!G49</f>
        <v>0</v>
      </c>
      <c r="F44" s="78">
        <f>BH!G49</f>
        <v>0</v>
      </c>
      <c r="G44" s="78">
        <f>SS!G49</f>
        <v>0</v>
      </c>
      <c r="H44" s="78">
        <f>SG!G49</f>
        <v>0</v>
      </c>
      <c r="I44" s="78">
        <f>LS!G49</f>
        <v>0</v>
      </c>
      <c r="J44" s="78">
        <f>LG!G49</f>
        <v>0</v>
      </c>
      <c r="K44" s="78">
        <f>LL!G49</f>
        <v>0</v>
      </c>
      <c r="L44" s="107">
        <f>'DB(R)'!G49</f>
        <v>0</v>
      </c>
      <c r="M44" s="108">
        <f>'DB(Hi)'!G49</f>
        <v>0</v>
      </c>
      <c r="N44" s="109">
        <f>Hat!G49</f>
        <v>0</v>
      </c>
      <c r="O44" s="110">
        <f>'1mm'!G49</f>
        <v>0</v>
      </c>
      <c r="P44" s="108">
        <f>PreSF!G49</f>
        <v>0</v>
      </c>
      <c r="Q44" s="108">
        <f>KSF!G49</f>
        <v>0</v>
      </c>
      <c r="R44" s="108">
        <f>KGF!G49</f>
        <v>0</v>
      </c>
      <c r="S44" s="108">
        <f>CGF!G49</f>
        <v>0</v>
      </c>
      <c r="T44" s="108">
        <f>TpreSF!G49</f>
        <v>0</v>
      </c>
      <c r="U44" s="108">
        <f>TSF!G49</f>
        <v>0</v>
      </c>
      <c r="V44" s="108">
        <f>TGF!G49</f>
        <v>0</v>
      </c>
      <c r="W44" s="108">
        <f>PSF!G49</f>
        <v>0</v>
      </c>
      <c r="X44" s="108">
        <f>PGF!G49</f>
        <v>0</v>
      </c>
      <c r="Y44" s="108">
        <f>PFF!G49</f>
        <v>0</v>
      </c>
      <c r="Z44" s="108">
        <f>KSS!G49</f>
        <v>0</v>
      </c>
      <c r="AA44" s="108">
        <f>KGS!G49</f>
        <v>0</v>
      </c>
      <c r="AB44" s="108">
        <f>CGS!G49</f>
        <v>0</v>
      </c>
      <c r="AC44" s="108">
        <f>'TN1'!G49</f>
        <v>0</v>
      </c>
      <c r="AD44" s="108">
        <f>'TN2'!G49</f>
        <v>0</v>
      </c>
      <c r="AE44" s="108">
        <f>TSS!G49</f>
        <v>0</v>
      </c>
      <c r="AF44" s="108">
        <f>TGS!G49</f>
        <v>0</v>
      </c>
      <c r="AG44" s="108">
        <f>PSS!G49</f>
        <v>0</v>
      </c>
      <c r="AH44" s="108">
        <f>PGS!G49</f>
        <v>0</v>
      </c>
      <c r="AI44" s="108">
        <f>PFS!G49</f>
        <v>0</v>
      </c>
      <c r="AJ44" s="108">
        <f>Pda!G49</f>
        <v>0</v>
      </c>
      <c r="AK44" s="108">
        <f>Gda!G49</f>
        <v>0</v>
      </c>
      <c r="AL44" s="111">
        <f t="shared" si="0"/>
        <v>0</v>
      </c>
    </row>
    <row r="45" spans="1:38" ht="7.95" customHeight="1">
      <c r="A45" s="17">
        <v>43</v>
      </c>
      <c r="B45" s="123" t="str">
        <f>'RM Rate &amp; Feed Cost'!B49</f>
        <v>Alqurernat Nebsui (G Prpmotor)</v>
      </c>
      <c r="C45" s="76">
        <f>BS!G50</f>
        <v>0</v>
      </c>
      <c r="D45" s="77">
        <f>BG!G50</f>
        <v>0</v>
      </c>
      <c r="E45" s="78">
        <f>BF!G50</f>
        <v>0</v>
      </c>
      <c r="F45" s="78">
        <f>BH!G50</f>
        <v>0</v>
      </c>
      <c r="G45" s="78">
        <f>SS!G50</f>
        <v>0</v>
      </c>
      <c r="H45" s="78">
        <f>SG!G50</f>
        <v>0</v>
      </c>
      <c r="I45" s="78">
        <f>LS!G50</f>
        <v>0</v>
      </c>
      <c r="J45" s="78">
        <f>LG!G50</f>
        <v>0</v>
      </c>
      <c r="K45" s="78">
        <f>LL!G50</f>
        <v>0</v>
      </c>
      <c r="L45" s="107">
        <f>'DB(R)'!G50</f>
        <v>0</v>
      </c>
      <c r="M45" s="108">
        <f>'DB(Hi)'!G50</f>
        <v>0</v>
      </c>
      <c r="N45" s="109">
        <f>Hat!G50</f>
        <v>0</v>
      </c>
      <c r="O45" s="110">
        <f>'1mm'!G50</f>
        <v>0</v>
      </c>
      <c r="P45" s="108">
        <f>PreSF!G50</f>
        <v>0</v>
      </c>
      <c r="Q45" s="108">
        <f>KSF!G50</f>
        <v>0</v>
      </c>
      <c r="R45" s="108">
        <f>KGF!G50</f>
        <v>0</v>
      </c>
      <c r="S45" s="108">
        <f>CGF!G50</f>
        <v>0</v>
      </c>
      <c r="T45" s="108">
        <f>TpreSF!G50</f>
        <v>0</v>
      </c>
      <c r="U45" s="108">
        <f>TSF!G50</f>
        <v>0</v>
      </c>
      <c r="V45" s="108">
        <f>TGF!G50</f>
        <v>0</v>
      </c>
      <c r="W45" s="108">
        <f>PSF!G50</f>
        <v>0</v>
      </c>
      <c r="X45" s="108">
        <f>PGF!G50</f>
        <v>0</v>
      </c>
      <c r="Y45" s="108">
        <f>PFF!G50</f>
        <v>0</v>
      </c>
      <c r="Z45" s="108">
        <f>KSS!G50</f>
        <v>0</v>
      </c>
      <c r="AA45" s="108">
        <f>KGS!G50</f>
        <v>0</v>
      </c>
      <c r="AB45" s="108">
        <f>CGS!G50</f>
        <v>0</v>
      </c>
      <c r="AC45" s="108">
        <f>'TN1'!G50</f>
        <v>0</v>
      </c>
      <c r="AD45" s="108">
        <f>'TN2'!G50</f>
        <v>0</v>
      </c>
      <c r="AE45" s="108">
        <f>TSS!G50</f>
        <v>0</v>
      </c>
      <c r="AF45" s="108">
        <f>TGS!G50</f>
        <v>0</v>
      </c>
      <c r="AG45" s="108">
        <f>PSS!G50</f>
        <v>0</v>
      </c>
      <c r="AH45" s="108">
        <f>PGS!G50</f>
        <v>0</v>
      </c>
      <c r="AI45" s="108">
        <f>PFS!G50</f>
        <v>0</v>
      </c>
      <c r="AJ45" s="108">
        <f>Pda!G50</f>
        <v>0</v>
      </c>
      <c r="AK45" s="108">
        <f>Gda!G50</f>
        <v>0</v>
      </c>
      <c r="AL45" s="111">
        <f t="shared" si="0"/>
        <v>0</v>
      </c>
    </row>
    <row r="46" spans="1:38" ht="7.95" customHeight="1">
      <c r="A46" s="17">
        <v>44</v>
      </c>
      <c r="B46" s="123" t="str">
        <f>'RM Rate &amp; Feed Cost'!B50</f>
        <v>Yaa Sacc</v>
      </c>
      <c r="C46" s="76">
        <f>BS!G51</f>
        <v>0</v>
      </c>
      <c r="D46" s="77">
        <f>BG!G51</f>
        <v>0</v>
      </c>
      <c r="E46" s="78">
        <f>BF!G51</f>
        <v>0</v>
      </c>
      <c r="F46" s="78">
        <f>BH!G51</f>
        <v>0</v>
      </c>
      <c r="G46" s="78">
        <f>SS!G51</f>
        <v>0</v>
      </c>
      <c r="H46" s="78">
        <f>SG!G51</f>
        <v>0</v>
      </c>
      <c r="I46" s="78">
        <f>LS!G51</f>
        <v>0</v>
      </c>
      <c r="J46" s="78">
        <f>LG!G51</f>
        <v>0</v>
      </c>
      <c r="K46" s="78">
        <f>LL!G51</f>
        <v>0</v>
      </c>
      <c r="L46" s="107">
        <f>'DB(R)'!G51</f>
        <v>0</v>
      </c>
      <c r="M46" s="108">
        <f>'DB(Hi)'!G51</f>
        <v>40</v>
      </c>
      <c r="N46" s="109">
        <f>Hat!G51</f>
        <v>0</v>
      </c>
      <c r="O46" s="110">
        <f>'1mm'!G51</f>
        <v>0</v>
      </c>
      <c r="P46" s="108">
        <f>PreSF!G51</f>
        <v>0</v>
      </c>
      <c r="Q46" s="108">
        <f>KSF!G51</f>
        <v>0</v>
      </c>
      <c r="R46" s="108">
        <f>KGF!G51</f>
        <v>0</v>
      </c>
      <c r="S46" s="108">
        <f>CGF!G51</f>
        <v>0</v>
      </c>
      <c r="T46" s="108">
        <f>TpreSF!G51</f>
        <v>0</v>
      </c>
      <c r="U46" s="108">
        <f>TSF!G51</f>
        <v>0</v>
      </c>
      <c r="V46" s="108">
        <f>TGF!G51</f>
        <v>0</v>
      </c>
      <c r="W46" s="108">
        <f>PSF!G51</f>
        <v>0</v>
      </c>
      <c r="X46" s="108">
        <f>PGF!G51</f>
        <v>0</v>
      </c>
      <c r="Y46" s="108">
        <f>PFF!G51</f>
        <v>0</v>
      </c>
      <c r="Z46" s="108">
        <f>KSS!G51</f>
        <v>0</v>
      </c>
      <c r="AA46" s="108">
        <f>KGS!G51</f>
        <v>0</v>
      </c>
      <c r="AB46" s="108">
        <f>CGS!G51</f>
        <v>0</v>
      </c>
      <c r="AC46" s="108">
        <f>'TN1'!G51</f>
        <v>0</v>
      </c>
      <c r="AD46" s="108">
        <f>'TN2'!G51</f>
        <v>0</v>
      </c>
      <c r="AE46" s="108">
        <f>TSS!G51</f>
        <v>0</v>
      </c>
      <c r="AF46" s="108">
        <f>TGS!G51</f>
        <v>0</v>
      </c>
      <c r="AG46" s="108">
        <f>PSS!G51</f>
        <v>0</v>
      </c>
      <c r="AH46" s="108">
        <f>PGS!G51</f>
        <v>0</v>
      </c>
      <c r="AI46" s="108">
        <f>PFS!G51</f>
        <v>0</v>
      </c>
      <c r="AJ46" s="108">
        <f>Pda!G51</f>
        <v>0</v>
      </c>
      <c r="AK46" s="108">
        <f>Gda!G51</f>
        <v>0</v>
      </c>
      <c r="AL46" s="111">
        <f t="shared" si="0"/>
        <v>40</v>
      </c>
    </row>
    <row r="47" spans="1:38" ht="7.95" customHeight="1">
      <c r="A47" s="17">
        <v>45</v>
      </c>
      <c r="B47" s="123" t="str">
        <f>'RM Rate &amp; Feed Cost'!B51</f>
        <v>Optigen</v>
      </c>
      <c r="C47" s="76">
        <f>BS!G52</f>
        <v>0</v>
      </c>
      <c r="D47" s="77">
        <f>BG!G52</f>
        <v>0</v>
      </c>
      <c r="E47" s="78">
        <f>BF!G52</f>
        <v>0</v>
      </c>
      <c r="F47" s="78">
        <f>BH!G52</f>
        <v>0</v>
      </c>
      <c r="G47" s="78">
        <f>SS!G52</f>
        <v>0</v>
      </c>
      <c r="H47" s="78">
        <f>SG!G52</f>
        <v>0</v>
      </c>
      <c r="I47" s="78">
        <f>LS!G52</f>
        <v>0</v>
      </c>
      <c r="J47" s="78">
        <f>LG!G52</f>
        <v>0</v>
      </c>
      <c r="K47" s="78">
        <f>LL!G52</f>
        <v>0</v>
      </c>
      <c r="L47" s="107">
        <f>'DB(R)'!G52</f>
        <v>0</v>
      </c>
      <c r="M47" s="108">
        <f>'DB(Hi)'!G52</f>
        <v>0</v>
      </c>
      <c r="N47" s="109">
        <f>Hat!G52</f>
        <v>0</v>
      </c>
      <c r="O47" s="110">
        <f>'1mm'!G52</f>
        <v>0</v>
      </c>
      <c r="P47" s="108">
        <f>PreSF!G52</f>
        <v>0</v>
      </c>
      <c r="Q47" s="108">
        <f>KSF!G52</f>
        <v>0</v>
      </c>
      <c r="R47" s="108">
        <f>KGF!G52</f>
        <v>0</v>
      </c>
      <c r="S47" s="108">
        <f>CGF!G52</f>
        <v>0</v>
      </c>
      <c r="T47" s="108">
        <f>TpreSF!G52</f>
        <v>0</v>
      </c>
      <c r="U47" s="108">
        <f>TSF!G52</f>
        <v>0</v>
      </c>
      <c r="V47" s="108">
        <f>TGF!G52</f>
        <v>0</v>
      </c>
      <c r="W47" s="108">
        <f>PSF!G52</f>
        <v>0</v>
      </c>
      <c r="X47" s="108">
        <f>PGF!G52</f>
        <v>0</v>
      </c>
      <c r="Y47" s="108">
        <f>PFF!G52</f>
        <v>0</v>
      </c>
      <c r="Z47" s="108">
        <f>KSS!G52</f>
        <v>0</v>
      </c>
      <c r="AA47" s="108">
        <f>KGS!G52</f>
        <v>0</v>
      </c>
      <c r="AB47" s="108">
        <f>CGS!G52</f>
        <v>0</v>
      </c>
      <c r="AC47" s="108">
        <f>'TN1'!G52</f>
        <v>0</v>
      </c>
      <c r="AD47" s="108">
        <f>'TN2'!G52</f>
        <v>0</v>
      </c>
      <c r="AE47" s="108">
        <f>TSS!G52</f>
        <v>0</v>
      </c>
      <c r="AF47" s="108">
        <f>TGS!G52</f>
        <v>0</v>
      </c>
      <c r="AG47" s="108">
        <f>PSS!G52</f>
        <v>0</v>
      </c>
      <c r="AH47" s="108">
        <f>PGS!G52</f>
        <v>0</v>
      </c>
      <c r="AI47" s="108">
        <f>PFS!G52</f>
        <v>0</v>
      </c>
      <c r="AJ47" s="108">
        <f>Pda!G52</f>
        <v>0</v>
      </c>
      <c r="AK47" s="108">
        <f>Gda!G52</f>
        <v>0</v>
      </c>
      <c r="AL47" s="111">
        <f t="shared" si="0"/>
        <v>0</v>
      </c>
    </row>
    <row r="48" spans="1:38" ht="7.95" customHeight="1">
      <c r="A48" s="17">
        <v>46</v>
      </c>
      <c r="B48" s="123" t="str">
        <f>'RM Rate &amp; Feed Cost'!B52</f>
        <v>Lysoforte Dry</v>
      </c>
      <c r="C48" s="76">
        <f>BS!G53</f>
        <v>0</v>
      </c>
      <c r="D48" s="77">
        <f>BG!G53</f>
        <v>0</v>
      </c>
      <c r="E48" s="78">
        <f>BF!G53</f>
        <v>0</v>
      </c>
      <c r="F48" s="78">
        <f>BH!G53</f>
        <v>0</v>
      </c>
      <c r="G48" s="78">
        <f>SS!G53</f>
        <v>0</v>
      </c>
      <c r="H48" s="78">
        <f>SG!G53</f>
        <v>0</v>
      </c>
      <c r="I48" s="78">
        <f>LS!G53</f>
        <v>0</v>
      </c>
      <c r="J48" s="78">
        <f>LG!G53</f>
        <v>0</v>
      </c>
      <c r="K48" s="78">
        <f>LL!G53</f>
        <v>0</v>
      </c>
      <c r="L48" s="107">
        <f>'DB(R)'!G53</f>
        <v>0</v>
      </c>
      <c r="M48" s="108">
        <f>'DB(Hi)'!G53</f>
        <v>0</v>
      </c>
      <c r="N48" s="109">
        <f>Hat!G53</f>
        <v>0</v>
      </c>
      <c r="O48" s="110">
        <f>'1mm'!G53</f>
        <v>0</v>
      </c>
      <c r="P48" s="108">
        <f>PreSF!G53</f>
        <v>0</v>
      </c>
      <c r="Q48" s="108">
        <f>KSF!G53</f>
        <v>0</v>
      </c>
      <c r="R48" s="108">
        <f>KGF!G53</f>
        <v>0</v>
      </c>
      <c r="S48" s="108">
        <f>CGF!G53</f>
        <v>0</v>
      </c>
      <c r="T48" s="108">
        <f>TpreSF!G53</f>
        <v>0</v>
      </c>
      <c r="U48" s="108">
        <f>TSF!G53</f>
        <v>0</v>
      </c>
      <c r="V48" s="108">
        <f>TGF!G53</f>
        <v>0</v>
      </c>
      <c r="W48" s="108">
        <f>PSF!G53</f>
        <v>0</v>
      </c>
      <c r="X48" s="108">
        <f>PGF!G53</f>
        <v>0</v>
      </c>
      <c r="Y48" s="108">
        <f>PFF!G53</f>
        <v>0</v>
      </c>
      <c r="Z48" s="108">
        <f>KSS!G53</f>
        <v>0</v>
      </c>
      <c r="AA48" s="108">
        <f>KGS!G53</f>
        <v>0</v>
      </c>
      <c r="AB48" s="108">
        <f>CGS!G53</f>
        <v>0</v>
      </c>
      <c r="AC48" s="108">
        <f>'TN1'!G53</f>
        <v>0</v>
      </c>
      <c r="AD48" s="108">
        <f>'TN2'!G53</f>
        <v>0</v>
      </c>
      <c r="AE48" s="108">
        <f>TSS!G53</f>
        <v>0</v>
      </c>
      <c r="AF48" s="108">
        <f>TGS!G53</f>
        <v>0</v>
      </c>
      <c r="AG48" s="108">
        <f>PSS!G53</f>
        <v>0</v>
      </c>
      <c r="AH48" s="108">
        <f>PGS!G53</f>
        <v>0</v>
      </c>
      <c r="AI48" s="108">
        <f>PFS!G53</f>
        <v>0</v>
      </c>
      <c r="AJ48" s="108">
        <f>Pda!G53</f>
        <v>0</v>
      </c>
      <c r="AK48" s="108">
        <f>Gda!G53</f>
        <v>0</v>
      </c>
      <c r="AL48" s="111">
        <f t="shared" si="0"/>
        <v>0</v>
      </c>
    </row>
    <row r="49" spans="1:38" ht="7.95" customHeight="1">
      <c r="A49" s="17">
        <v>47</v>
      </c>
      <c r="B49" s="123" t="str">
        <f>'RM Rate &amp; Feed Cost'!B53</f>
        <v>Flavour (Fish) Bigarol Tuna</v>
      </c>
      <c r="C49" s="76">
        <f>BS!G54</f>
        <v>0</v>
      </c>
      <c r="D49" s="77">
        <f>BG!G54</f>
        <v>0</v>
      </c>
      <c r="E49" s="78">
        <f>BF!G54</f>
        <v>0</v>
      </c>
      <c r="F49" s="78">
        <f>BH!G54</f>
        <v>0</v>
      </c>
      <c r="G49" s="78">
        <f>SS!G54</f>
        <v>0</v>
      </c>
      <c r="H49" s="78">
        <f>SG!G54</f>
        <v>0</v>
      </c>
      <c r="I49" s="78">
        <f>LS!G54</f>
        <v>0</v>
      </c>
      <c r="J49" s="78">
        <f>LG!G54</f>
        <v>0</v>
      </c>
      <c r="K49" s="78">
        <f>LL!G54</f>
        <v>0</v>
      </c>
      <c r="L49" s="107">
        <f>'DB(R)'!G54</f>
        <v>0</v>
      </c>
      <c r="M49" s="108">
        <f>'DB(Hi)'!G54</f>
        <v>0</v>
      </c>
      <c r="N49" s="109">
        <f>Hat!G54</f>
        <v>0</v>
      </c>
      <c r="O49" s="110">
        <f>'1mm'!G54</f>
        <v>0</v>
      </c>
      <c r="P49" s="108">
        <f>PreSF!G54</f>
        <v>0</v>
      </c>
      <c r="Q49" s="108">
        <f>KSF!G54</f>
        <v>0</v>
      </c>
      <c r="R49" s="108">
        <f>KGF!G54</f>
        <v>0</v>
      </c>
      <c r="S49" s="108">
        <f>CGF!G54</f>
        <v>0</v>
      </c>
      <c r="T49" s="108">
        <f>TpreSF!G54</f>
        <v>0</v>
      </c>
      <c r="U49" s="108">
        <f>TSF!G54</f>
        <v>0</v>
      </c>
      <c r="V49" s="108">
        <f>TGF!G54</f>
        <v>0</v>
      </c>
      <c r="W49" s="108">
        <f>PSF!G54</f>
        <v>0</v>
      </c>
      <c r="X49" s="108">
        <f>PGF!G54</f>
        <v>0</v>
      </c>
      <c r="Y49" s="108">
        <f>PFF!G54</f>
        <v>0</v>
      </c>
      <c r="Z49" s="108">
        <f>KSS!G54</f>
        <v>0</v>
      </c>
      <c r="AA49" s="108">
        <f>KGS!G54</f>
        <v>0</v>
      </c>
      <c r="AB49" s="108">
        <f>CGS!G54</f>
        <v>0</v>
      </c>
      <c r="AC49" s="108">
        <f>'TN1'!G54</f>
        <v>0</v>
      </c>
      <c r="AD49" s="108">
        <f>'TN2'!G54</f>
        <v>0</v>
      </c>
      <c r="AE49" s="108">
        <f>TSS!G54</f>
        <v>0</v>
      </c>
      <c r="AF49" s="108">
        <f>TGS!G54</f>
        <v>0</v>
      </c>
      <c r="AG49" s="108">
        <f>PSS!G54</f>
        <v>0</v>
      </c>
      <c r="AH49" s="108">
        <f>PGS!G54</f>
        <v>0</v>
      </c>
      <c r="AI49" s="108">
        <f>PFS!G54</f>
        <v>0</v>
      </c>
      <c r="AJ49" s="108">
        <f>Pda!G54</f>
        <v>0</v>
      </c>
      <c r="AK49" s="108">
        <f>Gda!G54</f>
        <v>0</v>
      </c>
      <c r="AL49" s="111">
        <f t="shared" si="0"/>
        <v>0</v>
      </c>
    </row>
    <row r="50" spans="1:38" ht="7.95" customHeight="1">
      <c r="A50" s="17">
        <v>48</v>
      </c>
      <c r="B50" s="123" t="str">
        <f>'RM Rate &amp; Feed Cost'!B54</f>
        <v>Quantam Blue</v>
      </c>
      <c r="C50" s="76">
        <f>BS!G55</f>
        <v>0</v>
      </c>
      <c r="D50" s="77">
        <f>BG!G55</f>
        <v>30</v>
      </c>
      <c r="E50" s="78">
        <f>BF!G55</f>
        <v>0</v>
      </c>
      <c r="F50" s="78">
        <f>BH!G55</f>
        <v>0</v>
      </c>
      <c r="G50" s="78">
        <f>SS!G55</f>
        <v>0</v>
      </c>
      <c r="H50" s="78">
        <f>SG!G55</f>
        <v>0</v>
      </c>
      <c r="I50" s="78">
        <f>LS!G55</f>
        <v>0</v>
      </c>
      <c r="J50" s="78">
        <f>LG!G55</f>
        <v>0</v>
      </c>
      <c r="K50" s="78">
        <f>LL!G55</f>
        <v>45</v>
      </c>
      <c r="L50" s="107">
        <f>'DB(R)'!G55</f>
        <v>0</v>
      </c>
      <c r="M50" s="108">
        <f>'DB(Hi)'!G55</f>
        <v>0</v>
      </c>
      <c r="N50" s="109">
        <f>Hat!G55</f>
        <v>0</v>
      </c>
      <c r="O50" s="110">
        <f>'1mm'!G55</f>
        <v>0</v>
      </c>
      <c r="P50" s="108">
        <f>PreSF!G55</f>
        <v>0</v>
      </c>
      <c r="Q50" s="108">
        <f>KSF!G55</f>
        <v>0</v>
      </c>
      <c r="R50" s="108">
        <f>KGF!G55</f>
        <v>0</v>
      </c>
      <c r="S50" s="108">
        <f>CGF!G55</f>
        <v>0</v>
      </c>
      <c r="T50" s="108">
        <f>TpreSF!G55</f>
        <v>0</v>
      </c>
      <c r="U50" s="108">
        <f>TSF!G55</f>
        <v>0</v>
      </c>
      <c r="V50" s="108">
        <f>TGF!G55</f>
        <v>0</v>
      </c>
      <c r="W50" s="108">
        <f>PSF!G55</f>
        <v>0</v>
      </c>
      <c r="X50" s="108">
        <f>PGF!G55</f>
        <v>0</v>
      </c>
      <c r="Y50" s="108">
        <f>PFF!G55</f>
        <v>0</v>
      </c>
      <c r="Z50" s="108">
        <f>KSS!G55</f>
        <v>0</v>
      </c>
      <c r="AA50" s="108">
        <f>KGS!G55</f>
        <v>0</v>
      </c>
      <c r="AB50" s="108">
        <f>CGS!G55</f>
        <v>0</v>
      </c>
      <c r="AC50" s="108">
        <f>'TN1'!G55</f>
        <v>0</v>
      </c>
      <c r="AD50" s="108">
        <f>'TN2'!G55</f>
        <v>0</v>
      </c>
      <c r="AE50" s="108">
        <f>TSS!G55</f>
        <v>0</v>
      </c>
      <c r="AF50" s="108">
        <f>TGS!G55</f>
        <v>0</v>
      </c>
      <c r="AG50" s="108">
        <f>PSS!G55</f>
        <v>0</v>
      </c>
      <c r="AH50" s="108">
        <f>PGS!G55</f>
        <v>0</v>
      </c>
      <c r="AI50" s="108">
        <f>PFS!G55</f>
        <v>0</v>
      </c>
      <c r="AJ50" s="108">
        <f>Pda!G55</f>
        <v>0</v>
      </c>
      <c r="AK50" s="108">
        <f>Gda!G55</f>
        <v>0</v>
      </c>
      <c r="AL50" s="111">
        <f t="shared" si="0"/>
        <v>75</v>
      </c>
    </row>
    <row r="51" spans="1:38" ht="7.95" customHeight="1">
      <c r="A51" s="17">
        <v>49</v>
      </c>
      <c r="B51" s="123" t="str">
        <f>'RM Rate &amp; Feed Cost'!B55</f>
        <v>Molistar</v>
      </c>
      <c r="C51" s="76">
        <f>BS!G56</f>
        <v>0</v>
      </c>
      <c r="D51" s="77">
        <f>BG!G56</f>
        <v>0</v>
      </c>
      <c r="E51" s="78">
        <f>BF!G56</f>
        <v>0</v>
      </c>
      <c r="F51" s="78">
        <f>BH!G56</f>
        <v>0</v>
      </c>
      <c r="G51" s="78">
        <f>SS!G56</f>
        <v>0</v>
      </c>
      <c r="H51" s="78">
        <f>SG!G56</f>
        <v>0</v>
      </c>
      <c r="I51" s="78">
        <f>LS!G56</f>
        <v>0</v>
      </c>
      <c r="J51" s="78">
        <f>LG!G56</f>
        <v>0</v>
      </c>
      <c r="K51" s="78">
        <f>LL!G56</f>
        <v>0</v>
      </c>
      <c r="L51" s="107">
        <f>'DB(R)'!G56</f>
        <v>0</v>
      </c>
      <c r="M51" s="108">
        <f>'DB(Hi)'!G56</f>
        <v>0</v>
      </c>
      <c r="N51" s="109">
        <f>Hat!G56</f>
        <v>0</v>
      </c>
      <c r="O51" s="110">
        <f>'1mm'!G56</f>
        <v>0</v>
      </c>
      <c r="P51" s="108">
        <f>PreSF!G56</f>
        <v>0</v>
      </c>
      <c r="Q51" s="108">
        <f>KSF!G56</f>
        <v>0</v>
      </c>
      <c r="R51" s="108">
        <f>KGF!G56</f>
        <v>0</v>
      </c>
      <c r="S51" s="108">
        <f>CGF!G56</f>
        <v>0</v>
      </c>
      <c r="T51" s="108">
        <f>TpreSF!G56</f>
        <v>0</v>
      </c>
      <c r="U51" s="108">
        <f>TSF!G56</f>
        <v>0</v>
      </c>
      <c r="V51" s="108">
        <f>TGF!G56</f>
        <v>0</v>
      </c>
      <c r="W51" s="108">
        <f>PSF!G56</f>
        <v>0</v>
      </c>
      <c r="X51" s="108">
        <f>PGF!G56</f>
        <v>0</v>
      </c>
      <c r="Y51" s="108">
        <f>PFF!G56</f>
        <v>0</v>
      </c>
      <c r="Z51" s="108">
        <f>KSS!G56</f>
        <v>0</v>
      </c>
      <c r="AA51" s="108">
        <f>KGS!G56</f>
        <v>0</v>
      </c>
      <c r="AB51" s="108">
        <f>CGS!G56</f>
        <v>0</v>
      </c>
      <c r="AC51" s="108">
        <f>'TN1'!G56</f>
        <v>0</v>
      </c>
      <c r="AD51" s="108">
        <f>'TN2'!G56</f>
        <v>0</v>
      </c>
      <c r="AE51" s="108">
        <f>TSS!G56</f>
        <v>0</v>
      </c>
      <c r="AF51" s="108">
        <f>TGS!G56</f>
        <v>0</v>
      </c>
      <c r="AG51" s="108">
        <f>PSS!G56</f>
        <v>0</v>
      </c>
      <c r="AH51" s="108">
        <f>PGS!G56</f>
        <v>0</v>
      </c>
      <c r="AI51" s="108">
        <f>PFS!G56</f>
        <v>0</v>
      </c>
      <c r="AJ51" s="108">
        <f>Pda!G56</f>
        <v>0</v>
      </c>
      <c r="AK51" s="108">
        <f>Gda!G56</f>
        <v>0</v>
      </c>
      <c r="AL51" s="111">
        <f t="shared" si="0"/>
        <v>0</v>
      </c>
    </row>
    <row r="52" spans="1:38" ht="7.95" customHeight="1">
      <c r="A52" s="17">
        <v>50</v>
      </c>
      <c r="B52" s="123" t="str">
        <f>'RM Rate &amp; Feed Cost'!B56</f>
        <v>Gutcare</v>
      </c>
      <c r="C52" s="76">
        <f>BS!G57</f>
        <v>0</v>
      </c>
      <c r="D52" s="77">
        <f>BG!G57</f>
        <v>0</v>
      </c>
      <c r="E52" s="78">
        <f>BF!G57</f>
        <v>0</v>
      </c>
      <c r="F52" s="78">
        <f>BH!G57</f>
        <v>0</v>
      </c>
      <c r="G52" s="78">
        <f>SS!G57</f>
        <v>0</v>
      </c>
      <c r="H52" s="78">
        <f>SG!G57</f>
        <v>0</v>
      </c>
      <c r="I52" s="78">
        <f>LS!G57</f>
        <v>0</v>
      </c>
      <c r="J52" s="78">
        <f>LG!G57</f>
        <v>0</v>
      </c>
      <c r="K52" s="78">
        <f>LL!G57</f>
        <v>0</v>
      </c>
      <c r="L52" s="107">
        <f>'DB(R)'!G57</f>
        <v>0</v>
      </c>
      <c r="M52" s="108">
        <f>'DB(Hi)'!G57</f>
        <v>0</v>
      </c>
      <c r="N52" s="109">
        <f>Hat!G57</f>
        <v>0</v>
      </c>
      <c r="O52" s="110">
        <f>'1mm'!G57</f>
        <v>0</v>
      </c>
      <c r="P52" s="108">
        <f>PreSF!G57</f>
        <v>0</v>
      </c>
      <c r="Q52" s="108">
        <f>KSF!G57</f>
        <v>0</v>
      </c>
      <c r="R52" s="108">
        <f>KGF!G57</f>
        <v>0</v>
      </c>
      <c r="S52" s="108">
        <f>CGF!G57</f>
        <v>0</v>
      </c>
      <c r="T52" s="108">
        <f>TpreSF!G57</f>
        <v>0</v>
      </c>
      <c r="U52" s="108">
        <f>TSF!G57</f>
        <v>0</v>
      </c>
      <c r="V52" s="108">
        <f>TGF!G57</f>
        <v>0</v>
      </c>
      <c r="W52" s="108">
        <f>PSF!G57</f>
        <v>0</v>
      </c>
      <c r="X52" s="108">
        <f>PGF!G57</f>
        <v>0</v>
      </c>
      <c r="Y52" s="108">
        <f>PFF!G57</f>
        <v>0</v>
      </c>
      <c r="Z52" s="108">
        <f>KSS!G57</f>
        <v>0</v>
      </c>
      <c r="AA52" s="108">
        <f>KGS!G57</f>
        <v>0</v>
      </c>
      <c r="AB52" s="108">
        <f>CGS!G57</f>
        <v>0</v>
      </c>
      <c r="AC52" s="108">
        <f>'TN1'!G57</f>
        <v>0</v>
      </c>
      <c r="AD52" s="108">
        <f>'TN2'!G57</f>
        <v>0</v>
      </c>
      <c r="AE52" s="108">
        <f>TSS!G57</f>
        <v>0</v>
      </c>
      <c r="AF52" s="108">
        <f>TGS!G57</f>
        <v>0</v>
      </c>
      <c r="AG52" s="108">
        <f>PSS!G57</f>
        <v>0</v>
      </c>
      <c r="AH52" s="108">
        <f>PGS!G57</f>
        <v>0</v>
      </c>
      <c r="AI52" s="108">
        <f>PFS!G57</f>
        <v>0</v>
      </c>
      <c r="AJ52" s="108">
        <f>Pda!G57</f>
        <v>0</v>
      </c>
      <c r="AK52" s="108">
        <f>Gda!G57</f>
        <v>0</v>
      </c>
      <c r="AL52" s="111">
        <f t="shared" si="0"/>
        <v>0</v>
      </c>
    </row>
    <row r="53" spans="1:38" ht="7.95" customHeight="1">
      <c r="A53" s="17">
        <v>51</v>
      </c>
      <c r="B53" s="123" t="str">
        <f>'RM Rate &amp; Feed Cost'!B57</f>
        <v>ImmunoWall</v>
      </c>
      <c r="C53" s="76">
        <f>BS!G58</f>
        <v>0</v>
      </c>
      <c r="D53" s="77">
        <f>BG!G58</f>
        <v>120</v>
      </c>
      <c r="E53" s="78">
        <f>BF!G58</f>
        <v>0</v>
      </c>
      <c r="F53" s="78">
        <f>BH!G58</f>
        <v>0</v>
      </c>
      <c r="G53" s="78">
        <f>SS!G58</f>
        <v>0</v>
      </c>
      <c r="H53" s="78">
        <f>SG!G58</f>
        <v>0</v>
      </c>
      <c r="I53" s="78">
        <f>LS!G58</f>
        <v>0</v>
      </c>
      <c r="J53" s="78">
        <f>LG!G58</f>
        <v>0</v>
      </c>
      <c r="K53" s="78">
        <f>LL!G58</f>
        <v>270</v>
      </c>
      <c r="L53" s="107">
        <f>'DB(R)'!G58</f>
        <v>0</v>
      </c>
      <c r="M53" s="108">
        <f>'DB(Hi)'!G58</f>
        <v>0</v>
      </c>
      <c r="N53" s="109">
        <f>Hat!G58</f>
        <v>0</v>
      </c>
      <c r="O53" s="110">
        <f>'1mm'!G58</f>
        <v>0</v>
      </c>
      <c r="P53" s="108">
        <f>PreSF!G58</f>
        <v>0</v>
      </c>
      <c r="Q53" s="108">
        <f>KSF!G58</f>
        <v>0</v>
      </c>
      <c r="R53" s="108">
        <f>KGF!G58</f>
        <v>0</v>
      </c>
      <c r="S53" s="108">
        <f>CGF!G58</f>
        <v>0</v>
      </c>
      <c r="T53" s="108">
        <f>TpreSF!G58</f>
        <v>0</v>
      </c>
      <c r="U53" s="108">
        <f>TSF!G58</f>
        <v>0</v>
      </c>
      <c r="V53" s="108">
        <f>TGF!G58</f>
        <v>0</v>
      </c>
      <c r="W53" s="108">
        <f>PSF!G58</f>
        <v>0</v>
      </c>
      <c r="X53" s="108">
        <f>PGF!G58</f>
        <v>0</v>
      </c>
      <c r="Y53" s="108">
        <f>PFF!G58</f>
        <v>0</v>
      </c>
      <c r="Z53" s="108">
        <f>KSS!G58</f>
        <v>0</v>
      </c>
      <c r="AA53" s="108">
        <f>KGS!G58</f>
        <v>0</v>
      </c>
      <c r="AB53" s="108">
        <f>CGS!G58</f>
        <v>0</v>
      </c>
      <c r="AC53" s="108">
        <f>'TN1'!G58</f>
        <v>0</v>
      </c>
      <c r="AD53" s="108">
        <f>'TN2'!G58</f>
        <v>0</v>
      </c>
      <c r="AE53" s="108">
        <f>TSS!G58</f>
        <v>0</v>
      </c>
      <c r="AF53" s="108">
        <f>TGS!G58</f>
        <v>0</v>
      </c>
      <c r="AG53" s="108">
        <f>PSS!G58</f>
        <v>0</v>
      </c>
      <c r="AH53" s="108">
        <f>PGS!G58</f>
        <v>0</v>
      </c>
      <c r="AI53" s="108">
        <f>PFS!G58</f>
        <v>0</v>
      </c>
      <c r="AJ53" s="108">
        <f>Pda!G58</f>
        <v>0</v>
      </c>
      <c r="AK53" s="108">
        <f>Gda!G58</f>
        <v>0</v>
      </c>
      <c r="AL53" s="111">
        <f t="shared" si="0"/>
        <v>390</v>
      </c>
    </row>
    <row r="54" spans="1:38" ht="7.95" customHeight="1">
      <c r="A54" s="17">
        <v>52</v>
      </c>
      <c r="B54" s="123" t="str">
        <f>'RM Rate &amp; Feed Cost'!B58</f>
        <v>Intest Plus</v>
      </c>
      <c r="C54" s="76">
        <f>BS!G59</f>
        <v>0</v>
      </c>
      <c r="D54" s="77">
        <f>BG!G59</f>
        <v>0</v>
      </c>
      <c r="E54" s="78">
        <f>BF!G59</f>
        <v>0</v>
      </c>
      <c r="F54" s="78">
        <f>BH!G59</f>
        <v>0</v>
      </c>
      <c r="G54" s="78">
        <f>SS!G59</f>
        <v>0</v>
      </c>
      <c r="H54" s="78">
        <f>SG!G59</f>
        <v>0</v>
      </c>
      <c r="I54" s="78">
        <f>LS!G59</f>
        <v>0</v>
      </c>
      <c r="J54" s="78">
        <f>LG!G59</f>
        <v>0</v>
      </c>
      <c r="K54" s="78">
        <f>LL!G59</f>
        <v>0</v>
      </c>
      <c r="L54" s="107">
        <f>'DB(R)'!G59</f>
        <v>0</v>
      </c>
      <c r="M54" s="108">
        <f>'DB(Hi)'!G59</f>
        <v>0</v>
      </c>
      <c r="N54" s="109">
        <f>Hat!G59</f>
        <v>0</v>
      </c>
      <c r="O54" s="110">
        <f>'1mm'!G59</f>
        <v>0</v>
      </c>
      <c r="P54" s="108">
        <f>PreSF!G59</f>
        <v>0</v>
      </c>
      <c r="Q54" s="108">
        <f>KSF!G59</f>
        <v>0</v>
      </c>
      <c r="R54" s="108">
        <f>KGF!G59</f>
        <v>0</v>
      </c>
      <c r="S54" s="108">
        <f>CGF!G59</f>
        <v>0</v>
      </c>
      <c r="T54" s="108">
        <f>TpreSF!G59</f>
        <v>0</v>
      </c>
      <c r="U54" s="108">
        <f>TSF!G59</f>
        <v>0</v>
      </c>
      <c r="V54" s="108">
        <f>TGF!G59</f>
        <v>0</v>
      </c>
      <c r="W54" s="108">
        <f>PSF!G59</f>
        <v>0</v>
      </c>
      <c r="X54" s="108">
        <f>PGF!G59</f>
        <v>0</v>
      </c>
      <c r="Y54" s="108">
        <f>PFF!G59</f>
        <v>0</v>
      </c>
      <c r="Z54" s="108">
        <f>KSS!G59</f>
        <v>0</v>
      </c>
      <c r="AA54" s="108">
        <f>KGS!G59</f>
        <v>0</v>
      </c>
      <c r="AB54" s="108">
        <f>CGS!G59</f>
        <v>0</v>
      </c>
      <c r="AC54" s="108">
        <f>'TN1'!G59</f>
        <v>0</v>
      </c>
      <c r="AD54" s="108">
        <f>'TN2'!G59</f>
        <v>0</v>
      </c>
      <c r="AE54" s="108">
        <f>TSS!G59</f>
        <v>0</v>
      </c>
      <c r="AF54" s="108">
        <f>TGS!G59</f>
        <v>0</v>
      </c>
      <c r="AG54" s="108">
        <f>PSS!G59</f>
        <v>0</v>
      </c>
      <c r="AH54" s="108">
        <f>PGS!G59</f>
        <v>0</v>
      </c>
      <c r="AI54" s="108">
        <f>PFS!G59</f>
        <v>0</v>
      </c>
      <c r="AJ54" s="108">
        <f>Pda!G59</f>
        <v>0</v>
      </c>
      <c r="AK54" s="108">
        <f>Gda!G59</f>
        <v>0</v>
      </c>
      <c r="AL54" s="111">
        <f t="shared" si="0"/>
        <v>0</v>
      </c>
    </row>
    <row r="55" spans="1:38" ht="7.95" customHeight="1">
      <c r="A55" s="17">
        <v>53</v>
      </c>
      <c r="B55" s="123" t="str">
        <f>'RM Rate &amp; Feed Cost'!B59</f>
        <v>L-Theonine</v>
      </c>
      <c r="C55" s="76">
        <f>BS!G60</f>
        <v>0</v>
      </c>
      <c r="D55" s="77">
        <f>BG!G60</f>
        <v>234</v>
      </c>
      <c r="E55" s="78">
        <f>BF!G60</f>
        <v>0</v>
      </c>
      <c r="F55" s="78">
        <f>BH!G60</f>
        <v>0</v>
      </c>
      <c r="G55" s="78">
        <f>SS!G60</f>
        <v>0</v>
      </c>
      <c r="H55" s="78">
        <f>SG!G60</f>
        <v>0</v>
      </c>
      <c r="I55" s="78">
        <f>LS!G60</f>
        <v>0</v>
      </c>
      <c r="J55" s="78">
        <f>LG!G60</f>
        <v>0</v>
      </c>
      <c r="K55" s="78">
        <f>LL!G60</f>
        <v>90</v>
      </c>
      <c r="L55" s="107">
        <f>'DB(R)'!G60</f>
        <v>0</v>
      </c>
      <c r="M55" s="108">
        <f>'DB(Hi)'!G60</f>
        <v>0</v>
      </c>
      <c r="N55" s="109">
        <f>Hat!G60</f>
        <v>0</v>
      </c>
      <c r="O55" s="110">
        <f>'1mm'!G60</f>
        <v>0</v>
      </c>
      <c r="P55" s="108">
        <f>PreSF!G60</f>
        <v>0</v>
      </c>
      <c r="Q55" s="108">
        <f>KSF!G60</f>
        <v>0</v>
      </c>
      <c r="R55" s="108">
        <f>KGF!G60</f>
        <v>0</v>
      </c>
      <c r="S55" s="108">
        <f>CGF!G60</f>
        <v>0</v>
      </c>
      <c r="T55" s="108">
        <f>TpreSF!G60</f>
        <v>0</v>
      </c>
      <c r="U55" s="108">
        <f>TSF!G60</f>
        <v>0</v>
      </c>
      <c r="V55" s="108">
        <f>TGF!G60</f>
        <v>0</v>
      </c>
      <c r="W55" s="108">
        <f>PSF!G60</f>
        <v>0</v>
      </c>
      <c r="X55" s="108">
        <f>PGF!G60</f>
        <v>0</v>
      </c>
      <c r="Y55" s="108">
        <f>PFF!G60</f>
        <v>0</v>
      </c>
      <c r="Z55" s="108">
        <f>KSS!G60</f>
        <v>0</v>
      </c>
      <c r="AA55" s="108">
        <f>KGS!G60</f>
        <v>0</v>
      </c>
      <c r="AB55" s="108">
        <f>CGS!G60</f>
        <v>0</v>
      </c>
      <c r="AC55" s="108">
        <f>'TN1'!G60</f>
        <v>0</v>
      </c>
      <c r="AD55" s="108">
        <f>'TN2'!G60</f>
        <v>0</v>
      </c>
      <c r="AE55" s="108">
        <f>TSS!G60</f>
        <v>0</v>
      </c>
      <c r="AF55" s="108">
        <f>TGS!G60</f>
        <v>0</v>
      </c>
      <c r="AG55" s="108">
        <f>PSS!G60</f>
        <v>0</v>
      </c>
      <c r="AH55" s="108">
        <f>PGS!G60</f>
        <v>0</v>
      </c>
      <c r="AI55" s="108">
        <f>PFS!G60</f>
        <v>0</v>
      </c>
      <c r="AJ55" s="108">
        <f>Pda!G60</f>
        <v>0</v>
      </c>
      <c r="AK55" s="108">
        <f>Gda!G60</f>
        <v>0</v>
      </c>
      <c r="AL55" s="111">
        <f t="shared" si="0"/>
        <v>324</v>
      </c>
    </row>
    <row r="56" spans="1:38" ht="7.95" customHeight="1">
      <c r="A56" s="17">
        <v>54</v>
      </c>
      <c r="B56" s="123" t="str">
        <f>'RM Rate &amp; Feed Cost'!B60</f>
        <v>LAYER VITAMIN</v>
      </c>
      <c r="C56" s="76">
        <f>BS!G61</f>
        <v>0</v>
      </c>
      <c r="D56" s="77">
        <f>BG!G61</f>
        <v>0</v>
      </c>
      <c r="E56" s="78">
        <f>BF!G61</f>
        <v>0</v>
      </c>
      <c r="F56" s="78">
        <f>BH!G61</f>
        <v>0</v>
      </c>
      <c r="G56" s="78">
        <f>SS!G61</f>
        <v>0</v>
      </c>
      <c r="H56" s="78">
        <f>SG!G61</f>
        <v>0</v>
      </c>
      <c r="I56" s="78">
        <f>LS!G61</f>
        <v>0</v>
      </c>
      <c r="J56" s="78">
        <f>LG!G61</f>
        <v>0</v>
      </c>
      <c r="K56" s="78">
        <f>LL!G61</f>
        <v>540</v>
      </c>
      <c r="L56" s="107">
        <f>'DB(R)'!G61</f>
        <v>0</v>
      </c>
      <c r="M56" s="108">
        <f>'DB(Hi)'!G61</f>
        <v>0</v>
      </c>
      <c r="N56" s="109">
        <f>Hat!G61</f>
        <v>0</v>
      </c>
      <c r="O56" s="110">
        <f>'1mm'!G61</f>
        <v>0</v>
      </c>
      <c r="P56" s="108">
        <f>PreSF!G61</f>
        <v>0</v>
      </c>
      <c r="Q56" s="108">
        <f>KSF!G61</f>
        <v>0</v>
      </c>
      <c r="R56" s="108">
        <f>KGF!G61</f>
        <v>0</v>
      </c>
      <c r="S56" s="108">
        <f>CGF!G61</f>
        <v>0</v>
      </c>
      <c r="T56" s="108">
        <f>TpreSF!G61</f>
        <v>0</v>
      </c>
      <c r="U56" s="108">
        <f>TSF!G61</f>
        <v>0</v>
      </c>
      <c r="V56" s="108">
        <f>TGF!G61</f>
        <v>0</v>
      </c>
      <c r="W56" s="108">
        <f>PSF!G61</f>
        <v>0</v>
      </c>
      <c r="X56" s="108">
        <f>PGF!G61</f>
        <v>0</v>
      </c>
      <c r="Y56" s="108">
        <f>PFF!G61</f>
        <v>0</v>
      </c>
      <c r="Z56" s="108">
        <f>KSS!G61</f>
        <v>0</v>
      </c>
      <c r="AA56" s="108">
        <f>KGS!G61</f>
        <v>0</v>
      </c>
      <c r="AB56" s="108">
        <f>CGS!G61</f>
        <v>0</v>
      </c>
      <c r="AC56" s="108">
        <f>'TN1'!G61</f>
        <v>0</v>
      </c>
      <c r="AD56" s="108">
        <f>'TN2'!G61</f>
        <v>0</v>
      </c>
      <c r="AE56" s="108">
        <f>TSS!G61</f>
        <v>0</v>
      </c>
      <c r="AF56" s="108">
        <f>TGS!G61</f>
        <v>0</v>
      </c>
      <c r="AG56" s="108">
        <f>PSS!G61</f>
        <v>0</v>
      </c>
      <c r="AH56" s="108">
        <f>PGS!G61</f>
        <v>0</v>
      </c>
      <c r="AI56" s="108">
        <f>PFS!G61</f>
        <v>0</v>
      </c>
      <c r="AJ56" s="108">
        <f>Pda!G61</f>
        <v>0</v>
      </c>
      <c r="AK56" s="108">
        <f>Gda!G61</f>
        <v>0</v>
      </c>
      <c r="AL56" s="111">
        <f t="shared" si="0"/>
        <v>540</v>
      </c>
    </row>
    <row r="57" spans="1:38" ht="7.95" customHeight="1">
      <c r="A57" s="17">
        <v>55</v>
      </c>
      <c r="B57" s="123" t="str">
        <f>'RM Rate &amp; Feed Cost'!B61</f>
        <v>Hemicell HT</v>
      </c>
      <c r="C57" s="76">
        <f>BS!G62</f>
        <v>0</v>
      </c>
      <c r="D57" s="77">
        <f>BG!G62</f>
        <v>0</v>
      </c>
      <c r="E57" s="78">
        <f>BF!G62</f>
        <v>0</v>
      </c>
      <c r="F57" s="78">
        <f>BH!G62</f>
        <v>0</v>
      </c>
      <c r="G57" s="78">
        <f>SS!G62</f>
        <v>0</v>
      </c>
      <c r="H57" s="78">
        <f>SG!G62</f>
        <v>0</v>
      </c>
      <c r="I57" s="78">
        <f>LS!G62</f>
        <v>0</v>
      </c>
      <c r="J57" s="78">
        <f>LG!G62</f>
        <v>0</v>
      </c>
      <c r="K57" s="78">
        <f>LL!G62</f>
        <v>0</v>
      </c>
      <c r="L57" s="107">
        <f>'DB(R)'!G62</f>
        <v>0</v>
      </c>
      <c r="M57" s="108">
        <f>'DB(Hi)'!G62</f>
        <v>0</v>
      </c>
      <c r="N57" s="109">
        <f>Hat!G62</f>
        <v>0</v>
      </c>
      <c r="O57" s="110">
        <f>'1mm'!G62</f>
        <v>0</v>
      </c>
      <c r="P57" s="108">
        <f>PreSF!G62</f>
        <v>0</v>
      </c>
      <c r="Q57" s="108">
        <f>KSF!G62</f>
        <v>0</v>
      </c>
      <c r="R57" s="108">
        <f>KGF!G62</f>
        <v>0</v>
      </c>
      <c r="S57" s="108">
        <f>CGF!G62</f>
        <v>0</v>
      </c>
      <c r="T57" s="108">
        <f>TpreSF!G62</f>
        <v>0</v>
      </c>
      <c r="U57" s="108">
        <f>TSF!G62</f>
        <v>0</v>
      </c>
      <c r="V57" s="108">
        <f>TGF!G62</f>
        <v>0</v>
      </c>
      <c r="W57" s="108">
        <f>PSF!G62</f>
        <v>0</v>
      </c>
      <c r="X57" s="108">
        <f>PGF!G62</f>
        <v>0</v>
      </c>
      <c r="Y57" s="108">
        <f>PFF!G62</f>
        <v>0</v>
      </c>
      <c r="Z57" s="108">
        <f>KSS!G62</f>
        <v>0</v>
      </c>
      <c r="AA57" s="108">
        <f>KGS!G62</f>
        <v>0</v>
      </c>
      <c r="AB57" s="108">
        <f>CGS!G62</f>
        <v>0</v>
      </c>
      <c r="AC57" s="108">
        <f>'TN1'!G62</f>
        <v>0</v>
      </c>
      <c r="AD57" s="108">
        <f>'TN2'!G62</f>
        <v>0</v>
      </c>
      <c r="AE57" s="108">
        <f>TSS!G62</f>
        <v>0</v>
      </c>
      <c r="AF57" s="108">
        <f>TGS!G62</f>
        <v>0</v>
      </c>
      <c r="AG57" s="108">
        <f>PSS!G62</f>
        <v>0</v>
      </c>
      <c r="AH57" s="108">
        <f>PGS!G62</f>
        <v>0</v>
      </c>
      <c r="AI57" s="108">
        <f>PFS!G62</f>
        <v>0</v>
      </c>
      <c r="AJ57" s="108">
        <f>Pda!G62</f>
        <v>0</v>
      </c>
      <c r="AK57" s="108">
        <f>Gda!G62</f>
        <v>0</v>
      </c>
      <c r="AL57" s="111">
        <f t="shared" si="0"/>
        <v>0</v>
      </c>
    </row>
    <row r="58" spans="1:38" ht="7.95" customHeight="1">
      <c r="A58" s="17">
        <v>56</v>
      </c>
      <c r="B58" s="123" t="str">
        <f>'RM Rate &amp; Feed Cost'!B62</f>
        <v>Liposorb/Lipidol/Lipidin</v>
      </c>
      <c r="C58" s="76">
        <f>BS!G63</f>
        <v>0</v>
      </c>
      <c r="D58" s="77">
        <f>BG!G63</f>
        <v>0</v>
      </c>
      <c r="E58" s="78">
        <f>BF!G63</f>
        <v>0</v>
      </c>
      <c r="F58" s="78">
        <f>BH!G63</f>
        <v>0</v>
      </c>
      <c r="G58" s="78">
        <f>SS!G63</f>
        <v>0</v>
      </c>
      <c r="H58" s="78">
        <f>SG!G63</f>
        <v>0</v>
      </c>
      <c r="I58" s="78">
        <f>LS!G63</f>
        <v>0</v>
      </c>
      <c r="J58" s="78">
        <f>LG!G63</f>
        <v>0</v>
      </c>
      <c r="K58" s="78">
        <f>LL!G63</f>
        <v>0</v>
      </c>
      <c r="L58" s="107">
        <f>'DB(R)'!G63</f>
        <v>0</v>
      </c>
      <c r="M58" s="108">
        <f>'DB(Hi)'!G63</f>
        <v>0</v>
      </c>
      <c r="N58" s="109">
        <f>Hat!G63</f>
        <v>0</v>
      </c>
      <c r="O58" s="110">
        <f>'1mm'!G63</f>
        <v>0</v>
      </c>
      <c r="P58" s="108">
        <f>PreSF!G63</f>
        <v>0</v>
      </c>
      <c r="Q58" s="108">
        <f>KSF!G63</f>
        <v>0</v>
      </c>
      <c r="R58" s="108">
        <f>KGF!G63</f>
        <v>0</v>
      </c>
      <c r="S58" s="108">
        <f>CGF!G63</f>
        <v>0</v>
      </c>
      <c r="T58" s="108">
        <f>TpreSF!G63</f>
        <v>0</v>
      </c>
      <c r="U58" s="108">
        <f>TSF!G63</f>
        <v>0</v>
      </c>
      <c r="V58" s="108">
        <f>TGF!G63</f>
        <v>0</v>
      </c>
      <c r="W58" s="108">
        <f>PSF!G63</f>
        <v>0</v>
      </c>
      <c r="X58" s="108">
        <f>PGF!G63</f>
        <v>0</v>
      </c>
      <c r="Y58" s="108">
        <f>PFF!G63</f>
        <v>0</v>
      </c>
      <c r="Z58" s="108">
        <f>KSS!G63</f>
        <v>0</v>
      </c>
      <c r="AA58" s="108">
        <f>KGS!G63</f>
        <v>0</v>
      </c>
      <c r="AB58" s="108">
        <f>CGS!G63</f>
        <v>0</v>
      </c>
      <c r="AC58" s="108">
        <f>'TN1'!G63</f>
        <v>0</v>
      </c>
      <c r="AD58" s="108">
        <f>'TN2'!G63</f>
        <v>0</v>
      </c>
      <c r="AE58" s="108">
        <f>TSS!G63</f>
        <v>0</v>
      </c>
      <c r="AF58" s="108">
        <f>TGS!G63</f>
        <v>0</v>
      </c>
      <c r="AG58" s="108">
        <f>PSS!G63</f>
        <v>0</v>
      </c>
      <c r="AH58" s="108">
        <f>PGS!G63</f>
        <v>0</v>
      </c>
      <c r="AI58" s="108">
        <f>PFS!G63</f>
        <v>0</v>
      </c>
      <c r="AJ58" s="108">
        <f>Pda!G63</f>
        <v>0</v>
      </c>
      <c r="AK58" s="108">
        <f>Gda!G63</f>
        <v>0</v>
      </c>
      <c r="AL58" s="111">
        <f t="shared" si="0"/>
        <v>0</v>
      </c>
    </row>
    <row r="59" spans="1:38" ht="7.95" customHeight="1">
      <c r="A59" s="17">
        <v>57</v>
      </c>
      <c r="B59" s="123" t="str">
        <f>'RM Rate &amp; Feed Cost'!B63</f>
        <v>Lysine</v>
      </c>
      <c r="C59" s="76">
        <f>BS!G64</f>
        <v>0</v>
      </c>
      <c r="D59" s="77">
        <f>BG!G64</f>
        <v>696</v>
      </c>
      <c r="E59" s="78">
        <f>BF!G64</f>
        <v>0</v>
      </c>
      <c r="F59" s="78">
        <f>BH!G64</f>
        <v>0</v>
      </c>
      <c r="G59" s="78">
        <f>SS!G64</f>
        <v>0</v>
      </c>
      <c r="H59" s="78">
        <f>SG!G64</f>
        <v>0</v>
      </c>
      <c r="I59" s="78">
        <f>LS!G64</f>
        <v>0</v>
      </c>
      <c r="J59" s="78">
        <f>LG!G64</f>
        <v>0</v>
      </c>
      <c r="K59" s="78">
        <f>LL!G64</f>
        <v>720</v>
      </c>
      <c r="L59" s="107">
        <f>'DB(R)'!G64</f>
        <v>0</v>
      </c>
      <c r="M59" s="108">
        <f>'DB(Hi)'!G64</f>
        <v>0</v>
      </c>
      <c r="N59" s="109">
        <f>Hat!G64</f>
        <v>0</v>
      </c>
      <c r="O59" s="110">
        <f>'1mm'!G64</f>
        <v>0</v>
      </c>
      <c r="P59" s="108">
        <f>PreSF!G64</f>
        <v>0</v>
      </c>
      <c r="Q59" s="108">
        <f>KSF!G64</f>
        <v>0</v>
      </c>
      <c r="R59" s="108">
        <f>KGF!G64</f>
        <v>0</v>
      </c>
      <c r="S59" s="108">
        <f>CGF!G64</f>
        <v>0</v>
      </c>
      <c r="T59" s="108">
        <f>TpreSF!G64</f>
        <v>0</v>
      </c>
      <c r="U59" s="108">
        <f>TSF!G64</f>
        <v>0</v>
      </c>
      <c r="V59" s="108">
        <f>TGF!G64</f>
        <v>333.59999999999997</v>
      </c>
      <c r="W59" s="108">
        <f>PSF!G64</f>
        <v>0</v>
      </c>
      <c r="X59" s="108">
        <f>PGF!G64</f>
        <v>166.79999999999998</v>
      </c>
      <c r="Y59" s="108">
        <f>PFF!G64</f>
        <v>0</v>
      </c>
      <c r="Z59" s="108">
        <f>KSS!G64</f>
        <v>0</v>
      </c>
      <c r="AA59" s="108">
        <f>KGS!G64</f>
        <v>0</v>
      </c>
      <c r="AB59" s="108">
        <f>CGS!G64</f>
        <v>0</v>
      </c>
      <c r="AC59" s="108">
        <f>'TN1'!G64</f>
        <v>0</v>
      </c>
      <c r="AD59" s="108">
        <f>'TN2'!G64</f>
        <v>0</v>
      </c>
      <c r="AE59" s="108">
        <f>TSS!G64</f>
        <v>0</v>
      </c>
      <c r="AF59" s="108">
        <f>TGS!G64</f>
        <v>104</v>
      </c>
      <c r="AG59" s="108">
        <f>PSS!G64</f>
        <v>0</v>
      </c>
      <c r="AH59" s="108">
        <f>PGS!G64</f>
        <v>0</v>
      </c>
      <c r="AI59" s="108">
        <f>PFS!G64</f>
        <v>0</v>
      </c>
      <c r="AJ59" s="108">
        <f>Pda!G64</f>
        <v>0</v>
      </c>
      <c r="AK59" s="108">
        <f>Gda!G64</f>
        <v>0</v>
      </c>
      <c r="AL59" s="111">
        <f t="shared" si="0"/>
        <v>2020.3999999999999</v>
      </c>
    </row>
    <row r="60" spans="1:38" ht="7.95" customHeight="1">
      <c r="A60" s="17">
        <v>58</v>
      </c>
      <c r="B60" s="123" t="str">
        <f>'RM Rate &amp; Feed Cost'!B64</f>
        <v>Maduramycine</v>
      </c>
      <c r="C60" s="76">
        <f>BS!G65</f>
        <v>0</v>
      </c>
      <c r="D60" s="77">
        <f>BG!G65</f>
        <v>0</v>
      </c>
      <c r="E60" s="78">
        <f>BF!G65</f>
        <v>0</v>
      </c>
      <c r="F60" s="78">
        <f>BH!G65</f>
        <v>0</v>
      </c>
      <c r="G60" s="78">
        <f>SS!G65</f>
        <v>0</v>
      </c>
      <c r="H60" s="78">
        <f>SG!G65</f>
        <v>0</v>
      </c>
      <c r="I60" s="78">
        <f>LS!G65</f>
        <v>0</v>
      </c>
      <c r="J60" s="78">
        <f>LG!G65</f>
        <v>0</v>
      </c>
      <c r="K60" s="78">
        <f>LL!G65</f>
        <v>0</v>
      </c>
      <c r="L60" s="107">
        <f>'DB(R)'!G65</f>
        <v>0</v>
      </c>
      <c r="M60" s="108">
        <f>'DB(Hi)'!G65</f>
        <v>0</v>
      </c>
      <c r="N60" s="109">
        <f>Hat!G65</f>
        <v>0</v>
      </c>
      <c r="O60" s="110">
        <f>'1mm'!G65</f>
        <v>0</v>
      </c>
      <c r="P60" s="108">
        <f>PreSF!G65</f>
        <v>0</v>
      </c>
      <c r="Q60" s="108">
        <f>KSF!G65</f>
        <v>0</v>
      </c>
      <c r="R60" s="108">
        <f>KGF!G65</f>
        <v>0</v>
      </c>
      <c r="S60" s="108">
        <f>CGF!G65</f>
        <v>0</v>
      </c>
      <c r="T60" s="108">
        <f>TpreSF!G65</f>
        <v>0</v>
      </c>
      <c r="U60" s="108">
        <f>TSF!G65</f>
        <v>0</v>
      </c>
      <c r="V60" s="108">
        <f>TGF!G65</f>
        <v>0</v>
      </c>
      <c r="W60" s="108">
        <f>PSF!G65</f>
        <v>0</v>
      </c>
      <c r="X60" s="108">
        <f>PGF!G65</f>
        <v>0</v>
      </c>
      <c r="Y60" s="108">
        <f>PFF!G65</f>
        <v>0</v>
      </c>
      <c r="Z60" s="108">
        <f>KSS!G65</f>
        <v>0</v>
      </c>
      <c r="AA60" s="108">
        <f>KGS!G65</f>
        <v>0</v>
      </c>
      <c r="AB60" s="108">
        <f>CGS!G65</f>
        <v>0</v>
      </c>
      <c r="AC60" s="108">
        <f>'TN1'!G65</f>
        <v>0</v>
      </c>
      <c r="AD60" s="108">
        <f>'TN2'!G65</f>
        <v>0</v>
      </c>
      <c r="AE60" s="108">
        <f>TSS!G65</f>
        <v>0</v>
      </c>
      <c r="AF60" s="108">
        <f>TGS!G65</f>
        <v>0</v>
      </c>
      <c r="AG60" s="108">
        <f>PSS!G65</f>
        <v>0</v>
      </c>
      <c r="AH60" s="108">
        <f>PGS!G65</f>
        <v>0</v>
      </c>
      <c r="AI60" s="108">
        <f>PFS!G65</f>
        <v>0</v>
      </c>
      <c r="AJ60" s="108">
        <f>Pda!G65</f>
        <v>0</v>
      </c>
      <c r="AK60" s="108">
        <f>Gda!G65</f>
        <v>0</v>
      </c>
      <c r="AL60" s="111">
        <f t="shared" si="0"/>
        <v>0</v>
      </c>
    </row>
    <row r="61" spans="1:38" ht="7.95" customHeight="1">
      <c r="A61" s="17">
        <v>59</v>
      </c>
      <c r="B61" s="123" t="str">
        <f>'RM Rate &amp; Feed Cost'!B65</f>
        <v>Magnasium oxide</v>
      </c>
      <c r="C61" s="76">
        <f>BS!G66</f>
        <v>0</v>
      </c>
      <c r="D61" s="77">
        <f>BG!G66</f>
        <v>0</v>
      </c>
      <c r="E61" s="78">
        <f>BF!G66</f>
        <v>0</v>
      </c>
      <c r="F61" s="78">
        <f>BH!G66</f>
        <v>0</v>
      </c>
      <c r="G61" s="78">
        <f>SS!G66</f>
        <v>0</v>
      </c>
      <c r="H61" s="78">
        <f>SG!G66</f>
        <v>0</v>
      </c>
      <c r="I61" s="78">
        <f>LS!G66</f>
        <v>0</v>
      </c>
      <c r="J61" s="78">
        <f>LG!G66</f>
        <v>0</v>
      </c>
      <c r="K61" s="78">
        <f>LL!G66</f>
        <v>0</v>
      </c>
      <c r="L61" s="107">
        <f>'DB(R)'!G66</f>
        <v>300</v>
      </c>
      <c r="M61" s="108">
        <f>'DB(Hi)'!G66</f>
        <v>200</v>
      </c>
      <c r="N61" s="109">
        <f>Hat!G66</f>
        <v>0</v>
      </c>
      <c r="O61" s="110">
        <f>'1mm'!G66</f>
        <v>0</v>
      </c>
      <c r="P61" s="108">
        <f>PreSF!G66</f>
        <v>0</v>
      </c>
      <c r="Q61" s="108">
        <f>KSF!G66</f>
        <v>0</v>
      </c>
      <c r="R61" s="108">
        <f>KGF!G66</f>
        <v>0</v>
      </c>
      <c r="S61" s="108">
        <f>CGF!G66</f>
        <v>0</v>
      </c>
      <c r="T61" s="108">
        <f>TpreSF!G66</f>
        <v>0</v>
      </c>
      <c r="U61" s="108">
        <f>TSF!G66</f>
        <v>0</v>
      </c>
      <c r="V61" s="108">
        <f>TGF!G66</f>
        <v>0</v>
      </c>
      <c r="W61" s="108">
        <f>PSF!G66</f>
        <v>0</v>
      </c>
      <c r="X61" s="108">
        <f>PGF!G66</f>
        <v>0</v>
      </c>
      <c r="Y61" s="108">
        <f>PFF!G66</f>
        <v>0</v>
      </c>
      <c r="Z61" s="108">
        <f>KSS!G66</f>
        <v>0</v>
      </c>
      <c r="AA61" s="108">
        <f>KGS!G66</f>
        <v>0</v>
      </c>
      <c r="AB61" s="108">
        <f>CGS!G66</f>
        <v>0</v>
      </c>
      <c r="AC61" s="108">
        <f>'TN1'!G66</f>
        <v>0</v>
      </c>
      <c r="AD61" s="108">
        <f>'TN2'!G66</f>
        <v>0</v>
      </c>
      <c r="AE61" s="108">
        <f>TSS!G66</f>
        <v>0</v>
      </c>
      <c r="AF61" s="108">
        <f>TGS!G66</f>
        <v>0</v>
      </c>
      <c r="AG61" s="108">
        <f>PSS!G66</f>
        <v>0</v>
      </c>
      <c r="AH61" s="108">
        <f>PGS!G66</f>
        <v>0</v>
      </c>
      <c r="AI61" s="108">
        <f>PFS!G66</f>
        <v>0</v>
      </c>
      <c r="AJ61" s="108">
        <f>Pda!G66</f>
        <v>0</v>
      </c>
      <c r="AK61" s="108">
        <f>Gda!G66</f>
        <v>0</v>
      </c>
      <c r="AL61" s="111">
        <f t="shared" si="0"/>
        <v>500</v>
      </c>
    </row>
    <row r="62" spans="1:38" ht="7.95" customHeight="1">
      <c r="A62" s="17">
        <v>60</v>
      </c>
      <c r="B62" s="123" t="str">
        <f>'RM Rate &amp; Feed Cost'!B66</f>
        <v>Micofung/Moid Inhabitor</v>
      </c>
      <c r="C62" s="76">
        <f>BS!G67</f>
        <v>0</v>
      </c>
      <c r="D62" s="77">
        <f>BG!G67</f>
        <v>120</v>
      </c>
      <c r="E62" s="78">
        <f>BF!G67</f>
        <v>0</v>
      </c>
      <c r="F62" s="78">
        <f>BH!G67</f>
        <v>0</v>
      </c>
      <c r="G62" s="78">
        <f>SS!G67</f>
        <v>0</v>
      </c>
      <c r="H62" s="78">
        <f>SG!G67</f>
        <v>0</v>
      </c>
      <c r="I62" s="78">
        <f>LS!G67</f>
        <v>0</v>
      </c>
      <c r="J62" s="78">
        <f>LG!G67</f>
        <v>0</v>
      </c>
      <c r="K62" s="78">
        <f>LL!G67</f>
        <v>450</v>
      </c>
      <c r="L62" s="107">
        <f>'DB(R)'!G67</f>
        <v>300</v>
      </c>
      <c r="M62" s="108">
        <f>'DB(Hi)'!G67</f>
        <v>200</v>
      </c>
      <c r="N62" s="109">
        <f>Hat!G67</f>
        <v>0</v>
      </c>
      <c r="O62" s="110">
        <f>'1mm'!G67</f>
        <v>0</v>
      </c>
      <c r="P62" s="108">
        <f>PreSF!G67</f>
        <v>0</v>
      </c>
      <c r="Q62" s="108">
        <f>KSF!G67</f>
        <v>0</v>
      </c>
      <c r="R62" s="108">
        <f>KGF!G67</f>
        <v>0</v>
      </c>
      <c r="S62" s="108">
        <f>CGF!G67</f>
        <v>0</v>
      </c>
      <c r="T62" s="108">
        <f>TpreSF!G67</f>
        <v>0</v>
      </c>
      <c r="U62" s="108">
        <f>TSF!G67</f>
        <v>0</v>
      </c>
      <c r="V62" s="108">
        <f>TGF!G67</f>
        <v>0</v>
      </c>
      <c r="W62" s="108">
        <f>PSF!G67</f>
        <v>0</v>
      </c>
      <c r="X62" s="108">
        <f>PGF!G67</f>
        <v>0</v>
      </c>
      <c r="Y62" s="108">
        <f>PFF!G67</f>
        <v>0</v>
      </c>
      <c r="Z62" s="108">
        <f>KSS!G67</f>
        <v>0</v>
      </c>
      <c r="AA62" s="108">
        <f>KGS!G67</f>
        <v>0</v>
      </c>
      <c r="AB62" s="108">
        <f>CGS!G67</f>
        <v>0</v>
      </c>
      <c r="AC62" s="108">
        <f>'TN1'!G67</f>
        <v>0</v>
      </c>
      <c r="AD62" s="108">
        <f>'TN2'!G67</f>
        <v>0</v>
      </c>
      <c r="AE62" s="108">
        <f>TSS!G67</f>
        <v>0</v>
      </c>
      <c r="AF62" s="108">
        <f>TGS!G67</f>
        <v>0</v>
      </c>
      <c r="AG62" s="108">
        <f>PSS!G67</f>
        <v>0</v>
      </c>
      <c r="AH62" s="108">
        <f>PGS!G67</f>
        <v>0</v>
      </c>
      <c r="AI62" s="108">
        <f>PFS!G67</f>
        <v>0</v>
      </c>
      <c r="AJ62" s="108">
        <f>Pda!G67</f>
        <v>0</v>
      </c>
      <c r="AK62" s="108">
        <f>Gda!G67</f>
        <v>0</v>
      </c>
      <c r="AL62" s="111">
        <f t="shared" si="0"/>
        <v>1070</v>
      </c>
    </row>
    <row r="63" spans="1:38" ht="7.95" customHeight="1">
      <c r="A63" s="17">
        <v>61</v>
      </c>
      <c r="B63" s="123" t="str">
        <f>'RM Rate &amp; Feed Cost'!B67</f>
        <v>Lyso -10</v>
      </c>
      <c r="C63" s="76">
        <f>BS!G68</f>
        <v>0</v>
      </c>
      <c r="D63" s="77">
        <f>BG!G68</f>
        <v>50</v>
      </c>
      <c r="E63" s="78">
        <f>BF!G68</f>
        <v>0</v>
      </c>
      <c r="F63" s="78">
        <f>BH!G68</f>
        <v>0</v>
      </c>
      <c r="G63" s="78">
        <f>SS!G68</f>
        <v>0</v>
      </c>
      <c r="H63" s="78">
        <f>SG!G68</f>
        <v>0</v>
      </c>
      <c r="I63" s="78">
        <f>LS!G68</f>
        <v>0</v>
      </c>
      <c r="J63" s="78">
        <f>LG!G68</f>
        <v>0</v>
      </c>
      <c r="K63" s="78">
        <f>LL!G68</f>
        <v>0</v>
      </c>
      <c r="L63" s="107">
        <f>'DB(R)'!G68</f>
        <v>0</v>
      </c>
      <c r="M63" s="108">
        <f>'DB(Hi)'!G68</f>
        <v>0</v>
      </c>
      <c r="N63" s="109">
        <f>Hat!G68</f>
        <v>0</v>
      </c>
      <c r="O63" s="110">
        <f>'1mm'!G68</f>
        <v>0</v>
      </c>
      <c r="P63" s="108">
        <f>PreSF!G68</f>
        <v>0</v>
      </c>
      <c r="Q63" s="108">
        <f>KSF!G68</f>
        <v>0</v>
      </c>
      <c r="R63" s="108">
        <f>KGF!G68</f>
        <v>0</v>
      </c>
      <c r="S63" s="108">
        <f>CGF!G68</f>
        <v>0</v>
      </c>
      <c r="T63" s="108">
        <f>TpreSF!G68</f>
        <v>0</v>
      </c>
      <c r="U63" s="108">
        <f>TSF!G68</f>
        <v>0</v>
      </c>
      <c r="V63" s="108">
        <f>TGF!G68</f>
        <v>0</v>
      </c>
      <c r="W63" s="108">
        <f>PSF!G68</f>
        <v>0</v>
      </c>
      <c r="X63" s="108">
        <f>PGF!G68</f>
        <v>0</v>
      </c>
      <c r="Y63" s="108">
        <f>PFF!G68</f>
        <v>0</v>
      </c>
      <c r="Z63" s="108">
        <f>KSS!G68</f>
        <v>0</v>
      </c>
      <c r="AA63" s="108">
        <f>KGS!G68</f>
        <v>0</v>
      </c>
      <c r="AB63" s="108">
        <f>CGS!G68</f>
        <v>0</v>
      </c>
      <c r="AC63" s="108">
        <f>'TN1'!G68</f>
        <v>0</v>
      </c>
      <c r="AD63" s="108">
        <f>'TN2'!G68</f>
        <v>0</v>
      </c>
      <c r="AE63" s="108">
        <f>TSS!G68</f>
        <v>0</v>
      </c>
      <c r="AF63" s="108">
        <f>TGS!G68</f>
        <v>0</v>
      </c>
      <c r="AG63" s="108">
        <f>PSS!G68</f>
        <v>0</v>
      </c>
      <c r="AH63" s="108">
        <f>PGS!G68</f>
        <v>0</v>
      </c>
      <c r="AI63" s="108">
        <f>PFS!G68</f>
        <v>0</v>
      </c>
      <c r="AJ63" s="108">
        <f>Pda!G68</f>
        <v>0</v>
      </c>
      <c r="AK63" s="108">
        <f>Gda!G68</f>
        <v>0</v>
      </c>
      <c r="AL63" s="111">
        <f t="shared" si="0"/>
        <v>50</v>
      </c>
    </row>
    <row r="64" spans="1:38" ht="7.95" customHeight="1">
      <c r="A64" s="17">
        <v>62</v>
      </c>
      <c r="B64" s="123" t="str">
        <f>'RM Rate &amp; Feed Cost'!B68</f>
        <v>Mono calcium Phosphate /M.C.P</v>
      </c>
      <c r="C64" s="76">
        <f>BS!G69</f>
        <v>0</v>
      </c>
      <c r="D64" s="77">
        <f>BG!G69</f>
        <v>1380</v>
      </c>
      <c r="E64" s="78">
        <f>BF!G69</f>
        <v>0</v>
      </c>
      <c r="F64" s="78">
        <f>BH!G69</f>
        <v>0</v>
      </c>
      <c r="G64" s="78">
        <f>SS!G69</f>
        <v>0</v>
      </c>
      <c r="H64" s="78">
        <f>SG!G69</f>
        <v>0</v>
      </c>
      <c r="I64" s="78">
        <f>LS!G69</f>
        <v>0</v>
      </c>
      <c r="J64" s="78">
        <f>LG!G69</f>
        <v>0</v>
      </c>
      <c r="K64" s="78">
        <f>LL!G69</f>
        <v>9810</v>
      </c>
      <c r="L64" s="107">
        <f>'DB(R)'!G69</f>
        <v>1500</v>
      </c>
      <c r="M64" s="108">
        <f>'DB(Hi)'!G69</f>
        <v>1000</v>
      </c>
      <c r="N64" s="109">
        <f>Hat!G69</f>
        <v>0</v>
      </c>
      <c r="O64" s="110">
        <f>'1mm'!G69</f>
        <v>0</v>
      </c>
      <c r="P64" s="108">
        <f>PreSF!G69</f>
        <v>0</v>
      </c>
      <c r="Q64" s="108">
        <f>KSF!G69</f>
        <v>0</v>
      </c>
      <c r="R64" s="108">
        <f>KGF!G69</f>
        <v>0</v>
      </c>
      <c r="S64" s="108">
        <f>CGF!G69</f>
        <v>0</v>
      </c>
      <c r="T64" s="108">
        <f>TpreSF!G69</f>
        <v>0</v>
      </c>
      <c r="U64" s="108">
        <f>TSF!G69</f>
        <v>0</v>
      </c>
      <c r="V64" s="108">
        <f>TGF!G69</f>
        <v>0</v>
      </c>
      <c r="W64" s="108">
        <f>PSF!G69</f>
        <v>0</v>
      </c>
      <c r="X64" s="108">
        <f>PGF!G69</f>
        <v>0</v>
      </c>
      <c r="Y64" s="108">
        <f>PFF!G69</f>
        <v>0</v>
      </c>
      <c r="Z64" s="108">
        <f>KSS!G69</f>
        <v>0</v>
      </c>
      <c r="AA64" s="108">
        <f>KGS!G69</f>
        <v>0</v>
      </c>
      <c r="AB64" s="108">
        <f>CGS!G69</f>
        <v>0</v>
      </c>
      <c r="AC64" s="108">
        <f>'TN1'!G69</f>
        <v>0</v>
      </c>
      <c r="AD64" s="108">
        <f>'TN2'!G69</f>
        <v>0</v>
      </c>
      <c r="AE64" s="108">
        <f>TSS!G69</f>
        <v>0</v>
      </c>
      <c r="AF64" s="108">
        <f>TGS!G69</f>
        <v>72.2</v>
      </c>
      <c r="AG64" s="108">
        <f>PSS!G69</f>
        <v>0</v>
      </c>
      <c r="AH64" s="108">
        <f>PGS!G69</f>
        <v>0</v>
      </c>
      <c r="AI64" s="108">
        <f>PFS!G69</f>
        <v>0</v>
      </c>
      <c r="AJ64" s="108">
        <f>Pda!G69</f>
        <v>0</v>
      </c>
      <c r="AK64" s="108">
        <f>Gda!G69</f>
        <v>0</v>
      </c>
      <c r="AL64" s="111">
        <f t="shared" si="0"/>
        <v>13762.2</v>
      </c>
    </row>
    <row r="65" spans="1:38" ht="7.95" customHeight="1">
      <c r="A65" s="17">
        <v>63</v>
      </c>
      <c r="B65" s="123" t="str">
        <f>'RM Rate &amp; Feed Cost'!B69</f>
        <v>Pellet Binder</v>
      </c>
      <c r="C65" s="76">
        <f>BS!G70</f>
        <v>0</v>
      </c>
      <c r="D65" s="77">
        <f>BG!G70</f>
        <v>0</v>
      </c>
      <c r="E65" s="78">
        <f>BF!G70</f>
        <v>0</v>
      </c>
      <c r="F65" s="78">
        <f>BH!G70</f>
        <v>0</v>
      </c>
      <c r="G65" s="78">
        <f>SS!G70</f>
        <v>0</v>
      </c>
      <c r="H65" s="78">
        <f>SG!G70</f>
        <v>0</v>
      </c>
      <c r="I65" s="78">
        <f>LS!G70</f>
        <v>0</v>
      </c>
      <c r="J65" s="78">
        <f>LG!G70</f>
        <v>0</v>
      </c>
      <c r="K65" s="78">
        <f>LL!G70</f>
        <v>0</v>
      </c>
      <c r="L65" s="107">
        <f>'DB(R)'!G70</f>
        <v>0</v>
      </c>
      <c r="M65" s="108">
        <f>'DB(Hi)'!G70</f>
        <v>0</v>
      </c>
      <c r="N65" s="109">
        <f>Hat!G70</f>
        <v>0</v>
      </c>
      <c r="O65" s="110">
        <f>'1mm'!G70</f>
        <v>0</v>
      </c>
      <c r="P65" s="108">
        <f>PreSF!G70</f>
        <v>0</v>
      </c>
      <c r="Q65" s="108">
        <f>KSF!G70</f>
        <v>0</v>
      </c>
      <c r="R65" s="108">
        <f>KGF!G70</f>
        <v>0</v>
      </c>
      <c r="S65" s="108">
        <f>CGF!G70</f>
        <v>0</v>
      </c>
      <c r="T65" s="108">
        <f>TpreSF!G70</f>
        <v>0</v>
      </c>
      <c r="U65" s="108">
        <f>TSF!G70</f>
        <v>0</v>
      </c>
      <c r="V65" s="108">
        <f>TGF!G70</f>
        <v>0</v>
      </c>
      <c r="W65" s="108">
        <f>PSF!G70</f>
        <v>0</v>
      </c>
      <c r="X65" s="108">
        <f>PGF!G70</f>
        <v>0</v>
      </c>
      <c r="Y65" s="108">
        <f>PFF!G70</f>
        <v>0</v>
      </c>
      <c r="Z65" s="108">
        <f>KSS!G70</f>
        <v>0</v>
      </c>
      <c r="AA65" s="108">
        <f>KGS!G70</f>
        <v>0</v>
      </c>
      <c r="AB65" s="108">
        <f>CGS!G70</f>
        <v>0</v>
      </c>
      <c r="AC65" s="108">
        <f>'TN1'!G70</f>
        <v>0</v>
      </c>
      <c r="AD65" s="108">
        <f>'TN2'!G70</f>
        <v>0</v>
      </c>
      <c r="AE65" s="108">
        <f>TSS!G70</f>
        <v>0</v>
      </c>
      <c r="AF65" s="108">
        <f>TGS!G70</f>
        <v>0</v>
      </c>
      <c r="AG65" s="108">
        <f>PSS!G70</f>
        <v>0</v>
      </c>
      <c r="AH65" s="108">
        <f>PGS!G70</f>
        <v>0</v>
      </c>
      <c r="AI65" s="108">
        <f>PFS!G70</f>
        <v>0</v>
      </c>
      <c r="AJ65" s="108">
        <f>Pda!G70</f>
        <v>0</v>
      </c>
      <c r="AK65" s="108">
        <f>Gda!G70</f>
        <v>0</v>
      </c>
      <c r="AL65" s="111">
        <f t="shared" si="0"/>
        <v>0</v>
      </c>
    </row>
    <row r="66" spans="1:38" ht="7.95" customHeight="1">
      <c r="A66" s="17">
        <v>64</v>
      </c>
      <c r="B66" s="123" t="str">
        <f>'RM Rate &amp; Feed Cost'!B70</f>
        <v>Phytase/Natuphos</v>
      </c>
      <c r="C66" s="76">
        <f>BS!G71</f>
        <v>0</v>
      </c>
      <c r="D66" s="77">
        <f>BG!G71</f>
        <v>0</v>
      </c>
      <c r="E66" s="78">
        <f>BF!G71</f>
        <v>0</v>
      </c>
      <c r="F66" s="78">
        <f>BH!G71</f>
        <v>0</v>
      </c>
      <c r="G66" s="78">
        <f>SS!G71</f>
        <v>0</v>
      </c>
      <c r="H66" s="78">
        <f>SG!G71</f>
        <v>0</v>
      </c>
      <c r="I66" s="78">
        <f>LS!G71</f>
        <v>0</v>
      </c>
      <c r="J66" s="78">
        <f>LG!G71</f>
        <v>0</v>
      </c>
      <c r="K66" s="78">
        <f>LL!G71</f>
        <v>0</v>
      </c>
      <c r="L66" s="107">
        <f>'DB(R)'!G71</f>
        <v>0</v>
      </c>
      <c r="M66" s="108">
        <f>'DB(Hi)'!G71</f>
        <v>0</v>
      </c>
      <c r="N66" s="109">
        <f>Hat!G71</f>
        <v>0</v>
      </c>
      <c r="O66" s="110">
        <f>'1mm'!G71</f>
        <v>0</v>
      </c>
      <c r="P66" s="108">
        <f>PreSF!G71</f>
        <v>0</v>
      </c>
      <c r="Q66" s="108">
        <f>KSF!G71</f>
        <v>0</v>
      </c>
      <c r="R66" s="108">
        <f>KGF!G71</f>
        <v>0</v>
      </c>
      <c r="S66" s="108">
        <f>CGF!G71</f>
        <v>0</v>
      </c>
      <c r="T66" s="108">
        <f>TpreSF!G71</f>
        <v>0</v>
      </c>
      <c r="U66" s="108">
        <f>TSF!G71</f>
        <v>0</v>
      </c>
      <c r="V66" s="108">
        <f>TGF!G71</f>
        <v>10</v>
      </c>
      <c r="W66" s="108">
        <f>PSF!G71</f>
        <v>0</v>
      </c>
      <c r="X66" s="108">
        <f>PGF!G71</f>
        <v>5</v>
      </c>
      <c r="Y66" s="108">
        <f>PFF!G71</f>
        <v>0</v>
      </c>
      <c r="Z66" s="108">
        <f>KSS!G71</f>
        <v>0</v>
      </c>
      <c r="AA66" s="108">
        <f>KGS!G71</f>
        <v>0</v>
      </c>
      <c r="AB66" s="108">
        <f>CGS!G71</f>
        <v>0</v>
      </c>
      <c r="AC66" s="108">
        <f>'TN1'!G71</f>
        <v>0</v>
      </c>
      <c r="AD66" s="108">
        <f>'TN2'!G71</f>
        <v>0</v>
      </c>
      <c r="AE66" s="108">
        <f>TSS!G71</f>
        <v>0</v>
      </c>
      <c r="AF66" s="108">
        <f>TGS!G71</f>
        <v>4</v>
      </c>
      <c r="AG66" s="108">
        <f>PSS!G71</f>
        <v>0</v>
      </c>
      <c r="AH66" s="108">
        <f>PGS!G71</f>
        <v>0</v>
      </c>
      <c r="AI66" s="108">
        <f>PFS!G71</f>
        <v>0</v>
      </c>
      <c r="AJ66" s="108">
        <f>Pda!G71</f>
        <v>0</v>
      </c>
      <c r="AK66" s="108">
        <f>Gda!G71</f>
        <v>0</v>
      </c>
      <c r="AL66" s="111">
        <f t="shared" si="0"/>
        <v>19</v>
      </c>
    </row>
    <row r="67" spans="1:38" ht="7.95" customHeight="1">
      <c r="A67" s="17">
        <v>65</v>
      </c>
      <c r="B67" s="123" t="str">
        <f>'RM Rate &amp; Feed Cost'!B71</f>
        <v>Robenidine (HCL)</v>
      </c>
      <c r="C67" s="76">
        <f>BS!G72</f>
        <v>0</v>
      </c>
      <c r="D67" s="77">
        <f>BG!G72</f>
        <v>0</v>
      </c>
      <c r="E67" s="78">
        <f>BF!G72</f>
        <v>0</v>
      </c>
      <c r="F67" s="78">
        <f>BH!G72</f>
        <v>0</v>
      </c>
      <c r="G67" s="78">
        <f>SS!G72</f>
        <v>0</v>
      </c>
      <c r="H67" s="78">
        <f>SG!G72</f>
        <v>0</v>
      </c>
      <c r="I67" s="78">
        <f>LS!G72</f>
        <v>0</v>
      </c>
      <c r="J67" s="78">
        <f>LG!G72</f>
        <v>0</v>
      </c>
      <c r="K67" s="78">
        <f>LL!G72</f>
        <v>0</v>
      </c>
      <c r="L67" s="107">
        <f>'DB(R)'!G72</f>
        <v>0</v>
      </c>
      <c r="M67" s="108">
        <f>'DB(Hi)'!G72</f>
        <v>0</v>
      </c>
      <c r="N67" s="109">
        <f>Hat!G72</f>
        <v>0</v>
      </c>
      <c r="O67" s="110">
        <f>'1mm'!G72</f>
        <v>0</v>
      </c>
      <c r="P67" s="108">
        <f>PreSF!G72</f>
        <v>0</v>
      </c>
      <c r="Q67" s="108">
        <f>KSF!G72</f>
        <v>0</v>
      </c>
      <c r="R67" s="108">
        <f>KGF!G72</f>
        <v>0</v>
      </c>
      <c r="S67" s="108">
        <f>CGF!G72</f>
        <v>0</v>
      </c>
      <c r="T67" s="108">
        <f>TpreSF!G72</f>
        <v>0</v>
      </c>
      <c r="U67" s="108">
        <f>TSF!G72</f>
        <v>0</v>
      </c>
      <c r="V67" s="108">
        <f>TGF!G72</f>
        <v>0</v>
      </c>
      <c r="W67" s="108">
        <f>PSF!G72</f>
        <v>0</v>
      </c>
      <c r="X67" s="108">
        <f>PGF!G72</f>
        <v>0</v>
      </c>
      <c r="Y67" s="108">
        <f>PFF!G72</f>
        <v>0</v>
      </c>
      <c r="Z67" s="108">
        <f>KSS!G72</f>
        <v>0</v>
      </c>
      <c r="AA67" s="108">
        <f>KGS!G72</f>
        <v>0</v>
      </c>
      <c r="AB67" s="108">
        <f>CGS!G72</f>
        <v>0</v>
      </c>
      <c r="AC67" s="108">
        <f>'TN1'!G72</f>
        <v>0</v>
      </c>
      <c r="AD67" s="108">
        <f>'TN2'!G72</f>
        <v>0</v>
      </c>
      <c r="AE67" s="108">
        <f>TSS!G72</f>
        <v>0</v>
      </c>
      <c r="AF67" s="108">
        <f>TGS!G72</f>
        <v>0</v>
      </c>
      <c r="AG67" s="108">
        <f>PSS!G72</f>
        <v>0</v>
      </c>
      <c r="AH67" s="108">
        <f>PGS!G72</f>
        <v>0</v>
      </c>
      <c r="AI67" s="108">
        <f>PFS!G72</f>
        <v>0</v>
      </c>
      <c r="AJ67" s="108">
        <f>Pda!G72</f>
        <v>0</v>
      </c>
      <c r="AK67" s="108">
        <f>Gda!G72</f>
        <v>0</v>
      </c>
      <c r="AL67" s="111">
        <f t="shared" si="0"/>
        <v>0</v>
      </c>
    </row>
    <row r="68" spans="1:38" ht="7.95" customHeight="1">
      <c r="A68" s="17">
        <v>66</v>
      </c>
      <c r="B68" s="123" t="str">
        <f>'RM Rate &amp; Feed Cost'!B72</f>
        <v>SGS DRY/ Mycrocurb Dry</v>
      </c>
      <c r="C68" s="76">
        <f>BS!G73</f>
        <v>0</v>
      </c>
      <c r="D68" s="77">
        <f>BG!G73</f>
        <v>0</v>
      </c>
      <c r="E68" s="78">
        <f>BF!G73</f>
        <v>0</v>
      </c>
      <c r="F68" s="78">
        <f>BH!G73</f>
        <v>0</v>
      </c>
      <c r="G68" s="78">
        <f>SS!G73</f>
        <v>0</v>
      </c>
      <c r="H68" s="78">
        <f>SG!G73</f>
        <v>0</v>
      </c>
      <c r="I68" s="78">
        <f>LS!G73</f>
        <v>0</v>
      </c>
      <c r="J68" s="78">
        <f>LG!G73</f>
        <v>0</v>
      </c>
      <c r="K68" s="78">
        <f>LL!G73</f>
        <v>0</v>
      </c>
      <c r="L68" s="107">
        <f>'DB(R)'!G73</f>
        <v>0</v>
      </c>
      <c r="M68" s="108">
        <f>'DB(Hi)'!G73</f>
        <v>0</v>
      </c>
      <c r="N68" s="109">
        <f>Hat!G73</f>
        <v>0</v>
      </c>
      <c r="O68" s="110">
        <f>'1mm'!G73</f>
        <v>0</v>
      </c>
      <c r="P68" s="108">
        <f>PreSF!G73</f>
        <v>0</v>
      </c>
      <c r="Q68" s="108">
        <f>KSF!G73</f>
        <v>0</v>
      </c>
      <c r="R68" s="108">
        <f>KGF!G73</f>
        <v>0</v>
      </c>
      <c r="S68" s="108">
        <f>CGF!G73</f>
        <v>0</v>
      </c>
      <c r="T68" s="108">
        <f>TpreSF!G73</f>
        <v>0</v>
      </c>
      <c r="U68" s="108">
        <f>TSF!G73</f>
        <v>0</v>
      </c>
      <c r="V68" s="108">
        <f>TGF!G73</f>
        <v>0</v>
      </c>
      <c r="W68" s="108">
        <f>PSF!G73</f>
        <v>0</v>
      </c>
      <c r="X68" s="108">
        <f>PGF!G73</f>
        <v>0</v>
      </c>
      <c r="Y68" s="108">
        <f>PFF!G73</f>
        <v>0</v>
      </c>
      <c r="Z68" s="108">
        <f>KSS!G73</f>
        <v>0</v>
      </c>
      <c r="AA68" s="108">
        <f>KGS!G73</f>
        <v>0</v>
      </c>
      <c r="AB68" s="108">
        <f>CGS!G73</f>
        <v>0</v>
      </c>
      <c r="AC68" s="108">
        <f>'TN1'!G73</f>
        <v>0</v>
      </c>
      <c r="AD68" s="108">
        <f>'TN2'!G73</f>
        <v>0</v>
      </c>
      <c r="AE68" s="108">
        <f>TSS!G73</f>
        <v>0</v>
      </c>
      <c r="AF68" s="108">
        <f>TGS!G73</f>
        <v>0</v>
      </c>
      <c r="AG68" s="108">
        <f>PSS!G73</f>
        <v>0</v>
      </c>
      <c r="AH68" s="108">
        <f>PGS!G73</f>
        <v>0</v>
      </c>
      <c r="AI68" s="108">
        <f>PFS!G73</f>
        <v>0</v>
      </c>
      <c r="AJ68" s="108">
        <f>Pda!G73</f>
        <v>0</v>
      </c>
      <c r="AK68" s="108">
        <f>Gda!G73</f>
        <v>0</v>
      </c>
      <c r="AL68" s="111">
        <f t="shared" ref="AL68:AL85" si="1">SUM(C68:AK68)</f>
        <v>0</v>
      </c>
    </row>
    <row r="69" spans="1:38" ht="7.95" customHeight="1">
      <c r="A69" s="17">
        <v>67</v>
      </c>
      <c r="B69" s="123" t="str">
        <f>'RM Rate &amp; Feed Cost'!B73</f>
        <v>Sodium-Bi-Carbonate</v>
      </c>
      <c r="C69" s="76">
        <f>BS!G74</f>
        <v>0</v>
      </c>
      <c r="D69" s="77">
        <f>BG!G74</f>
        <v>212</v>
      </c>
      <c r="E69" s="78">
        <f>BF!G74</f>
        <v>0</v>
      </c>
      <c r="F69" s="78">
        <f>BH!G74</f>
        <v>0</v>
      </c>
      <c r="G69" s="78">
        <f>SS!G74</f>
        <v>0</v>
      </c>
      <c r="H69" s="78">
        <f>SG!G74</f>
        <v>0</v>
      </c>
      <c r="I69" s="78">
        <f>LS!G74</f>
        <v>0</v>
      </c>
      <c r="J69" s="78">
        <f>LG!G74</f>
        <v>0</v>
      </c>
      <c r="K69" s="78">
        <f>LL!G74</f>
        <v>900</v>
      </c>
      <c r="L69" s="107">
        <f>'DB(R)'!G74</f>
        <v>600</v>
      </c>
      <c r="M69" s="108">
        <f>'DB(Hi)'!G74</f>
        <v>400</v>
      </c>
      <c r="N69" s="109">
        <f>Hat!G74</f>
        <v>0</v>
      </c>
      <c r="O69" s="110">
        <f>'1mm'!G74</f>
        <v>0</v>
      </c>
      <c r="P69" s="108">
        <f>PreSF!G74</f>
        <v>0</v>
      </c>
      <c r="Q69" s="108">
        <f>KSF!G74</f>
        <v>0</v>
      </c>
      <c r="R69" s="108">
        <f>KGF!G74</f>
        <v>0</v>
      </c>
      <c r="S69" s="108">
        <f>CGF!G74</f>
        <v>0</v>
      </c>
      <c r="T69" s="108">
        <f>TpreSF!G74</f>
        <v>0</v>
      </c>
      <c r="U69" s="108">
        <f>TSF!G74</f>
        <v>0</v>
      </c>
      <c r="V69" s="108">
        <f>TGF!G74</f>
        <v>0</v>
      </c>
      <c r="W69" s="108">
        <f>PSF!G74</f>
        <v>0</v>
      </c>
      <c r="X69" s="108">
        <f>PGF!G74</f>
        <v>0</v>
      </c>
      <c r="Y69" s="108">
        <f>PFF!G74</f>
        <v>0</v>
      </c>
      <c r="Z69" s="108">
        <f>KSS!G74</f>
        <v>0</v>
      </c>
      <c r="AA69" s="108">
        <f>KGS!G74</f>
        <v>0</v>
      </c>
      <c r="AB69" s="108">
        <f>CGS!G74</f>
        <v>0</v>
      </c>
      <c r="AC69" s="108">
        <f>'TN1'!G74</f>
        <v>0</v>
      </c>
      <c r="AD69" s="108">
        <f>'TN2'!G74</f>
        <v>0</v>
      </c>
      <c r="AE69" s="108">
        <f>TSS!G74</f>
        <v>0</v>
      </c>
      <c r="AF69" s="108">
        <f>TGS!G74</f>
        <v>0</v>
      </c>
      <c r="AG69" s="108">
        <f>PSS!G74</f>
        <v>0</v>
      </c>
      <c r="AH69" s="108">
        <f>PGS!G74</f>
        <v>0</v>
      </c>
      <c r="AI69" s="108">
        <f>PFS!G74</f>
        <v>0</v>
      </c>
      <c r="AJ69" s="108">
        <f>Pda!G74</f>
        <v>0</v>
      </c>
      <c r="AK69" s="108">
        <f>Gda!G74</f>
        <v>0</v>
      </c>
      <c r="AL69" s="111">
        <f t="shared" si="1"/>
        <v>2112</v>
      </c>
    </row>
    <row r="70" spans="1:38" ht="7.95" customHeight="1">
      <c r="A70" s="17">
        <v>68</v>
      </c>
      <c r="B70" s="123" t="str">
        <f>'RM Rate &amp; Feed Cost'!B74</f>
        <v>Toxin Binder</v>
      </c>
      <c r="C70" s="76">
        <f>BS!G75</f>
        <v>0</v>
      </c>
      <c r="D70" s="77">
        <f>BG!G75</f>
        <v>600</v>
      </c>
      <c r="E70" s="78">
        <f>BF!G75</f>
        <v>0</v>
      </c>
      <c r="F70" s="78">
        <f>BH!G75</f>
        <v>0</v>
      </c>
      <c r="G70" s="78">
        <f>SS!G75</f>
        <v>0</v>
      </c>
      <c r="H70" s="78">
        <f>SG!G75</f>
        <v>0</v>
      </c>
      <c r="I70" s="78">
        <f>LS!G75</f>
        <v>0</v>
      </c>
      <c r="J70" s="78">
        <f>LG!G75</f>
        <v>0</v>
      </c>
      <c r="K70" s="78">
        <f>LL!G75</f>
        <v>1800</v>
      </c>
      <c r="L70" s="107">
        <f>'DB(R)'!G75</f>
        <v>0</v>
      </c>
      <c r="M70" s="108">
        <f>'DB(Hi)'!G75</f>
        <v>0</v>
      </c>
      <c r="N70" s="109">
        <f>Hat!G75</f>
        <v>0</v>
      </c>
      <c r="O70" s="110">
        <f>'1mm'!G75</f>
        <v>0</v>
      </c>
      <c r="P70" s="108">
        <f>PreSF!G75</f>
        <v>0</v>
      </c>
      <c r="Q70" s="108">
        <f>KSF!G75</f>
        <v>0</v>
      </c>
      <c r="R70" s="108">
        <f>KGF!G75</f>
        <v>0</v>
      </c>
      <c r="S70" s="108">
        <f>CGF!G75</f>
        <v>0</v>
      </c>
      <c r="T70" s="108">
        <f>TpreSF!G75</f>
        <v>0</v>
      </c>
      <c r="U70" s="108">
        <f>TSF!G75</f>
        <v>0</v>
      </c>
      <c r="V70" s="108">
        <f>TGF!G75</f>
        <v>0</v>
      </c>
      <c r="W70" s="108">
        <f>PSF!G75</f>
        <v>0</v>
      </c>
      <c r="X70" s="108">
        <f>PGF!G75</f>
        <v>0</v>
      </c>
      <c r="Y70" s="108">
        <f>PFF!G75</f>
        <v>0</v>
      </c>
      <c r="Z70" s="108">
        <f>KSS!G75</f>
        <v>0</v>
      </c>
      <c r="AA70" s="108">
        <f>KGS!G75</f>
        <v>0</v>
      </c>
      <c r="AB70" s="108">
        <f>CGS!G75</f>
        <v>0</v>
      </c>
      <c r="AC70" s="108">
        <f>'TN1'!G75</f>
        <v>0</v>
      </c>
      <c r="AD70" s="108">
        <f>'TN2'!G75</f>
        <v>0</v>
      </c>
      <c r="AE70" s="108">
        <f>TSS!G75</f>
        <v>0</v>
      </c>
      <c r="AF70" s="108">
        <f>TGS!G75</f>
        <v>0</v>
      </c>
      <c r="AG70" s="108">
        <f>PSS!G75</f>
        <v>0</v>
      </c>
      <c r="AH70" s="108">
        <f>PGS!G75</f>
        <v>0</v>
      </c>
      <c r="AI70" s="108">
        <f>PFS!G75</f>
        <v>0</v>
      </c>
      <c r="AJ70" s="108">
        <f>Pda!G75</f>
        <v>0</v>
      </c>
      <c r="AK70" s="108">
        <f>Gda!G75</f>
        <v>0</v>
      </c>
      <c r="AL70" s="111">
        <f t="shared" si="1"/>
        <v>2400</v>
      </c>
    </row>
    <row r="71" spans="1:38" ht="7.95" customHeight="1">
      <c r="A71" s="17">
        <v>69</v>
      </c>
      <c r="B71" s="123" t="str">
        <f>'RM Rate &amp; Feed Cost'!B75</f>
        <v>sigle cell protein</v>
      </c>
      <c r="C71" s="76">
        <f>BS!G76</f>
        <v>0</v>
      </c>
      <c r="D71" s="77">
        <f>BG!G76</f>
        <v>3000</v>
      </c>
      <c r="E71" s="78">
        <f>BF!G76</f>
        <v>0</v>
      </c>
      <c r="F71" s="78">
        <f>BH!G76</f>
        <v>0</v>
      </c>
      <c r="G71" s="78">
        <f>SS!G76</f>
        <v>0</v>
      </c>
      <c r="H71" s="78">
        <f>SG!G76</f>
        <v>0</v>
      </c>
      <c r="I71" s="78">
        <f>LS!G76</f>
        <v>0</v>
      </c>
      <c r="J71" s="78">
        <f>LG!G76</f>
        <v>0</v>
      </c>
      <c r="K71" s="78">
        <f>LL!G76</f>
        <v>27000</v>
      </c>
      <c r="L71" s="107">
        <f>'DB(R)'!G76</f>
        <v>0</v>
      </c>
      <c r="M71" s="108">
        <f>'DB(Hi)'!G76</f>
        <v>0</v>
      </c>
      <c r="N71" s="109">
        <f>Hat!G76</f>
        <v>0</v>
      </c>
      <c r="O71" s="110">
        <f>'1mm'!G76</f>
        <v>0</v>
      </c>
      <c r="P71" s="108">
        <f>PreSF!G76</f>
        <v>0</v>
      </c>
      <c r="Q71" s="108">
        <f>KSF!G76</f>
        <v>0</v>
      </c>
      <c r="R71" s="108">
        <f>KGF!G76</f>
        <v>0</v>
      </c>
      <c r="S71" s="108">
        <f>CGF!G76</f>
        <v>0</v>
      </c>
      <c r="T71" s="108">
        <f>TpreSF!G76</f>
        <v>0</v>
      </c>
      <c r="U71" s="108">
        <f>TSF!G76</f>
        <v>0</v>
      </c>
      <c r="V71" s="108">
        <f>TGF!G76</f>
        <v>0</v>
      </c>
      <c r="W71" s="108">
        <f>PSF!G76</f>
        <v>0</v>
      </c>
      <c r="X71" s="108">
        <f>PGF!G76</f>
        <v>0</v>
      </c>
      <c r="Y71" s="108">
        <f>PFF!G76</f>
        <v>0</v>
      </c>
      <c r="Z71" s="108">
        <f>KSS!G76</f>
        <v>0</v>
      </c>
      <c r="AA71" s="108">
        <f>KGS!G76</f>
        <v>0</v>
      </c>
      <c r="AB71" s="108">
        <f>CGS!G76</f>
        <v>0</v>
      </c>
      <c r="AC71" s="108">
        <f>'TN1'!G76</f>
        <v>0</v>
      </c>
      <c r="AD71" s="108">
        <f>'TN2'!G76</f>
        <v>0</v>
      </c>
      <c r="AE71" s="108">
        <f>TSS!G76</f>
        <v>0</v>
      </c>
      <c r="AF71" s="108">
        <f>TGS!G76</f>
        <v>0</v>
      </c>
      <c r="AG71" s="108">
        <f>PSS!G76</f>
        <v>0</v>
      </c>
      <c r="AH71" s="108">
        <f>PGS!G76</f>
        <v>0</v>
      </c>
      <c r="AI71" s="108">
        <f>PFS!G76</f>
        <v>0</v>
      </c>
      <c r="AJ71" s="108">
        <f>Pda!G76</f>
        <v>0</v>
      </c>
      <c r="AK71" s="108">
        <f>Gda!G76</f>
        <v>0</v>
      </c>
      <c r="AL71" s="111">
        <f t="shared" si="1"/>
        <v>30000</v>
      </c>
    </row>
    <row r="72" spans="1:38" ht="7.95" customHeight="1">
      <c r="A72" s="17">
        <v>70</v>
      </c>
      <c r="B72" s="123" t="str">
        <f>'RM Rate &amp; Feed Cost'!B76</f>
        <v>Urea fertilizer</v>
      </c>
      <c r="C72" s="76">
        <f>BS!G77</f>
        <v>0</v>
      </c>
      <c r="D72" s="77">
        <f>BG!G77</f>
        <v>0</v>
      </c>
      <c r="E72" s="78">
        <f>BF!G77</f>
        <v>0</v>
      </c>
      <c r="F72" s="78">
        <f>BH!G77</f>
        <v>0</v>
      </c>
      <c r="G72" s="78">
        <f>SS!G77</f>
        <v>0</v>
      </c>
      <c r="H72" s="78">
        <f>SG!G77</f>
        <v>0</v>
      </c>
      <c r="I72" s="78">
        <f>LS!G77</f>
        <v>0</v>
      </c>
      <c r="J72" s="78">
        <f>LG!G77</f>
        <v>0</v>
      </c>
      <c r="K72" s="78">
        <f>LL!G77</f>
        <v>0</v>
      </c>
      <c r="L72" s="107">
        <f>'DB(R)'!G77</f>
        <v>3300</v>
      </c>
      <c r="M72" s="108">
        <f>'DB(Hi)'!G77</f>
        <v>2100</v>
      </c>
      <c r="N72" s="109">
        <f>Hat!G77</f>
        <v>0</v>
      </c>
      <c r="O72" s="110">
        <f>'1mm'!G77</f>
        <v>0</v>
      </c>
      <c r="P72" s="108">
        <f>PreSF!G77</f>
        <v>0</v>
      </c>
      <c r="Q72" s="108">
        <f>KSF!G77</f>
        <v>0</v>
      </c>
      <c r="R72" s="108">
        <f>KGF!G77</f>
        <v>0</v>
      </c>
      <c r="S72" s="108">
        <f>CGF!G77</f>
        <v>0</v>
      </c>
      <c r="T72" s="108">
        <f>TpreSF!G77</f>
        <v>0</v>
      </c>
      <c r="U72" s="108">
        <f>TSF!G77</f>
        <v>0</v>
      </c>
      <c r="V72" s="108">
        <f>TGF!G77</f>
        <v>0</v>
      </c>
      <c r="W72" s="108">
        <f>PSF!G77</f>
        <v>0</v>
      </c>
      <c r="X72" s="108">
        <f>PGF!G77</f>
        <v>0</v>
      </c>
      <c r="Y72" s="108">
        <f>PFF!G77</f>
        <v>0</v>
      </c>
      <c r="Z72" s="108">
        <f>KSS!G77</f>
        <v>0</v>
      </c>
      <c r="AA72" s="108">
        <f>KGS!G77</f>
        <v>0</v>
      </c>
      <c r="AB72" s="108">
        <f>CGS!G77</f>
        <v>0</v>
      </c>
      <c r="AC72" s="108">
        <f>'TN1'!G77</f>
        <v>0</v>
      </c>
      <c r="AD72" s="108">
        <f>'TN2'!G77</f>
        <v>0</v>
      </c>
      <c r="AE72" s="108">
        <f>TSS!G77</f>
        <v>0</v>
      </c>
      <c r="AF72" s="108">
        <f>TGS!G77</f>
        <v>0</v>
      </c>
      <c r="AG72" s="108">
        <f>PSS!G77</f>
        <v>0</v>
      </c>
      <c r="AH72" s="108">
        <f>PGS!G77</f>
        <v>0</v>
      </c>
      <c r="AI72" s="108">
        <f>PFS!G77</f>
        <v>0</v>
      </c>
      <c r="AJ72" s="108">
        <f>Pda!G77</f>
        <v>0</v>
      </c>
      <c r="AK72" s="108">
        <f>Gda!G77</f>
        <v>0</v>
      </c>
      <c r="AL72" s="111">
        <f t="shared" si="1"/>
        <v>5400</v>
      </c>
    </row>
    <row r="73" spans="1:38" ht="7.95" customHeight="1">
      <c r="A73" s="17">
        <v>71</v>
      </c>
      <c r="B73" s="123" t="str">
        <f>'RM Rate &amp; Feed Cost'!B77</f>
        <v>Natupro</v>
      </c>
      <c r="C73" s="76">
        <f>BS!G78</f>
        <v>0</v>
      </c>
      <c r="D73" s="77">
        <f>BG!G78</f>
        <v>100</v>
      </c>
      <c r="E73" s="78">
        <f>BF!G78</f>
        <v>0</v>
      </c>
      <c r="F73" s="78">
        <f>BH!G78</f>
        <v>0</v>
      </c>
      <c r="G73" s="78">
        <f>SS!G78</f>
        <v>0</v>
      </c>
      <c r="H73" s="78">
        <f>SG!G78</f>
        <v>0</v>
      </c>
      <c r="I73" s="78">
        <f>LS!G78</f>
        <v>0</v>
      </c>
      <c r="J73" s="78">
        <f>LG!G78</f>
        <v>0</v>
      </c>
      <c r="K73" s="78">
        <f>LL!G78</f>
        <v>360</v>
      </c>
      <c r="L73" s="107">
        <f>'DB(R)'!G78</f>
        <v>0</v>
      </c>
      <c r="M73" s="108">
        <f>'DB(Hi)'!G78</f>
        <v>0</v>
      </c>
      <c r="N73" s="109">
        <f>Hat!G78</f>
        <v>0</v>
      </c>
      <c r="O73" s="110">
        <f>'1mm'!G78</f>
        <v>0</v>
      </c>
      <c r="P73" s="108">
        <f>PreSF!G78</f>
        <v>0</v>
      </c>
      <c r="Q73" s="108">
        <f>KSF!G78</f>
        <v>0</v>
      </c>
      <c r="R73" s="108">
        <f>KGF!G78</f>
        <v>0</v>
      </c>
      <c r="S73" s="108">
        <f>CGF!G78</f>
        <v>0</v>
      </c>
      <c r="T73" s="108">
        <f>TpreSF!G78</f>
        <v>0</v>
      </c>
      <c r="U73" s="108">
        <f>TSF!G78</f>
        <v>0</v>
      </c>
      <c r="V73" s="108">
        <f>TGF!G78</f>
        <v>0</v>
      </c>
      <c r="W73" s="108">
        <f>PSF!G78</f>
        <v>0</v>
      </c>
      <c r="X73" s="108">
        <f>PGF!G78</f>
        <v>0</v>
      </c>
      <c r="Y73" s="108">
        <f>PFF!G78</f>
        <v>0</v>
      </c>
      <c r="Z73" s="108">
        <f>KSS!G78</f>
        <v>0</v>
      </c>
      <c r="AA73" s="108">
        <f>KGS!G78</f>
        <v>0</v>
      </c>
      <c r="AB73" s="108">
        <f>CGS!G78</f>
        <v>0</v>
      </c>
      <c r="AC73" s="108">
        <f>'TN1'!G78</f>
        <v>0</v>
      </c>
      <c r="AD73" s="108">
        <f>'TN2'!G78</f>
        <v>0</v>
      </c>
      <c r="AE73" s="108">
        <f>TSS!G78</f>
        <v>0</v>
      </c>
      <c r="AF73" s="108">
        <f>TGS!G78</f>
        <v>0</v>
      </c>
      <c r="AG73" s="108">
        <f>PSS!G78</f>
        <v>0</v>
      </c>
      <c r="AH73" s="108">
        <f>PGS!G78</f>
        <v>0</v>
      </c>
      <c r="AI73" s="108">
        <f>PFS!G78</f>
        <v>0</v>
      </c>
      <c r="AJ73" s="108">
        <f>Pda!G78</f>
        <v>0</v>
      </c>
      <c r="AK73" s="108">
        <f>Gda!G78</f>
        <v>0</v>
      </c>
      <c r="AL73" s="111">
        <f t="shared" si="1"/>
        <v>460</v>
      </c>
    </row>
    <row r="74" spans="1:38" ht="7.95" customHeight="1">
      <c r="A74" s="17">
        <v>72</v>
      </c>
      <c r="B74" s="123" t="str">
        <f>'RM Rate &amp; Feed Cost'!B78</f>
        <v>Alquernat Zycox</v>
      </c>
      <c r="C74" s="76">
        <f>BS!G79</f>
        <v>0</v>
      </c>
      <c r="D74" s="77">
        <f>BG!G79</f>
        <v>0</v>
      </c>
      <c r="E74" s="78">
        <f>BF!G79</f>
        <v>0</v>
      </c>
      <c r="F74" s="78">
        <f>BH!G79</f>
        <v>0</v>
      </c>
      <c r="G74" s="78">
        <f>SS!G79</f>
        <v>0</v>
      </c>
      <c r="H74" s="78">
        <f>SG!G79</f>
        <v>0</v>
      </c>
      <c r="I74" s="78">
        <f>LS!G79</f>
        <v>0</v>
      </c>
      <c r="J74" s="78">
        <f>LG!G79</f>
        <v>0</v>
      </c>
      <c r="K74" s="78">
        <f>LL!G79</f>
        <v>0</v>
      </c>
      <c r="L74" s="107">
        <f>'DB(R)'!G79</f>
        <v>0</v>
      </c>
      <c r="M74" s="108">
        <f>'DB(Hi)'!G79</f>
        <v>0</v>
      </c>
      <c r="N74" s="109">
        <f>Hat!G79</f>
        <v>0</v>
      </c>
      <c r="O74" s="110">
        <f>'1mm'!G79</f>
        <v>0</v>
      </c>
      <c r="P74" s="108">
        <f>PreSF!G79</f>
        <v>0</v>
      </c>
      <c r="Q74" s="108">
        <f>KSF!G79</f>
        <v>0</v>
      </c>
      <c r="R74" s="108">
        <f>KGF!G79</f>
        <v>0</v>
      </c>
      <c r="S74" s="108">
        <f>CGF!G79</f>
        <v>0</v>
      </c>
      <c r="T74" s="108">
        <f>TpreSF!G79</f>
        <v>0</v>
      </c>
      <c r="U74" s="108">
        <f>TSF!G79</f>
        <v>0</v>
      </c>
      <c r="V74" s="108">
        <f>TGF!G79</f>
        <v>0</v>
      </c>
      <c r="W74" s="108">
        <f>PSF!G79</f>
        <v>0</v>
      </c>
      <c r="X74" s="108">
        <f>PGF!G79</f>
        <v>0</v>
      </c>
      <c r="Y74" s="108">
        <f>PFF!G79</f>
        <v>0</v>
      </c>
      <c r="Z74" s="108">
        <f>KSS!G79</f>
        <v>0</v>
      </c>
      <c r="AA74" s="108">
        <f>KGS!G79</f>
        <v>0</v>
      </c>
      <c r="AB74" s="108">
        <f>CGS!G79</f>
        <v>0</v>
      </c>
      <c r="AC74" s="108">
        <f>'TN1'!G79</f>
        <v>0</v>
      </c>
      <c r="AD74" s="108">
        <f>'TN2'!G79</f>
        <v>0</v>
      </c>
      <c r="AE74" s="108">
        <f>TSS!G79</f>
        <v>0</v>
      </c>
      <c r="AF74" s="108">
        <f>TGS!G79</f>
        <v>0</v>
      </c>
      <c r="AG74" s="108">
        <f>PSS!G79</f>
        <v>0</v>
      </c>
      <c r="AH74" s="108">
        <f>PGS!G79</f>
        <v>0</v>
      </c>
      <c r="AI74" s="108">
        <f>PFS!G79</f>
        <v>0</v>
      </c>
      <c r="AJ74" s="108">
        <f>Pda!G79</f>
        <v>0</v>
      </c>
      <c r="AK74" s="108">
        <f>Gda!G79</f>
        <v>0</v>
      </c>
      <c r="AL74" s="111">
        <f t="shared" si="1"/>
        <v>0</v>
      </c>
    </row>
    <row r="75" spans="1:38" ht="7.95" customHeight="1">
      <c r="A75" s="17">
        <v>73</v>
      </c>
      <c r="B75" s="123" t="str">
        <f>'RM Rate &amp; Feed Cost'!B79</f>
        <v>XAP/Robaviotic</v>
      </c>
      <c r="C75" s="76">
        <f>BS!G80</f>
        <v>0</v>
      </c>
      <c r="D75" s="77">
        <f>BG!G80</f>
        <v>50</v>
      </c>
      <c r="E75" s="78">
        <f>BF!G80</f>
        <v>0</v>
      </c>
      <c r="F75" s="78">
        <f>BH!G80</f>
        <v>0</v>
      </c>
      <c r="G75" s="78">
        <f>SS!G80</f>
        <v>0</v>
      </c>
      <c r="H75" s="78">
        <f>SG!G80</f>
        <v>0</v>
      </c>
      <c r="I75" s="78">
        <f>LS!G80</f>
        <v>0</v>
      </c>
      <c r="J75" s="78">
        <f>LG!G80</f>
        <v>0</v>
      </c>
      <c r="K75" s="78">
        <f>LL!G80</f>
        <v>180</v>
      </c>
      <c r="L75" s="107">
        <f>'DB(R)'!G80</f>
        <v>0</v>
      </c>
      <c r="M75" s="108">
        <f>'DB(Hi)'!G80</f>
        <v>0</v>
      </c>
      <c r="N75" s="109">
        <f>Hat!G80</f>
        <v>0</v>
      </c>
      <c r="O75" s="110">
        <f>'1mm'!G80</f>
        <v>0</v>
      </c>
      <c r="P75" s="108">
        <f>PreSF!G80</f>
        <v>0</v>
      </c>
      <c r="Q75" s="108">
        <f>KSF!G80</f>
        <v>0</v>
      </c>
      <c r="R75" s="108">
        <f>KGF!G80</f>
        <v>0</v>
      </c>
      <c r="S75" s="108">
        <f>CGF!G80</f>
        <v>0</v>
      </c>
      <c r="T75" s="108">
        <f>TpreSF!G80</f>
        <v>0</v>
      </c>
      <c r="U75" s="108">
        <f>TSF!G80</f>
        <v>0</v>
      </c>
      <c r="V75" s="108">
        <f>TGF!G80</f>
        <v>0</v>
      </c>
      <c r="W75" s="108">
        <f>PSF!G80</f>
        <v>0</v>
      </c>
      <c r="X75" s="108">
        <f>PGF!G80</f>
        <v>0</v>
      </c>
      <c r="Y75" s="108">
        <f>PFF!G80</f>
        <v>0</v>
      </c>
      <c r="Z75" s="108">
        <f>KSS!G80</f>
        <v>0</v>
      </c>
      <c r="AA75" s="108">
        <f>KGS!G80</f>
        <v>0</v>
      </c>
      <c r="AB75" s="108">
        <f>CGS!G80</f>
        <v>0</v>
      </c>
      <c r="AC75" s="108">
        <f>'TN1'!G80</f>
        <v>0</v>
      </c>
      <c r="AD75" s="108">
        <f>'TN2'!G80</f>
        <v>0</v>
      </c>
      <c r="AE75" s="108">
        <f>TSS!G80</f>
        <v>0</v>
      </c>
      <c r="AF75" s="108">
        <f>TGS!G80</f>
        <v>0</v>
      </c>
      <c r="AG75" s="108">
        <f>PSS!G80</f>
        <v>0</v>
      </c>
      <c r="AH75" s="108">
        <f>PGS!G80</f>
        <v>0</v>
      </c>
      <c r="AI75" s="108">
        <f>PFS!G80</f>
        <v>0</v>
      </c>
      <c r="AJ75" s="108">
        <f>Pda!G80</f>
        <v>0</v>
      </c>
      <c r="AK75" s="108">
        <f>Gda!G80</f>
        <v>0</v>
      </c>
      <c r="AL75" s="111">
        <f t="shared" si="1"/>
        <v>230</v>
      </c>
    </row>
    <row r="76" spans="1:38" ht="7.95" customHeight="1">
      <c r="A76" s="17">
        <v>74</v>
      </c>
      <c r="B76" s="123" t="str">
        <f>'RM Rate &amp; Feed Cost'!B80</f>
        <v>ZYMPEX-008</v>
      </c>
      <c r="C76" s="76">
        <f>BS!G81</f>
        <v>0</v>
      </c>
      <c r="D76" s="77">
        <f>BG!G81</f>
        <v>0</v>
      </c>
      <c r="E76" s="78">
        <f>BF!G81</f>
        <v>0</v>
      </c>
      <c r="F76" s="78">
        <f>BH!G81</f>
        <v>0</v>
      </c>
      <c r="G76" s="78">
        <f>SS!G81</f>
        <v>0</v>
      </c>
      <c r="H76" s="78">
        <f>SG!G81</f>
        <v>0</v>
      </c>
      <c r="I76" s="78">
        <f>LS!G81</f>
        <v>0</v>
      </c>
      <c r="J76" s="78">
        <f>LG!G81</f>
        <v>0</v>
      </c>
      <c r="K76" s="78">
        <f>LL!G81</f>
        <v>0</v>
      </c>
      <c r="L76" s="107">
        <f>'DB(R)'!G81</f>
        <v>0</v>
      </c>
      <c r="M76" s="108">
        <f>'DB(Hi)'!G81</f>
        <v>0</v>
      </c>
      <c r="N76" s="109">
        <f>Hat!G81</f>
        <v>0</v>
      </c>
      <c r="O76" s="110">
        <f>'1mm'!G81</f>
        <v>0</v>
      </c>
      <c r="P76" s="108">
        <f>PreSF!G81</f>
        <v>0</v>
      </c>
      <c r="Q76" s="108">
        <f>KSF!G81</f>
        <v>0</v>
      </c>
      <c r="R76" s="108">
        <f>KGF!G81</f>
        <v>0</v>
      </c>
      <c r="S76" s="108">
        <f>CGF!G81</f>
        <v>0</v>
      </c>
      <c r="T76" s="108">
        <f>TpreSF!G81</f>
        <v>0</v>
      </c>
      <c r="U76" s="108">
        <f>TSF!G81</f>
        <v>0</v>
      </c>
      <c r="V76" s="108">
        <f>TGF!G81</f>
        <v>0</v>
      </c>
      <c r="W76" s="108">
        <f>PSF!G81</f>
        <v>0</v>
      </c>
      <c r="X76" s="108">
        <f>PGF!G81</f>
        <v>0</v>
      </c>
      <c r="Y76" s="108">
        <f>PFF!G81</f>
        <v>0</v>
      </c>
      <c r="Z76" s="108">
        <f>KSS!G81</f>
        <v>0</v>
      </c>
      <c r="AA76" s="108">
        <f>KGS!G81</f>
        <v>0</v>
      </c>
      <c r="AB76" s="108">
        <f>CGS!G81</f>
        <v>0</v>
      </c>
      <c r="AC76" s="108">
        <f>'TN1'!G81</f>
        <v>0</v>
      </c>
      <c r="AD76" s="108">
        <f>'TN2'!G81</f>
        <v>0</v>
      </c>
      <c r="AE76" s="108">
        <f>TSS!G81</f>
        <v>0</v>
      </c>
      <c r="AF76" s="108">
        <f>TGS!G81</f>
        <v>0</v>
      </c>
      <c r="AG76" s="108">
        <f>PSS!G81</f>
        <v>0</v>
      </c>
      <c r="AH76" s="108">
        <f>PGS!G81</f>
        <v>0</v>
      </c>
      <c r="AI76" s="108">
        <f>PFS!G81</f>
        <v>0</v>
      </c>
      <c r="AJ76" s="108">
        <f>Pda!G81</f>
        <v>0</v>
      </c>
      <c r="AK76" s="108">
        <f>Gda!G81</f>
        <v>0</v>
      </c>
      <c r="AL76" s="111">
        <f t="shared" si="1"/>
        <v>0</v>
      </c>
    </row>
    <row r="77" spans="1:38" ht="7.95" customHeight="1">
      <c r="A77" s="17">
        <v>75</v>
      </c>
      <c r="B77" s="123" t="str">
        <f>'RM Rate &amp; Feed Cost'!B81</f>
        <v>Zymyeast 100</v>
      </c>
      <c r="C77" s="76">
        <f>BS!G82</f>
        <v>0</v>
      </c>
      <c r="D77" s="77">
        <f>BG!G82</f>
        <v>0</v>
      </c>
      <c r="E77" s="78">
        <f>BF!G82</f>
        <v>0</v>
      </c>
      <c r="F77" s="78">
        <f>BH!G82</f>
        <v>0</v>
      </c>
      <c r="G77" s="78">
        <f>SS!G82</f>
        <v>0</v>
      </c>
      <c r="H77" s="78">
        <f>SG!G82</f>
        <v>0</v>
      </c>
      <c r="I77" s="78">
        <f>LS!G82</f>
        <v>0</v>
      </c>
      <c r="J77" s="78">
        <f>LG!G82</f>
        <v>0</v>
      </c>
      <c r="K77" s="78">
        <f>LL!G82</f>
        <v>0</v>
      </c>
      <c r="L77" s="107">
        <f>'DB(R)'!G82</f>
        <v>0</v>
      </c>
      <c r="M77" s="108">
        <f>'DB(Hi)'!G82</f>
        <v>0</v>
      </c>
      <c r="N77" s="109">
        <f>Hat!G82</f>
        <v>0</v>
      </c>
      <c r="O77" s="110">
        <f>'1mm'!G82</f>
        <v>0</v>
      </c>
      <c r="P77" s="108">
        <f>PreSF!G82</f>
        <v>0</v>
      </c>
      <c r="Q77" s="108">
        <f>KSF!G82</f>
        <v>0</v>
      </c>
      <c r="R77" s="108">
        <f>KGF!G82</f>
        <v>0</v>
      </c>
      <c r="S77" s="108">
        <f>CGF!G82</f>
        <v>0</v>
      </c>
      <c r="T77" s="108">
        <f>TpreSF!G82</f>
        <v>0</v>
      </c>
      <c r="U77" s="108">
        <f>TSF!G82</f>
        <v>0</v>
      </c>
      <c r="V77" s="108">
        <f>TGF!G82</f>
        <v>0</v>
      </c>
      <c r="W77" s="108">
        <f>PSF!G82</f>
        <v>0</v>
      </c>
      <c r="X77" s="108">
        <f>PGF!G82</f>
        <v>0</v>
      </c>
      <c r="Y77" s="108">
        <f>PFF!G82</f>
        <v>0</v>
      </c>
      <c r="Z77" s="108">
        <f>KSS!G82</f>
        <v>0</v>
      </c>
      <c r="AA77" s="108">
        <f>KGS!G82</f>
        <v>0</v>
      </c>
      <c r="AB77" s="108">
        <f>CGS!G82</f>
        <v>0</v>
      </c>
      <c r="AC77" s="108">
        <f>'TN1'!G82</f>
        <v>0</v>
      </c>
      <c r="AD77" s="108">
        <f>'TN2'!G82</f>
        <v>0</v>
      </c>
      <c r="AE77" s="108">
        <f>TSS!G82</f>
        <v>0</v>
      </c>
      <c r="AF77" s="108">
        <f>TGS!G82</f>
        <v>0</v>
      </c>
      <c r="AG77" s="108">
        <f>PSS!G82</f>
        <v>0</v>
      </c>
      <c r="AH77" s="108">
        <f>PGS!G82</f>
        <v>0</v>
      </c>
      <c r="AI77" s="108">
        <f>PFS!G82</f>
        <v>0</v>
      </c>
      <c r="AJ77" s="108">
        <f>Pda!G82</f>
        <v>0</v>
      </c>
      <c r="AK77" s="108">
        <f>Gda!G82</f>
        <v>0</v>
      </c>
      <c r="AL77" s="111">
        <f t="shared" si="1"/>
        <v>0</v>
      </c>
    </row>
    <row r="78" spans="1:38" ht="7.95" customHeight="1">
      <c r="A78" s="17">
        <v>76</v>
      </c>
      <c r="B78" s="123" t="str">
        <f>'RM Rate &amp; Feed Cost'!B82</f>
        <v>L Tryptophan</v>
      </c>
      <c r="C78" s="76">
        <f>BS!G83</f>
        <v>0</v>
      </c>
      <c r="D78" s="77">
        <f>BG!G83</f>
        <v>0</v>
      </c>
      <c r="E78" s="78">
        <f>BF!G83</f>
        <v>0</v>
      </c>
      <c r="F78" s="78">
        <f>BH!G83</f>
        <v>0</v>
      </c>
      <c r="G78" s="78">
        <f>SS!G83</f>
        <v>0</v>
      </c>
      <c r="H78" s="78">
        <f>SG!G83</f>
        <v>0</v>
      </c>
      <c r="I78" s="78">
        <f>LS!G83</f>
        <v>0</v>
      </c>
      <c r="J78" s="78">
        <f>LG!G83</f>
        <v>0</v>
      </c>
      <c r="K78" s="78">
        <f>LL!G83</f>
        <v>0</v>
      </c>
      <c r="L78" s="107">
        <f>'DB(R)'!G83</f>
        <v>0</v>
      </c>
      <c r="M78" s="108">
        <f>'DB(Hi)'!G83</f>
        <v>0</v>
      </c>
      <c r="N78" s="109">
        <f>Hat!G83</f>
        <v>0</v>
      </c>
      <c r="O78" s="110">
        <f>'1mm'!G83</f>
        <v>0</v>
      </c>
      <c r="P78" s="108">
        <f>PreSF!G83</f>
        <v>0</v>
      </c>
      <c r="Q78" s="108">
        <f>KSF!G83</f>
        <v>0</v>
      </c>
      <c r="R78" s="108">
        <f>KGF!G83</f>
        <v>0</v>
      </c>
      <c r="S78" s="108">
        <f>CGF!G83</f>
        <v>0</v>
      </c>
      <c r="T78" s="108">
        <f>TpreSF!G83</f>
        <v>0</v>
      </c>
      <c r="U78" s="108">
        <f>TSF!G83</f>
        <v>0</v>
      </c>
      <c r="V78" s="108">
        <f>TGF!G83</f>
        <v>0</v>
      </c>
      <c r="W78" s="108">
        <f>PSF!G83</f>
        <v>0</v>
      </c>
      <c r="X78" s="108">
        <f>PGF!G83</f>
        <v>0</v>
      </c>
      <c r="Y78" s="108">
        <f>PFF!G83</f>
        <v>0</v>
      </c>
      <c r="Z78" s="108">
        <f>KSS!G83</f>
        <v>0</v>
      </c>
      <c r="AA78" s="108">
        <f>KGS!G83</f>
        <v>0</v>
      </c>
      <c r="AB78" s="108">
        <f>CGS!G83</f>
        <v>0</v>
      </c>
      <c r="AC78" s="108">
        <f>'TN1'!G83</f>
        <v>0</v>
      </c>
      <c r="AD78" s="108">
        <f>'TN2'!G83</f>
        <v>0</v>
      </c>
      <c r="AE78" s="108">
        <f>TSS!G83</f>
        <v>0</v>
      </c>
      <c r="AF78" s="108">
        <f>TGS!G83</f>
        <v>0</v>
      </c>
      <c r="AG78" s="108">
        <f>PSS!G83</f>
        <v>0</v>
      </c>
      <c r="AH78" s="108">
        <f>PGS!G83</f>
        <v>0</v>
      </c>
      <c r="AI78" s="108">
        <f>PFS!G83</f>
        <v>0</v>
      </c>
      <c r="AJ78" s="108">
        <f>Pda!G83</f>
        <v>0</v>
      </c>
      <c r="AK78" s="108">
        <f>Gda!G83</f>
        <v>0</v>
      </c>
      <c r="AL78" s="111">
        <f t="shared" si="1"/>
        <v>0</v>
      </c>
    </row>
    <row r="79" spans="1:38" ht="7.95" customHeight="1">
      <c r="A79" s="17">
        <v>77</v>
      </c>
      <c r="B79" s="123" t="str">
        <f>'RM Rate &amp; Feed Cost'!B83</f>
        <v>L - Valine</v>
      </c>
      <c r="C79" s="76">
        <f>BS!G84</f>
        <v>0</v>
      </c>
      <c r="D79" s="77">
        <f>BG!G84</f>
        <v>0</v>
      </c>
      <c r="E79" s="78">
        <f>BF!G84</f>
        <v>0</v>
      </c>
      <c r="F79" s="78">
        <f>BH!G84</f>
        <v>0</v>
      </c>
      <c r="G79" s="78">
        <f>SS!G84</f>
        <v>0</v>
      </c>
      <c r="H79" s="78">
        <f>SG!G84</f>
        <v>0</v>
      </c>
      <c r="I79" s="78">
        <f>LS!G84</f>
        <v>0</v>
      </c>
      <c r="J79" s="78">
        <f>LG!G84</f>
        <v>0</v>
      </c>
      <c r="K79" s="78">
        <f>LL!G84</f>
        <v>0</v>
      </c>
      <c r="L79" s="107">
        <f>'DB(R)'!G84</f>
        <v>0</v>
      </c>
      <c r="M79" s="108">
        <f>'DB(Hi)'!G84</f>
        <v>0</v>
      </c>
      <c r="N79" s="109">
        <f>Hat!G84</f>
        <v>0</v>
      </c>
      <c r="O79" s="110">
        <f>'1mm'!G84</f>
        <v>0</v>
      </c>
      <c r="P79" s="108">
        <f>PreSF!G84</f>
        <v>0</v>
      </c>
      <c r="Q79" s="108">
        <f>KSF!G84</f>
        <v>0</v>
      </c>
      <c r="R79" s="108">
        <f>KGF!G84</f>
        <v>0</v>
      </c>
      <c r="S79" s="108">
        <f>CGF!G84</f>
        <v>0</v>
      </c>
      <c r="T79" s="108">
        <f>TpreSF!G84</f>
        <v>0</v>
      </c>
      <c r="U79" s="108">
        <f>TSF!G84</f>
        <v>0</v>
      </c>
      <c r="V79" s="108">
        <f>TGF!G84</f>
        <v>0</v>
      </c>
      <c r="W79" s="108">
        <f>PSF!G84</f>
        <v>0</v>
      </c>
      <c r="X79" s="108">
        <f>PGF!G84</f>
        <v>0</v>
      </c>
      <c r="Y79" s="108">
        <f>PFF!G84</f>
        <v>0</v>
      </c>
      <c r="Z79" s="108">
        <f>KSS!G84</f>
        <v>0</v>
      </c>
      <c r="AA79" s="108">
        <f>KGS!G84</f>
        <v>0</v>
      </c>
      <c r="AB79" s="108">
        <f>CGS!G84</f>
        <v>0</v>
      </c>
      <c r="AC79" s="108">
        <f>'TN1'!G84</f>
        <v>0</v>
      </c>
      <c r="AD79" s="108">
        <f>'TN2'!G84</f>
        <v>0</v>
      </c>
      <c r="AE79" s="108">
        <f>TSS!G84</f>
        <v>0</v>
      </c>
      <c r="AF79" s="108">
        <f>TGS!G84</f>
        <v>0</v>
      </c>
      <c r="AG79" s="108">
        <f>PSS!G84</f>
        <v>0</v>
      </c>
      <c r="AH79" s="108">
        <f>PGS!G84</f>
        <v>0</v>
      </c>
      <c r="AI79" s="108">
        <f>PFS!G84</f>
        <v>0</v>
      </c>
      <c r="AJ79" s="108">
        <f>Pda!G84</f>
        <v>0</v>
      </c>
      <c r="AK79" s="108">
        <f>Gda!G84</f>
        <v>0</v>
      </c>
      <c r="AL79" s="111">
        <f t="shared" si="1"/>
        <v>0</v>
      </c>
    </row>
    <row r="80" spans="1:38" ht="7.95" customHeight="1">
      <c r="A80" s="17">
        <v>78</v>
      </c>
      <c r="B80" s="123" t="str">
        <f>'RM Rate &amp; Feed Cost'!B84</f>
        <v>Diesel</v>
      </c>
      <c r="C80" s="76">
        <f>BS!G85</f>
        <v>0</v>
      </c>
      <c r="D80" s="77">
        <f>BG!G85</f>
        <v>0</v>
      </c>
      <c r="E80" s="78">
        <f>BF!G85</f>
        <v>0</v>
      </c>
      <c r="F80" s="78">
        <f>BH!G85</f>
        <v>0</v>
      </c>
      <c r="G80" s="78">
        <f>SS!G85</f>
        <v>0</v>
      </c>
      <c r="H80" s="78">
        <f>SG!G85</f>
        <v>0</v>
      </c>
      <c r="I80" s="78">
        <f>LS!G85</f>
        <v>0</v>
      </c>
      <c r="J80" s="78">
        <f>LG!G85</f>
        <v>0</v>
      </c>
      <c r="K80" s="78">
        <f>LL!G85</f>
        <v>0</v>
      </c>
      <c r="L80" s="107">
        <f>'DB(R)'!G85</f>
        <v>0</v>
      </c>
      <c r="M80" s="108">
        <f>'DB(Hi)'!G85</f>
        <v>0</v>
      </c>
      <c r="N80" s="109">
        <f>Hat!G85</f>
        <v>0</v>
      </c>
      <c r="O80" s="110">
        <f>'1mm'!G85</f>
        <v>0</v>
      </c>
      <c r="P80" s="108">
        <f>PreSF!G85</f>
        <v>0</v>
      </c>
      <c r="Q80" s="108">
        <f>KSF!G85</f>
        <v>0</v>
      </c>
      <c r="R80" s="108">
        <f>KGF!G85</f>
        <v>0</v>
      </c>
      <c r="S80" s="108">
        <f>CGF!G85</f>
        <v>0</v>
      </c>
      <c r="T80" s="108">
        <f>TpreSF!G85</f>
        <v>0</v>
      </c>
      <c r="U80" s="108">
        <f>TSF!G85</f>
        <v>0</v>
      </c>
      <c r="V80" s="108">
        <f>TGF!G85</f>
        <v>0</v>
      </c>
      <c r="W80" s="108">
        <f>PSF!G85</f>
        <v>0</v>
      </c>
      <c r="X80" s="108">
        <f>PGF!G85</f>
        <v>0</v>
      </c>
      <c r="Y80" s="108">
        <f>PFF!G85</f>
        <v>0</v>
      </c>
      <c r="Z80" s="108">
        <f>KSS!G85</f>
        <v>0</v>
      </c>
      <c r="AA80" s="108">
        <f>KGS!G85</f>
        <v>0</v>
      </c>
      <c r="AB80" s="108">
        <f>CGS!G85</f>
        <v>0</v>
      </c>
      <c r="AC80" s="108">
        <f>'TN1'!G85</f>
        <v>0</v>
      </c>
      <c r="AD80" s="108">
        <f>'TN2'!G85</f>
        <v>0</v>
      </c>
      <c r="AE80" s="108">
        <f>TSS!G85</f>
        <v>0</v>
      </c>
      <c r="AF80" s="108">
        <f>TGS!G85</f>
        <v>0</v>
      </c>
      <c r="AG80" s="108">
        <f>PSS!G85</f>
        <v>0</v>
      </c>
      <c r="AH80" s="108">
        <f>PGS!G85</f>
        <v>0</v>
      </c>
      <c r="AI80" s="108">
        <f>PFS!G85</f>
        <v>0</v>
      </c>
      <c r="AJ80" s="108">
        <f>Pda!G85</f>
        <v>0</v>
      </c>
      <c r="AK80" s="108">
        <f>Gda!G85</f>
        <v>0</v>
      </c>
      <c r="AL80" s="111">
        <f t="shared" si="1"/>
        <v>0</v>
      </c>
    </row>
    <row r="81" spans="1:38" ht="7.95" customHeight="1">
      <c r="A81" s="17">
        <v>79</v>
      </c>
      <c r="B81" s="123" t="str">
        <f>'RM Rate &amp; Feed Cost'!B85</f>
        <v>Sewing Thread</v>
      </c>
      <c r="C81" s="76">
        <f>BS!G86</f>
        <v>0</v>
      </c>
      <c r="D81" s="77">
        <f>BG!G86</f>
        <v>0</v>
      </c>
      <c r="E81" s="78">
        <f>BF!G86</f>
        <v>0</v>
      </c>
      <c r="F81" s="78">
        <f>BH!G86</f>
        <v>0</v>
      </c>
      <c r="G81" s="78">
        <f>SS!G86</f>
        <v>0</v>
      </c>
      <c r="H81" s="78">
        <f>SG!G86</f>
        <v>0</v>
      </c>
      <c r="I81" s="78">
        <f>LS!G86</f>
        <v>0</v>
      </c>
      <c r="J81" s="78">
        <f>LG!G86</f>
        <v>0</v>
      </c>
      <c r="K81" s="78">
        <f>LL!G86</f>
        <v>0</v>
      </c>
      <c r="L81" s="107">
        <f>'DB(R)'!G86</f>
        <v>0</v>
      </c>
      <c r="M81" s="108">
        <f>'DB(Hi)'!G86</f>
        <v>0</v>
      </c>
      <c r="N81" s="109">
        <f>Hat!G86</f>
        <v>0</v>
      </c>
      <c r="O81" s="110">
        <f>'1mm'!G86</f>
        <v>0</v>
      </c>
      <c r="P81" s="108">
        <f>PreSF!G86</f>
        <v>0</v>
      </c>
      <c r="Q81" s="108">
        <f>KSF!G86</f>
        <v>0</v>
      </c>
      <c r="R81" s="108">
        <f>KGF!G86</f>
        <v>0</v>
      </c>
      <c r="S81" s="108">
        <f>CGF!G86</f>
        <v>0</v>
      </c>
      <c r="T81" s="108">
        <f>TpreSF!G86</f>
        <v>0</v>
      </c>
      <c r="U81" s="108">
        <f>TSF!G86</f>
        <v>0</v>
      </c>
      <c r="V81" s="108">
        <f>TGF!G86</f>
        <v>0</v>
      </c>
      <c r="W81" s="108">
        <f>PSF!G86</f>
        <v>0</v>
      </c>
      <c r="X81" s="108">
        <f>PGF!G86</f>
        <v>0</v>
      </c>
      <c r="Y81" s="108">
        <f>PFF!G86</f>
        <v>0</v>
      </c>
      <c r="Z81" s="108">
        <f>KSS!G86</f>
        <v>0</v>
      </c>
      <c r="AA81" s="108">
        <f>KGS!G86</f>
        <v>0</v>
      </c>
      <c r="AB81" s="108">
        <f>CGS!G86</f>
        <v>0</v>
      </c>
      <c r="AC81" s="108">
        <f>'TN1'!G86</f>
        <v>0</v>
      </c>
      <c r="AD81" s="108">
        <f>'TN2'!G86</f>
        <v>0</v>
      </c>
      <c r="AE81" s="108">
        <f>TSS!G86</f>
        <v>0</v>
      </c>
      <c r="AF81" s="108">
        <f>TGS!G86</f>
        <v>0</v>
      </c>
      <c r="AG81" s="108">
        <f>PSS!G86</f>
        <v>0</v>
      </c>
      <c r="AH81" s="108">
        <f>PGS!G86</f>
        <v>0</v>
      </c>
      <c r="AI81" s="108">
        <f>PFS!G86</f>
        <v>0</v>
      </c>
      <c r="AJ81" s="108">
        <f>Pda!G86</f>
        <v>0</v>
      </c>
      <c r="AK81" s="108">
        <f>Gda!G86</f>
        <v>0</v>
      </c>
      <c r="AL81" s="111">
        <f t="shared" si="1"/>
        <v>0</v>
      </c>
    </row>
    <row r="82" spans="1:38" ht="7.95" customHeight="1">
      <c r="A82" s="17">
        <v>80</v>
      </c>
      <c r="B82" s="123" t="str">
        <f>'RM Rate &amp; Feed Cost'!B86</f>
        <v>Kemtrace Broiler Dry</v>
      </c>
      <c r="C82" s="76">
        <f>BS!G87</f>
        <v>0</v>
      </c>
      <c r="D82" s="77">
        <f>BG!G87</f>
        <v>120</v>
      </c>
      <c r="E82" s="78">
        <f>BF!G87</f>
        <v>0</v>
      </c>
      <c r="F82" s="78">
        <f>BH!G87</f>
        <v>0</v>
      </c>
      <c r="G82" s="78">
        <f>SS!G87</f>
        <v>0</v>
      </c>
      <c r="H82" s="78">
        <f>SG!G87</f>
        <v>0</v>
      </c>
      <c r="I82" s="78">
        <f>LS!G87</f>
        <v>0</v>
      </c>
      <c r="J82" s="78">
        <f>LG!G87</f>
        <v>0</v>
      </c>
      <c r="K82" s="78">
        <f>LL!G87</f>
        <v>630</v>
      </c>
      <c r="L82" s="107">
        <f>'DB(R)'!G87</f>
        <v>0</v>
      </c>
      <c r="M82" s="108">
        <f>'DB(Hi)'!G87</f>
        <v>0</v>
      </c>
      <c r="N82" s="109">
        <f>Hat!G87</f>
        <v>0</v>
      </c>
      <c r="O82" s="110">
        <f>'1mm'!G87</f>
        <v>0</v>
      </c>
      <c r="P82" s="108">
        <f>PreSF!G87</f>
        <v>0</v>
      </c>
      <c r="Q82" s="108">
        <f>KSF!G87</f>
        <v>0</v>
      </c>
      <c r="R82" s="108">
        <f>KGF!G87</f>
        <v>0</v>
      </c>
      <c r="S82" s="108">
        <f>CGF!G87</f>
        <v>0</v>
      </c>
      <c r="T82" s="108">
        <f>TpreSF!G87</f>
        <v>0</v>
      </c>
      <c r="U82" s="108">
        <f>TSF!G87</f>
        <v>0</v>
      </c>
      <c r="V82" s="108">
        <f>TGF!G87</f>
        <v>0</v>
      </c>
      <c r="W82" s="108">
        <f>PSF!G87</f>
        <v>0</v>
      </c>
      <c r="X82" s="108">
        <f>PGF!G87</f>
        <v>0</v>
      </c>
      <c r="Y82" s="108">
        <f>PFF!G87</f>
        <v>0</v>
      </c>
      <c r="Z82" s="108">
        <f>KSS!G87</f>
        <v>0</v>
      </c>
      <c r="AA82" s="108">
        <f>KGS!G87</f>
        <v>0</v>
      </c>
      <c r="AB82" s="108">
        <f>CGS!G87</f>
        <v>0</v>
      </c>
      <c r="AC82" s="108">
        <f>'TN1'!G87</f>
        <v>0</v>
      </c>
      <c r="AD82" s="108">
        <f>'TN2'!G87</f>
        <v>0</v>
      </c>
      <c r="AE82" s="108">
        <f>TSS!G87</f>
        <v>0</v>
      </c>
      <c r="AF82" s="108">
        <f>TGS!G87</f>
        <v>0</v>
      </c>
      <c r="AG82" s="108">
        <f>PSS!G87</f>
        <v>0</v>
      </c>
      <c r="AH82" s="108">
        <f>PGS!G87</f>
        <v>0</v>
      </c>
      <c r="AI82" s="108">
        <f>PFS!G87</f>
        <v>0</v>
      </c>
      <c r="AJ82" s="108">
        <f>Pda!G87</f>
        <v>0</v>
      </c>
      <c r="AK82" s="108">
        <f>Gda!G87</f>
        <v>0</v>
      </c>
      <c r="AL82" s="111">
        <f t="shared" si="1"/>
        <v>750</v>
      </c>
    </row>
    <row r="83" spans="1:38" ht="7.95" customHeight="1">
      <c r="A83" s="17">
        <v>81</v>
      </c>
      <c r="B83" s="123" t="str">
        <f>'RM Rate &amp; Feed Cost'!B87</f>
        <v>Antamix ME</v>
      </c>
      <c r="C83" s="76">
        <f>BS!G88</f>
        <v>0</v>
      </c>
      <c r="D83" s="77">
        <f>BG!G88</f>
        <v>0</v>
      </c>
      <c r="E83" s="78">
        <f>BF!G88</f>
        <v>0</v>
      </c>
      <c r="F83" s="78">
        <f>BH!G88</f>
        <v>0</v>
      </c>
      <c r="G83" s="78">
        <f>SS!G88</f>
        <v>0</v>
      </c>
      <c r="H83" s="78">
        <f>SG!G88</f>
        <v>0</v>
      </c>
      <c r="I83" s="78">
        <f>LS!G88</f>
        <v>0</v>
      </c>
      <c r="J83" s="78">
        <f>LG!G88</f>
        <v>0</v>
      </c>
      <c r="K83" s="78">
        <f>LL!G88</f>
        <v>900</v>
      </c>
      <c r="L83" s="107">
        <f>'DB(R)'!G88</f>
        <v>0</v>
      </c>
      <c r="M83" s="108">
        <f>'DB(Hi)'!G88</f>
        <v>0</v>
      </c>
      <c r="N83" s="109">
        <f>Hat!G88</f>
        <v>0</v>
      </c>
      <c r="O83" s="110">
        <f>'1mm'!G88</f>
        <v>0</v>
      </c>
      <c r="P83" s="108">
        <f>PreSF!G88</f>
        <v>0</v>
      </c>
      <c r="Q83" s="108">
        <f>KSF!G88</f>
        <v>0</v>
      </c>
      <c r="R83" s="108">
        <f>KGF!G88</f>
        <v>0</v>
      </c>
      <c r="S83" s="108">
        <f>CGF!G88</f>
        <v>0</v>
      </c>
      <c r="T83" s="108">
        <f>TpreSF!G88</f>
        <v>0</v>
      </c>
      <c r="U83" s="108">
        <f>TSF!G88</f>
        <v>0</v>
      </c>
      <c r="V83" s="108">
        <f>TGF!G88</f>
        <v>0</v>
      </c>
      <c r="W83" s="108">
        <f>PSF!G88</f>
        <v>0</v>
      </c>
      <c r="X83" s="108">
        <f>PGF!G88</f>
        <v>0</v>
      </c>
      <c r="Y83" s="108">
        <f>PFF!G88</f>
        <v>0</v>
      </c>
      <c r="Z83" s="108">
        <f>KSS!G88</f>
        <v>0</v>
      </c>
      <c r="AA83" s="108">
        <f>KGS!G88</f>
        <v>0</v>
      </c>
      <c r="AB83" s="108">
        <f>CGS!G88</f>
        <v>0</v>
      </c>
      <c r="AC83" s="108">
        <f>'TN1'!G88</f>
        <v>0</v>
      </c>
      <c r="AD83" s="108">
        <f>'TN2'!G88</f>
        <v>0</v>
      </c>
      <c r="AE83" s="108">
        <f>TSS!G88</f>
        <v>0</v>
      </c>
      <c r="AF83" s="108">
        <f>TGS!G88</f>
        <v>0</v>
      </c>
      <c r="AG83" s="108">
        <f>PSS!G88</f>
        <v>0</v>
      </c>
      <c r="AH83" s="108">
        <f>PGS!G88</f>
        <v>0</v>
      </c>
      <c r="AI83" s="108">
        <f>PFS!G88</f>
        <v>0</v>
      </c>
      <c r="AJ83" s="108">
        <f>Pda!G88</f>
        <v>0</v>
      </c>
      <c r="AK83" s="108">
        <f>Gda!G88</f>
        <v>0</v>
      </c>
      <c r="AL83" s="111">
        <f t="shared" si="1"/>
        <v>900</v>
      </c>
    </row>
    <row r="84" spans="1:38" ht="7.95" customHeight="1">
      <c r="A84" s="17">
        <v>82</v>
      </c>
      <c r="B84" s="123" t="str">
        <f>'RM Rate &amp; Feed Cost'!B88</f>
        <v>Lincomycin (Eurolinco)</v>
      </c>
      <c r="C84" s="76">
        <f>BS!G89</f>
        <v>0</v>
      </c>
      <c r="D84" s="77">
        <f>BG!G89</f>
        <v>0</v>
      </c>
      <c r="E84" s="78">
        <f>BF!G89</f>
        <v>0</v>
      </c>
      <c r="F84" s="78">
        <f>BH!G89</f>
        <v>0</v>
      </c>
      <c r="G84" s="78">
        <f>SS!G89</f>
        <v>0</v>
      </c>
      <c r="H84" s="78">
        <f>SG!G89</f>
        <v>0</v>
      </c>
      <c r="I84" s="78">
        <f>LS!G89</f>
        <v>0</v>
      </c>
      <c r="J84" s="78">
        <f>LG!G89</f>
        <v>0</v>
      </c>
      <c r="K84" s="78">
        <f>LL!G89</f>
        <v>0</v>
      </c>
      <c r="L84" s="107">
        <f>'DB(R)'!G89</f>
        <v>0</v>
      </c>
      <c r="M84" s="108">
        <f>'DB(Hi)'!G89</f>
        <v>0</v>
      </c>
      <c r="N84" s="109">
        <f>Hat!G89</f>
        <v>0</v>
      </c>
      <c r="O84" s="110">
        <f>'1mm'!G89</f>
        <v>0</v>
      </c>
      <c r="P84" s="108">
        <f>PreSF!G89</f>
        <v>0</v>
      </c>
      <c r="Q84" s="108">
        <f>KSF!G89</f>
        <v>0</v>
      </c>
      <c r="R84" s="108">
        <f>KGF!G89</f>
        <v>0</v>
      </c>
      <c r="S84" s="108">
        <f>CGF!G89</f>
        <v>0</v>
      </c>
      <c r="T84" s="108">
        <f>TpreSF!G89</f>
        <v>0</v>
      </c>
      <c r="U84" s="108">
        <f>TSF!G89</f>
        <v>0</v>
      </c>
      <c r="V84" s="108">
        <f>TGF!G89</f>
        <v>0</v>
      </c>
      <c r="W84" s="108">
        <f>PSF!G89</f>
        <v>0</v>
      </c>
      <c r="X84" s="108">
        <f>PGF!G89</f>
        <v>0</v>
      </c>
      <c r="Y84" s="108">
        <f>PFF!G89</f>
        <v>0</v>
      </c>
      <c r="Z84" s="108">
        <f>KSS!G89</f>
        <v>0</v>
      </c>
      <c r="AA84" s="108">
        <f>KGS!G89</f>
        <v>0</v>
      </c>
      <c r="AB84" s="108">
        <f>CGS!G89</f>
        <v>0</v>
      </c>
      <c r="AC84" s="108">
        <f>'TN1'!G89</f>
        <v>0</v>
      </c>
      <c r="AD84" s="108">
        <f>'TN2'!G89</f>
        <v>0</v>
      </c>
      <c r="AE84" s="108">
        <f>TSS!G89</f>
        <v>0</v>
      </c>
      <c r="AF84" s="108">
        <f>TGS!G89</f>
        <v>0</v>
      </c>
      <c r="AG84" s="108">
        <f>PSS!G89</f>
        <v>0</v>
      </c>
      <c r="AH84" s="108">
        <f>PGS!G89</f>
        <v>0</v>
      </c>
      <c r="AI84" s="108">
        <f>PFS!G89</f>
        <v>0</v>
      </c>
      <c r="AJ84" s="108">
        <f>Pda!G89</f>
        <v>0</v>
      </c>
      <c r="AK84" s="108">
        <f>Gda!G89</f>
        <v>0</v>
      </c>
      <c r="AL84" s="111">
        <f t="shared" si="1"/>
        <v>0</v>
      </c>
    </row>
    <row r="85" spans="1:38" ht="7.95" customHeight="1">
      <c r="A85" s="17">
        <v>83</v>
      </c>
      <c r="B85" s="123" t="str">
        <f>'RM Rate &amp; Feed Cost'!B89</f>
        <v>Natufactant 250</v>
      </c>
      <c r="C85" s="76">
        <f>BS!G90</f>
        <v>0</v>
      </c>
      <c r="D85" s="77">
        <f>BG!G90</f>
        <v>100</v>
      </c>
      <c r="E85" s="78">
        <f>BF!G90</f>
        <v>0</v>
      </c>
      <c r="F85" s="78">
        <f>BH!G90</f>
        <v>0</v>
      </c>
      <c r="G85" s="78">
        <f>SS!G90</f>
        <v>0</v>
      </c>
      <c r="H85" s="78">
        <f>SG!G90</f>
        <v>0</v>
      </c>
      <c r="I85" s="78">
        <f>LS!G90</f>
        <v>0</v>
      </c>
      <c r="J85" s="78">
        <f>LG!G90</f>
        <v>0</v>
      </c>
      <c r="K85" s="78">
        <f>LL!G90</f>
        <v>0</v>
      </c>
      <c r="L85" s="107">
        <f>'DB(R)'!G90</f>
        <v>0</v>
      </c>
      <c r="M85" s="108">
        <f>'DB(Hi)'!G90</f>
        <v>0</v>
      </c>
      <c r="N85" s="109">
        <f>Hat!G90</f>
        <v>0</v>
      </c>
      <c r="O85" s="110">
        <f>'1mm'!G90</f>
        <v>0</v>
      </c>
      <c r="P85" s="108">
        <f>PreSF!G90</f>
        <v>0</v>
      </c>
      <c r="Q85" s="108">
        <f>KSF!G90</f>
        <v>0</v>
      </c>
      <c r="R85" s="108">
        <f>KGF!G90</f>
        <v>0</v>
      </c>
      <c r="S85" s="108">
        <f>CGF!G90</f>
        <v>0</v>
      </c>
      <c r="T85" s="108">
        <f>TpreSF!G90</f>
        <v>0</v>
      </c>
      <c r="U85" s="108">
        <f>TSF!G90</f>
        <v>0</v>
      </c>
      <c r="V85" s="108">
        <f>TGF!G90</f>
        <v>0</v>
      </c>
      <c r="W85" s="108">
        <f>PSF!G90</f>
        <v>0</v>
      </c>
      <c r="X85" s="108">
        <f>PGF!G90</f>
        <v>0</v>
      </c>
      <c r="Y85" s="108">
        <f>PFF!G90</f>
        <v>0</v>
      </c>
      <c r="Z85" s="108">
        <f>KSS!G90</f>
        <v>0</v>
      </c>
      <c r="AA85" s="108">
        <f>KGS!G90</f>
        <v>0</v>
      </c>
      <c r="AB85" s="108">
        <f>CGS!G90</f>
        <v>0</v>
      </c>
      <c r="AC85" s="108">
        <f>'TN1'!G90</f>
        <v>0</v>
      </c>
      <c r="AD85" s="108">
        <f>'TN2'!G90</f>
        <v>0</v>
      </c>
      <c r="AE85" s="108">
        <f>TSS!G90</f>
        <v>0</v>
      </c>
      <c r="AF85" s="108">
        <f>TGS!G90</f>
        <v>0</v>
      </c>
      <c r="AG85" s="108">
        <f>PSS!G90</f>
        <v>0</v>
      </c>
      <c r="AH85" s="108">
        <f>PGS!G90</f>
        <v>0</v>
      </c>
      <c r="AI85" s="108">
        <f>PFS!G90</f>
        <v>0</v>
      </c>
      <c r="AJ85" s="108">
        <f>Pda!G90</f>
        <v>0</v>
      </c>
      <c r="AK85" s="108">
        <f>Gda!G90</f>
        <v>0</v>
      </c>
      <c r="AL85" s="111">
        <f t="shared" si="1"/>
        <v>100</v>
      </c>
    </row>
    <row r="86" spans="1:38" ht="7.95" customHeight="1">
      <c r="A86" s="17">
        <v>84</v>
      </c>
      <c r="B86" s="19" t="str">
        <f>'RM Rate &amp; Feed Cost'!B90</f>
        <v>Egg Extra</v>
      </c>
      <c r="C86" s="71"/>
      <c r="D86" s="67"/>
      <c r="E86" s="78"/>
      <c r="F86" s="78"/>
      <c r="G86" s="80"/>
      <c r="H86" s="79"/>
      <c r="I86" s="79"/>
      <c r="J86" s="79"/>
      <c r="K86" s="79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</row>
    <row r="87" spans="1:38" ht="7.95" customHeight="1"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</row>
    <row r="88" spans="1:38" ht="7.95" customHeight="1">
      <c r="A88" s="185" t="s">
        <v>154</v>
      </c>
      <c r="B88" s="185"/>
      <c r="C88" s="92">
        <f>BS!I7</f>
        <v>0</v>
      </c>
      <c r="D88" s="92">
        <f>BG!I7</f>
        <v>0</v>
      </c>
      <c r="E88" s="92">
        <f>BF!I7</f>
        <v>0</v>
      </c>
      <c r="F88" s="92">
        <f>BH!I7</f>
        <v>0</v>
      </c>
      <c r="G88" s="92">
        <f>SS!I7</f>
        <v>0</v>
      </c>
      <c r="H88" s="92">
        <f>SG!I7</f>
        <v>0</v>
      </c>
      <c r="I88" s="92">
        <f>LS!I7</f>
        <v>0</v>
      </c>
      <c r="J88" s="92">
        <f>LG!I7</f>
        <v>0</v>
      </c>
      <c r="K88" s="92">
        <f>LL!I7</f>
        <v>0</v>
      </c>
      <c r="L88" s="113">
        <f>'DB(R)'!I7</f>
        <v>0</v>
      </c>
      <c r="M88" s="113">
        <f>'DB(Hi)'!I7</f>
        <v>0</v>
      </c>
      <c r="N88" s="113">
        <f>Hat!I7</f>
        <v>0</v>
      </c>
      <c r="O88" s="113">
        <f>'1mm'!I7</f>
        <v>0</v>
      </c>
      <c r="P88" s="113">
        <f>PreSF!I7</f>
        <v>0</v>
      </c>
      <c r="Q88" s="113">
        <f>KSF!I7</f>
        <v>0</v>
      </c>
      <c r="R88" s="113">
        <f>KGF!I7</f>
        <v>0</v>
      </c>
      <c r="S88" s="113">
        <f>CGF!I7</f>
        <v>0</v>
      </c>
      <c r="T88" s="113">
        <f>TpreSF!I7</f>
        <v>0</v>
      </c>
      <c r="U88" s="113">
        <f>TSF!I7</f>
        <v>0</v>
      </c>
      <c r="V88" s="113">
        <f>TGF!I7</f>
        <v>0</v>
      </c>
      <c r="W88" s="113">
        <f>PSF!I7</f>
        <v>0</v>
      </c>
      <c r="X88" s="113">
        <f>PGF!I7</f>
        <v>0</v>
      </c>
      <c r="Y88" s="113">
        <f>PFF!I7</f>
        <v>0</v>
      </c>
      <c r="Z88" s="113">
        <f>KSS!I7</f>
        <v>0</v>
      </c>
      <c r="AA88" s="113">
        <f>KGS!I7</f>
        <v>0</v>
      </c>
      <c r="AB88" s="113">
        <f>CGS!I7</f>
        <v>0</v>
      </c>
      <c r="AC88" s="113">
        <f>'TN1'!I7</f>
        <v>0</v>
      </c>
      <c r="AD88" s="113">
        <f>'TN2'!I7</f>
        <v>0</v>
      </c>
      <c r="AE88" s="113">
        <f>TSS!I7</f>
        <v>0</v>
      </c>
      <c r="AF88" s="113">
        <f>TGS!I7</f>
        <v>0</v>
      </c>
      <c r="AG88" s="113">
        <f>PSS!I7</f>
        <v>0</v>
      </c>
      <c r="AH88" s="113">
        <f>PGS!I7</f>
        <v>0</v>
      </c>
      <c r="AI88" s="113">
        <f>PFS!I7</f>
        <v>0</v>
      </c>
      <c r="AJ88" s="113">
        <f>Pda!I7</f>
        <v>0</v>
      </c>
      <c r="AK88" s="113">
        <f>Gda!I7</f>
        <v>0</v>
      </c>
      <c r="AL88" s="114">
        <f>SUM(C88:AK88)</f>
        <v>0</v>
      </c>
    </row>
    <row r="89" spans="1:38" ht="7.95" customHeight="1">
      <c r="A89" s="182" t="s">
        <v>149</v>
      </c>
      <c r="B89" s="183"/>
      <c r="C89" s="84">
        <f>SUM(C3:C88)</f>
        <v>0</v>
      </c>
      <c r="D89" s="84">
        <f t="shared" ref="D89:AJ89" si="2">SUM(D3:D88)</f>
        <v>200006</v>
      </c>
      <c r="E89" s="84">
        <f t="shared" si="2"/>
        <v>0</v>
      </c>
      <c r="F89" s="84">
        <f t="shared" si="2"/>
        <v>0</v>
      </c>
      <c r="G89" s="84">
        <f t="shared" si="2"/>
        <v>0</v>
      </c>
      <c r="H89" s="84">
        <f t="shared" si="2"/>
        <v>0</v>
      </c>
      <c r="I89" s="84">
        <f t="shared" si="2"/>
        <v>0</v>
      </c>
      <c r="J89" s="84">
        <f t="shared" si="2"/>
        <v>0</v>
      </c>
      <c r="K89" s="84">
        <f t="shared" si="2"/>
        <v>900967.5</v>
      </c>
      <c r="L89" s="115">
        <f t="shared" si="2"/>
        <v>300000</v>
      </c>
      <c r="M89" s="115">
        <f t="shared" si="2"/>
        <v>199800</v>
      </c>
      <c r="N89" s="115">
        <f t="shared" si="2"/>
        <v>0</v>
      </c>
      <c r="O89" s="115">
        <f t="shared" si="2"/>
        <v>0</v>
      </c>
      <c r="P89" s="115">
        <f t="shared" si="2"/>
        <v>0</v>
      </c>
      <c r="Q89" s="115">
        <f t="shared" si="2"/>
        <v>0</v>
      </c>
      <c r="R89" s="115">
        <f t="shared" si="2"/>
        <v>0</v>
      </c>
      <c r="S89" s="115">
        <f t="shared" si="2"/>
        <v>99999.89999999998</v>
      </c>
      <c r="T89" s="115">
        <f t="shared" si="2"/>
        <v>0</v>
      </c>
      <c r="U89" s="115">
        <f t="shared" si="2"/>
        <v>0</v>
      </c>
      <c r="V89" s="115">
        <f t="shared" si="2"/>
        <v>100000.1</v>
      </c>
      <c r="W89" s="115">
        <f t="shared" si="2"/>
        <v>0</v>
      </c>
      <c r="X89" s="115">
        <f t="shared" si="2"/>
        <v>50000.05</v>
      </c>
      <c r="Y89" s="115">
        <f t="shared" si="2"/>
        <v>0</v>
      </c>
      <c r="Z89" s="115">
        <f t="shared" si="2"/>
        <v>0</v>
      </c>
      <c r="AA89" s="115">
        <f t="shared" si="2"/>
        <v>0</v>
      </c>
      <c r="AB89" s="115">
        <f t="shared" si="2"/>
        <v>200000</v>
      </c>
      <c r="AC89" s="115">
        <f t="shared" si="2"/>
        <v>0</v>
      </c>
      <c r="AD89" s="115">
        <f t="shared" si="2"/>
        <v>0</v>
      </c>
      <c r="AE89" s="115">
        <f t="shared" si="2"/>
        <v>0</v>
      </c>
      <c r="AF89" s="115">
        <f t="shared" si="2"/>
        <v>39999.959999999992</v>
      </c>
      <c r="AG89" s="115">
        <f t="shared" si="2"/>
        <v>0</v>
      </c>
      <c r="AH89" s="115">
        <f t="shared" si="2"/>
        <v>0</v>
      </c>
      <c r="AI89" s="115">
        <f t="shared" si="2"/>
        <v>0</v>
      </c>
      <c r="AJ89" s="115">
        <f t="shared" si="2"/>
        <v>0</v>
      </c>
      <c r="AK89" s="115">
        <f>SUM(AK3:AK88)</f>
        <v>0</v>
      </c>
      <c r="AL89" s="122">
        <f t="shared" ref="AL89" si="3">SUM(AL3:AL88)</f>
        <v>2090773.5099999995</v>
      </c>
    </row>
    <row r="90" spans="1:38" ht="7.95" customHeight="1">
      <c r="A90" s="184" t="s">
        <v>150</v>
      </c>
      <c r="B90" s="184"/>
      <c r="C90" s="85">
        <f>BS!H7</f>
        <v>0</v>
      </c>
      <c r="D90" s="85">
        <f>BG!H7</f>
        <v>0</v>
      </c>
      <c r="E90" s="85">
        <f>BF!H7</f>
        <v>0</v>
      </c>
      <c r="F90" s="85">
        <f>BH!H7</f>
        <v>0</v>
      </c>
      <c r="G90" s="85">
        <f>SS!H7</f>
        <v>0</v>
      </c>
      <c r="H90" s="85">
        <f>SG!H7</f>
        <v>0</v>
      </c>
      <c r="I90" s="85">
        <f>LS!H7</f>
        <v>0</v>
      </c>
      <c r="J90" s="85">
        <f>LG!H7</f>
        <v>0</v>
      </c>
      <c r="K90" s="85">
        <f>LL!H7</f>
        <v>0</v>
      </c>
      <c r="L90" s="116">
        <f>'DB(R)'!H7</f>
        <v>0</v>
      </c>
      <c r="M90" s="116">
        <f>'DB(Hi)'!H7</f>
        <v>0</v>
      </c>
      <c r="N90" s="116">
        <f>Hat!H7</f>
        <v>0</v>
      </c>
      <c r="O90" s="116">
        <f>'1mm'!H7</f>
        <v>0</v>
      </c>
      <c r="P90" s="116">
        <f>PreSF!H7</f>
        <v>0</v>
      </c>
      <c r="Q90" s="116">
        <f>KSF!H7</f>
        <v>0</v>
      </c>
      <c r="R90" s="116">
        <f>KGF!H7</f>
        <v>0</v>
      </c>
      <c r="S90" s="116">
        <f>CGF!H7</f>
        <v>0</v>
      </c>
      <c r="T90" s="116">
        <f>TpreSF!H7</f>
        <v>0</v>
      </c>
      <c r="U90" s="116">
        <f>TSF!H7</f>
        <v>0</v>
      </c>
      <c r="V90" s="116">
        <f>TGF!H7</f>
        <v>0</v>
      </c>
      <c r="W90" s="116">
        <f>PSF!H7</f>
        <v>0</v>
      </c>
      <c r="X90" s="116">
        <f>PGF!H7</f>
        <v>0</v>
      </c>
      <c r="Y90" s="116">
        <f>PFF!H7</f>
        <v>0</v>
      </c>
      <c r="Z90" s="116">
        <f>KSS!H7</f>
        <v>0</v>
      </c>
      <c r="AA90" s="116">
        <f>KGS!H7</f>
        <v>0</v>
      </c>
      <c r="AB90" s="116">
        <f>CGS!H7</f>
        <v>0</v>
      </c>
      <c r="AC90" s="116">
        <f>'TN1'!H7</f>
        <v>0</v>
      </c>
      <c r="AD90" s="116">
        <f>'TN2'!H7</f>
        <v>0</v>
      </c>
      <c r="AE90" s="116">
        <f>TSS!H7</f>
        <v>0</v>
      </c>
      <c r="AF90" s="116">
        <f>TGS!H7</f>
        <v>0</v>
      </c>
      <c r="AG90" s="116">
        <f>PSS!H7</f>
        <v>0</v>
      </c>
      <c r="AH90" s="116">
        <f>PGS!H7</f>
        <v>0</v>
      </c>
      <c r="AI90" s="116">
        <f>PFF!H7</f>
        <v>0</v>
      </c>
      <c r="AJ90" s="116">
        <f>Pda!H7</f>
        <v>0</v>
      </c>
      <c r="AK90" s="116">
        <f>Gda!H7</f>
        <v>0</v>
      </c>
      <c r="AL90" s="116">
        <f>SUM(C90:AK90)</f>
        <v>0</v>
      </c>
    </row>
    <row r="91" spans="1:38" ht="7.95" customHeight="1">
      <c r="A91" s="180" t="s">
        <v>151</v>
      </c>
      <c r="B91" s="180"/>
      <c r="C91" s="86">
        <f>C90-C89</f>
        <v>0</v>
      </c>
      <c r="D91" s="86">
        <f t="shared" ref="D91:AK91" si="4">D90-D89</f>
        <v>-200006</v>
      </c>
      <c r="E91" s="86">
        <f t="shared" si="4"/>
        <v>0</v>
      </c>
      <c r="F91" s="86">
        <f t="shared" si="4"/>
        <v>0</v>
      </c>
      <c r="G91" s="86">
        <f t="shared" si="4"/>
        <v>0</v>
      </c>
      <c r="H91" s="86">
        <f t="shared" si="4"/>
        <v>0</v>
      </c>
      <c r="I91" s="86">
        <f t="shared" si="4"/>
        <v>0</v>
      </c>
      <c r="J91" s="86">
        <f t="shared" si="4"/>
        <v>0</v>
      </c>
      <c r="K91" s="86">
        <f t="shared" si="4"/>
        <v>-900967.5</v>
      </c>
      <c r="L91" s="117">
        <f t="shared" si="4"/>
        <v>-300000</v>
      </c>
      <c r="M91" s="117">
        <f t="shared" si="4"/>
        <v>-199800</v>
      </c>
      <c r="N91" s="117">
        <f t="shared" si="4"/>
        <v>0</v>
      </c>
      <c r="O91" s="117">
        <f t="shared" si="4"/>
        <v>0</v>
      </c>
      <c r="P91" s="117">
        <f t="shared" si="4"/>
        <v>0</v>
      </c>
      <c r="Q91" s="117">
        <f t="shared" si="4"/>
        <v>0</v>
      </c>
      <c r="R91" s="117">
        <f t="shared" si="4"/>
        <v>0</v>
      </c>
      <c r="S91" s="117">
        <f t="shared" si="4"/>
        <v>-99999.89999999998</v>
      </c>
      <c r="T91" s="117">
        <f t="shared" si="4"/>
        <v>0</v>
      </c>
      <c r="U91" s="117">
        <f t="shared" si="4"/>
        <v>0</v>
      </c>
      <c r="V91" s="117">
        <f t="shared" si="4"/>
        <v>-100000.1</v>
      </c>
      <c r="W91" s="117">
        <f t="shared" si="4"/>
        <v>0</v>
      </c>
      <c r="X91" s="117">
        <f t="shared" si="4"/>
        <v>-50000.05</v>
      </c>
      <c r="Y91" s="117">
        <f t="shared" si="4"/>
        <v>0</v>
      </c>
      <c r="Z91" s="117">
        <f t="shared" si="4"/>
        <v>0</v>
      </c>
      <c r="AA91" s="117">
        <f t="shared" si="4"/>
        <v>0</v>
      </c>
      <c r="AB91" s="117">
        <f t="shared" si="4"/>
        <v>-200000</v>
      </c>
      <c r="AC91" s="117">
        <f t="shared" si="4"/>
        <v>0</v>
      </c>
      <c r="AD91" s="117">
        <f t="shared" si="4"/>
        <v>0</v>
      </c>
      <c r="AE91" s="117">
        <f t="shared" si="4"/>
        <v>0</v>
      </c>
      <c r="AF91" s="117">
        <f t="shared" si="4"/>
        <v>-39999.959999999992</v>
      </c>
      <c r="AG91" s="117">
        <f t="shared" si="4"/>
        <v>0</v>
      </c>
      <c r="AH91" s="117">
        <f t="shared" si="4"/>
        <v>0</v>
      </c>
      <c r="AI91" s="117">
        <f t="shared" si="4"/>
        <v>0</v>
      </c>
      <c r="AJ91" s="117">
        <f t="shared" si="4"/>
        <v>0</v>
      </c>
      <c r="AK91" s="117">
        <f t="shared" si="4"/>
        <v>0</v>
      </c>
      <c r="AL91" s="117">
        <f>SUM(C91:AK91)</f>
        <v>-2090773.51</v>
      </c>
    </row>
    <row r="92" spans="1:38" ht="7.95" customHeight="1">
      <c r="A92" s="181" t="s">
        <v>152</v>
      </c>
      <c r="B92" s="181"/>
      <c r="C92" s="87" t="e">
        <f>C91/C89*100</f>
        <v>#DIV/0!</v>
      </c>
      <c r="D92" s="87">
        <f t="shared" ref="D92:AE92" si="5">D91/D89*100</f>
        <v>-100</v>
      </c>
      <c r="E92" s="87" t="e">
        <f t="shared" si="5"/>
        <v>#DIV/0!</v>
      </c>
      <c r="F92" s="87" t="e">
        <f t="shared" si="5"/>
        <v>#DIV/0!</v>
      </c>
      <c r="G92" s="87" t="e">
        <f t="shared" si="5"/>
        <v>#DIV/0!</v>
      </c>
      <c r="H92" s="87" t="e">
        <f t="shared" si="5"/>
        <v>#DIV/0!</v>
      </c>
      <c r="I92" s="87" t="e">
        <f t="shared" si="5"/>
        <v>#DIV/0!</v>
      </c>
      <c r="J92" s="87" t="e">
        <f t="shared" si="5"/>
        <v>#DIV/0!</v>
      </c>
      <c r="K92" s="87">
        <f t="shared" si="5"/>
        <v>-100</v>
      </c>
      <c r="L92" s="118">
        <f t="shared" si="5"/>
        <v>-100</v>
      </c>
      <c r="M92" s="118">
        <f t="shared" si="5"/>
        <v>-100</v>
      </c>
      <c r="N92" s="118" t="e">
        <f t="shared" si="5"/>
        <v>#DIV/0!</v>
      </c>
      <c r="O92" s="118" t="e">
        <f t="shared" si="5"/>
        <v>#DIV/0!</v>
      </c>
      <c r="P92" s="118" t="e">
        <f t="shared" si="5"/>
        <v>#DIV/0!</v>
      </c>
      <c r="Q92" s="118" t="e">
        <f t="shared" si="5"/>
        <v>#DIV/0!</v>
      </c>
      <c r="R92" s="118" t="e">
        <f t="shared" si="5"/>
        <v>#DIV/0!</v>
      </c>
      <c r="S92" s="118">
        <f t="shared" si="5"/>
        <v>-100</v>
      </c>
      <c r="T92" s="118" t="e">
        <f t="shared" si="5"/>
        <v>#DIV/0!</v>
      </c>
      <c r="U92" s="118" t="e">
        <f t="shared" si="5"/>
        <v>#DIV/0!</v>
      </c>
      <c r="V92" s="118">
        <f t="shared" si="5"/>
        <v>-100</v>
      </c>
      <c r="W92" s="118" t="e">
        <f t="shared" si="5"/>
        <v>#DIV/0!</v>
      </c>
      <c r="X92" s="118">
        <f t="shared" si="5"/>
        <v>-100</v>
      </c>
      <c r="Y92" s="118" t="e">
        <f t="shared" si="5"/>
        <v>#DIV/0!</v>
      </c>
      <c r="Z92" s="118" t="e">
        <f t="shared" si="5"/>
        <v>#DIV/0!</v>
      </c>
      <c r="AA92" s="118" t="e">
        <f t="shared" si="5"/>
        <v>#DIV/0!</v>
      </c>
      <c r="AB92" s="118">
        <f t="shared" si="5"/>
        <v>-100</v>
      </c>
      <c r="AC92" s="118" t="e">
        <f t="shared" si="5"/>
        <v>#DIV/0!</v>
      </c>
      <c r="AD92" s="118" t="e">
        <f t="shared" si="5"/>
        <v>#DIV/0!</v>
      </c>
      <c r="AE92" s="118" t="e">
        <f t="shared" si="5"/>
        <v>#DIV/0!</v>
      </c>
      <c r="AF92" s="118">
        <f>AF91/AF89*100</f>
        <v>-100</v>
      </c>
      <c r="AG92" s="118" t="e">
        <f t="shared" ref="AG92" si="6">AG91/AG89*100</f>
        <v>#DIV/0!</v>
      </c>
      <c r="AH92" s="118" t="e">
        <f t="shared" ref="AH92" si="7">AH91/AH89*100</f>
        <v>#DIV/0!</v>
      </c>
      <c r="AI92" s="118" t="e">
        <f t="shared" ref="AI92" si="8">AI91/AI89*100</f>
        <v>#DIV/0!</v>
      </c>
      <c r="AJ92" s="118" t="e">
        <f t="shared" ref="AJ92" si="9">AJ91/AJ89*100</f>
        <v>#DIV/0!</v>
      </c>
      <c r="AK92" s="118" t="e">
        <f t="shared" ref="AK92:AL92" si="10">AK91/AK89*100</f>
        <v>#DIV/0!</v>
      </c>
      <c r="AL92" s="118">
        <f t="shared" si="10"/>
        <v>-100.00000000000003</v>
      </c>
    </row>
  </sheetData>
  <mergeCells count="5">
    <mergeCell ref="A91:B91"/>
    <mergeCell ref="A92:B92"/>
    <mergeCell ref="A89:B89"/>
    <mergeCell ref="A90:B90"/>
    <mergeCell ref="A88:B88"/>
  </mergeCells>
  <pageMargins left="0.45" right="0.45" top="0.25" bottom="0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93"/>
  <sheetViews>
    <sheetView topLeftCell="A67" zoomScale="115" zoomScaleNormal="115" workbookViewId="0">
      <selection activeCell="C30" sqref="C30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113</v>
      </c>
    </row>
    <row r="5" spans="1:15">
      <c r="A5" s="66" t="s">
        <v>89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349.46300000000002</v>
      </c>
      <c r="D8" s="67">
        <f>'RM Rate &amp; Feed Cost'!C7</f>
        <v>20</v>
      </c>
      <c r="E8" s="20">
        <f>C8*D8</f>
        <v>6989.26</v>
      </c>
      <c r="F8" s="20">
        <f>E8/1000</f>
        <v>6.9892599999999998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416.63499999999999</v>
      </c>
      <c r="D9" s="67">
        <f>'RM Rate &amp; Feed Cost'!C8</f>
        <v>35</v>
      </c>
      <c r="E9" s="20">
        <f t="shared" ref="E9:E72" si="0">C9*D9</f>
        <v>14582.225</v>
      </c>
      <c r="F9" s="20">
        <f t="shared" ref="F9:F72" si="1">E9/1000</f>
        <v>14.582225000000001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97.483999999999995</v>
      </c>
      <c r="D11" s="67">
        <f>'RM Rate &amp; Feed Cost'!C10</f>
        <v>62</v>
      </c>
      <c r="E11" s="20">
        <f t="shared" si="0"/>
        <v>6044.0079999999998</v>
      </c>
      <c r="F11" s="20">
        <f t="shared" si="1"/>
        <v>6.0440079999999998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30</v>
      </c>
      <c r="D16" s="67">
        <f>'RM Rate &amp; Feed Cost'!C15</f>
        <v>62</v>
      </c>
      <c r="E16" s="20">
        <f t="shared" si="0"/>
        <v>1860</v>
      </c>
      <c r="F16" s="20">
        <f t="shared" si="1"/>
        <v>1.86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76.102000000000004</v>
      </c>
      <c r="D17" s="67">
        <f>'RM Rate &amp; Feed Cost'!C16</f>
        <v>78</v>
      </c>
      <c r="E17" s="20">
        <f t="shared" si="0"/>
        <v>5935.9560000000001</v>
      </c>
      <c r="F17" s="20">
        <f t="shared" si="1"/>
        <v>5.935956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20</v>
      </c>
      <c r="D33" s="67">
        <f>'RM Rate &amp; Feed Cost'!C32</f>
        <v>60</v>
      </c>
      <c r="E33" s="20">
        <f t="shared" si="0"/>
        <v>1200</v>
      </c>
      <c r="F33" s="20">
        <f t="shared" si="1"/>
        <v>1.2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/>
      <c r="D35" s="67">
        <f>'RM Rate &amp; Feed Cost'!C34</f>
        <v>9.25</v>
      </c>
      <c r="E35" s="20">
        <f t="shared" si="0"/>
        <v>0</v>
      </c>
      <c r="F35" s="20">
        <f t="shared" si="1"/>
        <v>0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1.915</v>
      </c>
      <c r="D48" s="67">
        <f>'RM Rate &amp; Feed Cost'!C47</f>
        <v>230</v>
      </c>
      <c r="E48" s="20">
        <f t="shared" si="0"/>
        <v>440.45</v>
      </c>
      <c r="F48" s="20">
        <f t="shared" si="1"/>
        <v>0.44045000000000001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0.152</v>
      </c>
      <c r="D60" s="67">
        <f>'RM Rate &amp; Feed Cost'!C59</f>
        <v>132</v>
      </c>
      <c r="E60" s="20">
        <f t="shared" si="0"/>
        <v>20.064</v>
      </c>
      <c r="F60" s="20">
        <f t="shared" si="1"/>
        <v>2.0063999999999999E-2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999.75099999999998</v>
      </c>
      <c r="D93" s="73">
        <f t="shared" ref="D93:G93" si="4">SUM(D8:D92)</f>
        <v>23523.870000000003</v>
      </c>
      <c r="E93" s="73">
        <f t="shared" si="4"/>
        <v>37711.962999999996</v>
      </c>
      <c r="F93" s="72">
        <f t="shared" si="4"/>
        <v>37.711962999999997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93"/>
  <sheetViews>
    <sheetView topLeftCell="A70" zoomScale="115" zoomScaleNormal="115" workbookViewId="0">
      <selection activeCell="K76" sqref="K76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92</v>
      </c>
    </row>
    <row r="5" spans="1:15">
      <c r="A5" s="66" t="s">
        <v>228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323.84199999999998</v>
      </c>
      <c r="D8" s="67">
        <f>'RM Rate &amp; Feed Cost'!C7</f>
        <v>20</v>
      </c>
      <c r="E8" s="20">
        <f>C8*D8</f>
        <v>6476.84</v>
      </c>
      <c r="F8" s="20">
        <f>E8/1000</f>
        <v>6.4768400000000002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350</v>
      </c>
      <c r="D9" s="67">
        <f>'RM Rate &amp; Feed Cost'!C8</f>
        <v>35</v>
      </c>
      <c r="E9" s="20">
        <f t="shared" ref="E9:E72" si="0">C9*D9</f>
        <v>12250</v>
      </c>
      <c r="F9" s="20">
        <f t="shared" ref="F9:F72" si="1">E9/1000</f>
        <v>12.25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71.799000000000007</v>
      </c>
      <c r="D11" s="67">
        <f>'RM Rate &amp; Feed Cost'!C10</f>
        <v>62</v>
      </c>
      <c r="E11" s="20">
        <f t="shared" si="0"/>
        <v>4451.5380000000005</v>
      </c>
      <c r="F11" s="20">
        <f t="shared" si="1"/>
        <v>4.4515380000000002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103.045</v>
      </c>
      <c r="D12" s="67">
        <f>'RM Rate &amp; Feed Cost'!C11</f>
        <v>23.09</v>
      </c>
      <c r="E12" s="20">
        <f t="shared" si="0"/>
        <v>2379.3090499999998</v>
      </c>
      <c r="F12" s="20">
        <f t="shared" si="1"/>
        <v>2.3793090499999998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10</v>
      </c>
      <c r="D16" s="67">
        <f>'RM Rate &amp; Feed Cost'!C15</f>
        <v>62</v>
      </c>
      <c r="E16" s="20">
        <f t="shared" si="0"/>
        <v>620</v>
      </c>
      <c r="F16" s="20">
        <f t="shared" si="1"/>
        <v>0.62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85.727999999999994</v>
      </c>
      <c r="D17" s="67">
        <f>'RM Rate &amp; Feed Cost'!C16</f>
        <v>78</v>
      </c>
      <c r="E17" s="20">
        <f t="shared" si="0"/>
        <v>6686.7839999999997</v>
      </c>
      <c r="F17" s="20">
        <f t="shared" si="1"/>
        <v>6.6867839999999994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>
        <v>19.375</v>
      </c>
      <c r="D18" s="67">
        <f>'RM Rate &amp; Feed Cost'!C17</f>
        <v>43.5</v>
      </c>
      <c r="E18" s="20">
        <f t="shared" si="0"/>
        <v>842.8125</v>
      </c>
      <c r="F18" s="20">
        <f t="shared" si="1"/>
        <v>0.84281249999999996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>
        <v>5</v>
      </c>
      <c r="D30" s="67">
        <f>'RM Rate &amp; Feed Cost'!C29</f>
        <v>160</v>
      </c>
      <c r="E30" s="20">
        <f t="shared" si="0"/>
        <v>800</v>
      </c>
      <c r="F30" s="20">
        <f t="shared" si="1"/>
        <v>0.8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20</v>
      </c>
      <c r="D33" s="67">
        <f>'RM Rate &amp; Feed Cost'!C32</f>
        <v>60</v>
      </c>
      <c r="E33" s="20">
        <f t="shared" si="0"/>
        <v>1200</v>
      </c>
      <c r="F33" s="20">
        <f t="shared" si="1"/>
        <v>1.2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0.89600000000000002</v>
      </c>
      <c r="D35" s="67">
        <f>'RM Rate &amp; Feed Cost'!C34</f>
        <v>9.25</v>
      </c>
      <c r="E35" s="20">
        <f t="shared" si="0"/>
        <v>8.2880000000000003</v>
      </c>
      <c r="F35" s="20">
        <f t="shared" si="1"/>
        <v>8.2880000000000002E-3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2.0659999999999998</v>
      </c>
      <c r="D48" s="67">
        <f>'RM Rate &amp; Feed Cost'!C47</f>
        <v>230</v>
      </c>
      <c r="E48" s="20">
        <f t="shared" si="0"/>
        <v>475.17999999999995</v>
      </c>
      <c r="F48" s="20">
        <f t="shared" si="1"/>
        <v>0.47517999999999994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0.222</v>
      </c>
      <c r="D60" s="67">
        <f>'RM Rate &amp; Feed Cost'!C59</f>
        <v>132</v>
      </c>
      <c r="E60" s="20">
        <f t="shared" si="0"/>
        <v>29.304000000000002</v>
      </c>
      <c r="F60" s="20">
        <f t="shared" si="1"/>
        <v>2.9304000000000004E-2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2.7E-2</v>
      </c>
      <c r="D71" s="67">
        <f>'RM Rate &amp; Feed Cost'!C70</f>
        <v>1700</v>
      </c>
      <c r="E71" s="20">
        <f t="shared" si="0"/>
        <v>45.9</v>
      </c>
      <c r="F71" s="20">
        <f t="shared" si="1"/>
        <v>4.5899999999999996E-2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999.99999999999989</v>
      </c>
      <c r="D93" s="73">
        <f t="shared" ref="D93:G93" si="4">SUM(D8:D92)</f>
        <v>23523.870000000003</v>
      </c>
      <c r="E93" s="73">
        <f t="shared" si="4"/>
        <v>36905.955549999999</v>
      </c>
      <c r="F93" s="72">
        <f t="shared" si="4"/>
        <v>36.905955550000009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93"/>
  <sheetViews>
    <sheetView zoomScale="115" zoomScaleNormal="115" workbookViewId="0">
      <selection activeCell="G8" sqref="G8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7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93</v>
      </c>
    </row>
    <row r="5" spans="1:15">
      <c r="A5" s="66" t="s">
        <v>228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100</v>
      </c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200</v>
      </c>
      <c r="D8" s="67">
        <f>'RM Rate &amp; Feed Cost'!C7</f>
        <v>20</v>
      </c>
      <c r="E8" s="20">
        <f>C8*D8</f>
        <v>4000</v>
      </c>
      <c r="F8" s="20">
        <f>E8/1000</f>
        <v>4</v>
      </c>
      <c r="G8" s="28">
        <f>G7*C8</f>
        <v>20000</v>
      </c>
      <c r="H8" s="42">
        <v>3000</v>
      </c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350</v>
      </c>
      <c r="D9" s="67">
        <f>'RM Rate &amp; Feed Cost'!C8</f>
        <v>35</v>
      </c>
      <c r="E9" s="20">
        <f t="shared" ref="E9:E72" si="0">C9*D9</f>
        <v>12250</v>
      </c>
      <c r="F9" s="20">
        <f t="shared" ref="F9:F72" si="1">E9/1000</f>
        <v>12.25</v>
      </c>
      <c r="G9" s="28">
        <f>G7*C9</f>
        <v>35000</v>
      </c>
      <c r="H9" s="42">
        <v>5250</v>
      </c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>
        <v>300</v>
      </c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0.41899999999999998</v>
      </c>
      <c r="D11" s="67">
        <f>'RM Rate &amp; Feed Cost'!C10</f>
        <v>62</v>
      </c>
      <c r="E11" s="20">
        <f t="shared" si="0"/>
        <v>25.977999999999998</v>
      </c>
      <c r="F11" s="20">
        <f t="shared" si="1"/>
        <v>2.5977999999999998E-2</v>
      </c>
      <c r="G11" s="28">
        <f>G7*C11</f>
        <v>41.9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185.339</v>
      </c>
      <c r="D12" s="67">
        <f>'RM Rate &amp; Feed Cost'!C11</f>
        <v>23.09</v>
      </c>
      <c r="E12" s="20">
        <f t="shared" si="0"/>
        <v>4279.4775099999997</v>
      </c>
      <c r="F12" s="20">
        <f t="shared" si="1"/>
        <v>4.2794775099999995</v>
      </c>
      <c r="G12" s="28">
        <f>G7*C12</f>
        <v>18533.900000000001</v>
      </c>
      <c r="H12" s="42">
        <v>2800</v>
      </c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20</v>
      </c>
      <c r="D16" s="67">
        <f>'RM Rate &amp; Feed Cost'!C15</f>
        <v>62</v>
      </c>
      <c r="E16" s="20">
        <f t="shared" si="0"/>
        <v>1240</v>
      </c>
      <c r="F16" s="20">
        <f t="shared" si="1"/>
        <v>1.24</v>
      </c>
      <c r="G16" s="28">
        <f>G7*C16</f>
        <v>2000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47.19</v>
      </c>
      <c r="D17" s="67">
        <f>'RM Rate &amp; Feed Cost'!C16</f>
        <v>78</v>
      </c>
      <c r="E17" s="20">
        <f t="shared" si="0"/>
        <v>3680.8199999999997</v>
      </c>
      <c r="F17" s="20">
        <f t="shared" si="1"/>
        <v>3.6808199999999998</v>
      </c>
      <c r="G17" s="28">
        <f>G7*C17</f>
        <v>4719</v>
      </c>
      <c r="H17" s="42">
        <v>700</v>
      </c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19.335999999999999</v>
      </c>
      <c r="D23" s="67">
        <f>'RM Rate &amp; Feed Cost'!C22</f>
        <v>8.5</v>
      </c>
      <c r="E23" s="20">
        <f t="shared" si="0"/>
        <v>164.35599999999999</v>
      </c>
      <c r="F23" s="20">
        <f t="shared" si="1"/>
        <v>0.164356</v>
      </c>
      <c r="G23" s="28">
        <f>G7*C23</f>
        <v>1933.6</v>
      </c>
      <c r="H23" s="42">
        <v>300</v>
      </c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>
        <v>500</v>
      </c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137.22800000000001</v>
      </c>
      <c r="D26" s="67">
        <f>'RM Rate &amp; Feed Cost'!C25</f>
        <v>22</v>
      </c>
      <c r="E26" s="20">
        <f t="shared" si="0"/>
        <v>3019.0160000000001</v>
      </c>
      <c r="F26" s="20">
        <f t="shared" si="1"/>
        <v>3.0190160000000001</v>
      </c>
      <c r="G26" s="28">
        <f>G7*C26</f>
        <v>13722.800000000001</v>
      </c>
      <c r="H26" s="42">
        <v>2100</v>
      </c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>
        <v>5</v>
      </c>
      <c r="D30" s="67">
        <f>'RM Rate &amp; Feed Cost'!C29</f>
        <v>160</v>
      </c>
      <c r="E30" s="20">
        <f t="shared" si="0"/>
        <v>800</v>
      </c>
      <c r="F30" s="20">
        <f t="shared" si="1"/>
        <v>0.8</v>
      </c>
      <c r="G30" s="28">
        <f>G7*C30</f>
        <v>500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27.462</v>
      </c>
      <c r="D33" s="67">
        <f>'RM Rate &amp; Feed Cost'!C32</f>
        <v>60</v>
      </c>
      <c r="E33" s="20">
        <f t="shared" si="0"/>
        <v>1647.72</v>
      </c>
      <c r="F33" s="20">
        <f t="shared" si="1"/>
        <v>1.6477200000000001</v>
      </c>
      <c r="G33" s="28">
        <f>G7*C33</f>
        <v>2746.2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3.0019999999999998</v>
      </c>
      <c r="D35" s="67">
        <f>'RM Rate &amp; Feed Cost'!C34</f>
        <v>9.25</v>
      </c>
      <c r="E35" s="20">
        <f t="shared" si="0"/>
        <v>27.7685</v>
      </c>
      <c r="F35" s="20">
        <f t="shared" si="1"/>
        <v>2.7768499999999998E-2</v>
      </c>
      <c r="G35" s="28">
        <f>G7*C35</f>
        <v>300.2</v>
      </c>
      <c r="H35" s="42">
        <v>50</v>
      </c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1.589</v>
      </c>
      <c r="D48" s="67">
        <f>'RM Rate &amp; Feed Cost'!C47</f>
        <v>230</v>
      </c>
      <c r="E48" s="20">
        <f t="shared" si="0"/>
        <v>365.46999999999997</v>
      </c>
      <c r="F48" s="20">
        <f t="shared" si="1"/>
        <v>0.36546999999999996</v>
      </c>
      <c r="G48" s="28">
        <f>G7*C48</f>
        <v>158.9</v>
      </c>
      <c r="H48" s="42">
        <v>25</v>
      </c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3.3359999999999999</v>
      </c>
      <c r="D64" s="67">
        <f>'RM Rate &amp; Feed Cost'!C63</f>
        <v>87.38</v>
      </c>
      <c r="E64" s="20">
        <f t="shared" si="0"/>
        <v>291.49967999999996</v>
      </c>
      <c r="F64" s="20">
        <f t="shared" si="1"/>
        <v>0.29149967999999993</v>
      </c>
      <c r="G64" s="28">
        <f>G7*C64</f>
        <v>333.59999999999997</v>
      </c>
      <c r="H64" s="46">
        <v>50</v>
      </c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</v>
      </c>
      <c r="D71" s="67">
        <f>'RM Rate &amp; Feed Cost'!C70</f>
        <v>1700</v>
      </c>
      <c r="E71" s="20">
        <f t="shared" si="0"/>
        <v>170</v>
      </c>
      <c r="F71" s="20">
        <f t="shared" si="1"/>
        <v>0.17</v>
      </c>
      <c r="G71" s="28">
        <f>G7*C71</f>
        <v>10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1000.0010000000002</v>
      </c>
      <c r="D93" s="73">
        <f t="shared" ref="D93:G93" si="4">SUM(D8:D92)</f>
        <v>23523.870000000003</v>
      </c>
      <c r="E93" s="73">
        <f t="shared" si="4"/>
        <v>31962.10569</v>
      </c>
      <c r="F93" s="72">
        <f t="shared" si="4"/>
        <v>31.962105690000001</v>
      </c>
      <c r="G93" s="72">
        <f t="shared" si="4"/>
        <v>100000.1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93"/>
  <sheetViews>
    <sheetView zoomScale="115" zoomScaleNormal="115" workbookViewId="0">
      <selection activeCell="J17" sqref="J1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220</v>
      </c>
    </row>
    <row r="5" spans="1:15">
      <c r="A5" s="66" t="s">
        <v>228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323.84199999999998</v>
      </c>
      <c r="D8" s="67">
        <f>'RM Rate &amp; Feed Cost'!C7</f>
        <v>20</v>
      </c>
      <c r="E8" s="20">
        <f>C8*D8</f>
        <v>6476.84</v>
      </c>
      <c r="F8" s="20">
        <f>E8/1000</f>
        <v>6.4768400000000002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350</v>
      </c>
      <c r="D9" s="67">
        <f>'RM Rate &amp; Feed Cost'!C8</f>
        <v>35</v>
      </c>
      <c r="E9" s="20">
        <f t="shared" ref="E9:E72" si="0">C9*D9</f>
        <v>12250</v>
      </c>
      <c r="F9" s="20">
        <f t="shared" ref="F9:F72" si="1">E9/1000</f>
        <v>12.25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71.799000000000007</v>
      </c>
      <c r="D11" s="67">
        <f>'RM Rate &amp; Feed Cost'!C10</f>
        <v>62</v>
      </c>
      <c r="E11" s="20">
        <f t="shared" si="0"/>
        <v>4451.5380000000005</v>
      </c>
      <c r="F11" s="20">
        <f t="shared" si="1"/>
        <v>4.4515380000000002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103.045</v>
      </c>
      <c r="D12" s="67">
        <f>'RM Rate &amp; Feed Cost'!C11</f>
        <v>23.09</v>
      </c>
      <c r="E12" s="20">
        <f t="shared" si="0"/>
        <v>2379.3090499999998</v>
      </c>
      <c r="F12" s="20">
        <f t="shared" si="1"/>
        <v>2.3793090499999998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10</v>
      </c>
      <c r="D16" s="67">
        <f>'RM Rate &amp; Feed Cost'!C15</f>
        <v>62</v>
      </c>
      <c r="E16" s="20">
        <f t="shared" si="0"/>
        <v>620</v>
      </c>
      <c r="F16" s="20">
        <f t="shared" si="1"/>
        <v>0.62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85.727999999999994</v>
      </c>
      <c r="D17" s="67">
        <f>'RM Rate &amp; Feed Cost'!C16</f>
        <v>78</v>
      </c>
      <c r="E17" s="20">
        <f t="shared" si="0"/>
        <v>6686.7839999999997</v>
      </c>
      <c r="F17" s="20">
        <f t="shared" si="1"/>
        <v>6.6867839999999994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>
        <v>19.375</v>
      </c>
      <c r="D18" s="67">
        <f>'RM Rate &amp; Feed Cost'!C17</f>
        <v>43.5</v>
      </c>
      <c r="E18" s="20">
        <f t="shared" si="0"/>
        <v>842.8125</v>
      </c>
      <c r="F18" s="20">
        <f t="shared" si="1"/>
        <v>0.84281249999999996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>
        <v>5</v>
      </c>
      <c r="D30" s="67">
        <f>'RM Rate &amp; Feed Cost'!C29</f>
        <v>160</v>
      </c>
      <c r="E30" s="20">
        <f t="shared" si="0"/>
        <v>800</v>
      </c>
      <c r="F30" s="20">
        <f t="shared" si="1"/>
        <v>0.8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20</v>
      </c>
      <c r="D33" s="67">
        <f>'RM Rate &amp; Feed Cost'!C32</f>
        <v>60</v>
      </c>
      <c r="E33" s="20">
        <f t="shared" si="0"/>
        <v>1200</v>
      </c>
      <c r="F33" s="20">
        <f t="shared" si="1"/>
        <v>1.2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0.89600000000000002</v>
      </c>
      <c r="D35" s="67">
        <f>'RM Rate &amp; Feed Cost'!C34</f>
        <v>9.25</v>
      </c>
      <c r="E35" s="20">
        <f t="shared" si="0"/>
        <v>8.2880000000000003</v>
      </c>
      <c r="F35" s="20">
        <f t="shared" si="1"/>
        <v>8.2880000000000002E-3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2.0659999999999998</v>
      </c>
      <c r="D48" s="67">
        <f>'RM Rate &amp; Feed Cost'!C47</f>
        <v>230</v>
      </c>
      <c r="E48" s="20">
        <f t="shared" si="0"/>
        <v>475.17999999999995</v>
      </c>
      <c r="F48" s="20">
        <f t="shared" si="1"/>
        <v>0.47517999999999994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0.222</v>
      </c>
      <c r="D60" s="67">
        <f>'RM Rate &amp; Feed Cost'!C59</f>
        <v>132</v>
      </c>
      <c r="E60" s="20">
        <f t="shared" si="0"/>
        <v>29.304000000000002</v>
      </c>
      <c r="F60" s="20">
        <f t="shared" si="1"/>
        <v>2.9304000000000004E-2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2.7E-2</v>
      </c>
      <c r="D71" s="67">
        <f>'RM Rate &amp; Feed Cost'!C70</f>
        <v>1700</v>
      </c>
      <c r="E71" s="20">
        <f t="shared" si="0"/>
        <v>45.9</v>
      </c>
      <c r="F71" s="20">
        <f t="shared" si="1"/>
        <v>4.5899999999999996E-2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999.99999999999989</v>
      </c>
      <c r="D93" s="73">
        <f t="shared" ref="D93:G93" si="4">SUM(D8:D92)</f>
        <v>23523.870000000003</v>
      </c>
      <c r="E93" s="73">
        <f t="shared" si="4"/>
        <v>36905.955549999999</v>
      </c>
      <c r="F93" s="72">
        <f t="shared" si="4"/>
        <v>36.905955550000009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93"/>
  <sheetViews>
    <sheetView zoomScale="115" zoomScaleNormal="115" workbookViewId="0">
      <selection activeCell="G8" sqref="G8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9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94</v>
      </c>
    </row>
    <row r="5" spans="1:15">
      <c r="A5" s="66" t="s">
        <v>228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50</v>
      </c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200</v>
      </c>
      <c r="D8" s="67">
        <f>'RM Rate &amp; Feed Cost'!C7</f>
        <v>20</v>
      </c>
      <c r="E8" s="20">
        <f>C8*D8</f>
        <v>4000</v>
      </c>
      <c r="F8" s="20">
        <f>E8/1000</f>
        <v>4</v>
      </c>
      <c r="G8" s="28">
        <f>G7*C8</f>
        <v>10000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350</v>
      </c>
      <c r="D9" s="67">
        <f>'RM Rate &amp; Feed Cost'!C8</f>
        <v>35</v>
      </c>
      <c r="E9" s="20">
        <f t="shared" ref="E9:E72" si="0">C9*D9</f>
        <v>12250</v>
      </c>
      <c r="F9" s="20">
        <f t="shared" ref="F9:F72" si="1">E9/1000</f>
        <v>12.25</v>
      </c>
      <c r="G9" s="28">
        <f>G7*C9</f>
        <v>17500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0.41899999999999998</v>
      </c>
      <c r="D11" s="67">
        <f>'RM Rate &amp; Feed Cost'!C10</f>
        <v>62</v>
      </c>
      <c r="E11" s="20">
        <f t="shared" si="0"/>
        <v>25.977999999999998</v>
      </c>
      <c r="F11" s="20">
        <f t="shared" si="1"/>
        <v>2.5977999999999998E-2</v>
      </c>
      <c r="G11" s="28">
        <f>G7*C11</f>
        <v>20.95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185.339</v>
      </c>
      <c r="D12" s="67">
        <f>'RM Rate &amp; Feed Cost'!C11</f>
        <v>23.09</v>
      </c>
      <c r="E12" s="20">
        <f t="shared" si="0"/>
        <v>4279.4775099999997</v>
      </c>
      <c r="F12" s="20">
        <f t="shared" si="1"/>
        <v>4.2794775099999995</v>
      </c>
      <c r="G12" s="28">
        <f>G7*C12</f>
        <v>9266.9500000000007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20</v>
      </c>
      <c r="D16" s="67">
        <f>'RM Rate &amp; Feed Cost'!C15</f>
        <v>62</v>
      </c>
      <c r="E16" s="20">
        <f t="shared" si="0"/>
        <v>1240</v>
      </c>
      <c r="F16" s="20">
        <f t="shared" si="1"/>
        <v>1.24</v>
      </c>
      <c r="G16" s="28">
        <f>G7*C16</f>
        <v>1000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47.19</v>
      </c>
      <c r="D17" s="67">
        <f>'RM Rate &amp; Feed Cost'!C16</f>
        <v>78</v>
      </c>
      <c r="E17" s="20">
        <f t="shared" si="0"/>
        <v>3680.8199999999997</v>
      </c>
      <c r="F17" s="20">
        <f t="shared" si="1"/>
        <v>3.6808199999999998</v>
      </c>
      <c r="G17" s="28">
        <f>G7*C17</f>
        <v>2359.5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19.335999999999999</v>
      </c>
      <c r="D23" s="67">
        <f>'RM Rate &amp; Feed Cost'!C22</f>
        <v>8.5</v>
      </c>
      <c r="E23" s="20">
        <f t="shared" si="0"/>
        <v>164.35599999999999</v>
      </c>
      <c r="F23" s="20">
        <f t="shared" si="1"/>
        <v>0.164356</v>
      </c>
      <c r="G23" s="28">
        <f>G7*C23</f>
        <v>966.8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137.22800000000001</v>
      </c>
      <c r="D26" s="67">
        <f>'RM Rate &amp; Feed Cost'!C25</f>
        <v>22</v>
      </c>
      <c r="E26" s="20">
        <f t="shared" si="0"/>
        <v>3019.0160000000001</v>
      </c>
      <c r="F26" s="20">
        <f t="shared" si="1"/>
        <v>3.0190160000000001</v>
      </c>
      <c r="G26" s="28">
        <f>G7*C26</f>
        <v>6861.4000000000005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>
        <v>5</v>
      </c>
      <c r="D30" s="67">
        <f>'RM Rate &amp; Feed Cost'!C29</f>
        <v>160</v>
      </c>
      <c r="E30" s="20">
        <f t="shared" si="0"/>
        <v>800</v>
      </c>
      <c r="F30" s="20">
        <f t="shared" si="1"/>
        <v>0.8</v>
      </c>
      <c r="G30" s="28">
        <f>G7*C30</f>
        <v>250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27.462</v>
      </c>
      <c r="D33" s="67">
        <f>'RM Rate &amp; Feed Cost'!C32</f>
        <v>60</v>
      </c>
      <c r="E33" s="20">
        <f t="shared" si="0"/>
        <v>1647.72</v>
      </c>
      <c r="F33" s="20">
        <f t="shared" si="1"/>
        <v>1.6477200000000001</v>
      </c>
      <c r="G33" s="28">
        <f>G7*C33</f>
        <v>1373.1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3.0019999999999998</v>
      </c>
      <c r="D35" s="67">
        <f>'RM Rate &amp; Feed Cost'!C34</f>
        <v>9.25</v>
      </c>
      <c r="E35" s="20">
        <f t="shared" si="0"/>
        <v>27.7685</v>
      </c>
      <c r="F35" s="20">
        <f t="shared" si="1"/>
        <v>2.7768499999999998E-2</v>
      </c>
      <c r="G35" s="28">
        <f>G7*C35</f>
        <v>150.1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1.589</v>
      </c>
      <c r="D48" s="67">
        <f>'RM Rate &amp; Feed Cost'!C47</f>
        <v>230</v>
      </c>
      <c r="E48" s="20">
        <f t="shared" si="0"/>
        <v>365.46999999999997</v>
      </c>
      <c r="F48" s="20">
        <f t="shared" si="1"/>
        <v>0.36546999999999996</v>
      </c>
      <c r="G48" s="28">
        <f>G7*C48</f>
        <v>79.45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3.3359999999999999</v>
      </c>
      <c r="D64" s="67">
        <f>'RM Rate &amp; Feed Cost'!C63</f>
        <v>87.38</v>
      </c>
      <c r="E64" s="20">
        <f t="shared" si="0"/>
        <v>291.49967999999996</v>
      </c>
      <c r="F64" s="20">
        <f t="shared" si="1"/>
        <v>0.29149967999999993</v>
      </c>
      <c r="G64" s="28">
        <f>G7*C64</f>
        <v>166.79999999999998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</v>
      </c>
      <c r="D71" s="67">
        <f>'RM Rate &amp; Feed Cost'!C70</f>
        <v>1700</v>
      </c>
      <c r="E71" s="20">
        <f t="shared" si="0"/>
        <v>170</v>
      </c>
      <c r="F71" s="20">
        <f t="shared" si="1"/>
        <v>0.17</v>
      </c>
      <c r="G71" s="28">
        <f>G7*C71</f>
        <v>5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1000.0010000000002</v>
      </c>
      <c r="D93" s="73">
        <f t="shared" ref="D93:G93" si="4">SUM(D8:D92)</f>
        <v>23523.870000000003</v>
      </c>
      <c r="E93" s="73">
        <f t="shared" si="4"/>
        <v>31962.10569</v>
      </c>
      <c r="F93" s="72">
        <f t="shared" si="4"/>
        <v>31.962105690000001</v>
      </c>
      <c r="G93" s="72">
        <f t="shared" si="4"/>
        <v>50000.05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93"/>
  <sheetViews>
    <sheetView topLeftCell="A67" zoomScale="115" zoomScaleNormal="115" workbookViewId="0">
      <selection activeCell="E8" sqref="E8:E91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95</v>
      </c>
    </row>
    <row r="5" spans="1:15">
      <c r="A5" s="66" t="s">
        <v>275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181.16900000000001</v>
      </c>
      <c r="D8" s="67">
        <f>'RM Rate &amp; Feed Cost'!C7</f>
        <v>20</v>
      </c>
      <c r="E8" s="20">
        <f>C8*D8</f>
        <v>3623.38</v>
      </c>
      <c r="F8" s="20">
        <f>E8/1000</f>
        <v>3.62338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215.68700000000001</v>
      </c>
      <c r="D9" s="67">
        <f>'RM Rate &amp; Feed Cost'!C8</f>
        <v>35</v>
      </c>
      <c r="E9" s="20">
        <f t="shared" ref="E9:E72" si="0">C9*D9</f>
        <v>7549.0450000000001</v>
      </c>
      <c r="F9" s="20">
        <f t="shared" ref="F9:F72" si="1">E9/1000</f>
        <v>7.5490450000000004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176.19399999999999</v>
      </c>
      <c r="D10" s="67">
        <f>'RM Rate &amp; Feed Cost'!C9</f>
        <v>18.5</v>
      </c>
      <c r="E10" s="20">
        <f t="shared" si="0"/>
        <v>3259.5889999999999</v>
      </c>
      <c r="F10" s="20">
        <f t="shared" si="1"/>
        <v>3.2595890000000001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22.565000000000001</v>
      </c>
      <c r="D11" s="67">
        <f>'RM Rate &amp; Feed Cost'!C10</f>
        <v>62</v>
      </c>
      <c r="E11" s="20">
        <f t="shared" si="0"/>
        <v>1399.03</v>
      </c>
      <c r="F11" s="20">
        <f t="shared" si="1"/>
        <v>1.39903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200</v>
      </c>
      <c r="D12" s="67">
        <f>'RM Rate &amp; Feed Cost'!C11</f>
        <v>23.09</v>
      </c>
      <c r="E12" s="20">
        <f t="shared" si="0"/>
        <v>4618</v>
      </c>
      <c r="F12" s="20">
        <f t="shared" si="1"/>
        <v>4.6180000000000003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80</v>
      </c>
      <c r="D13" s="67">
        <f>'RM Rate &amp; Feed Cost'!C12</f>
        <v>21</v>
      </c>
      <c r="E13" s="20">
        <f t="shared" si="0"/>
        <v>1680</v>
      </c>
      <c r="F13" s="20">
        <f t="shared" si="1"/>
        <v>1.68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10</v>
      </c>
      <c r="D16" s="67">
        <f>'RM Rate &amp; Feed Cost'!C15</f>
        <v>62</v>
      </c>
      <c r="E16" s="20">
        <f t="shared" si="0"/>
        <v>620</v>
      </c>
      <c r="F16" s="20">
        <f t="shared" si="1"/>
        <v>0.62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30</v>
      </c>
      <c r="D17" s="67">
        <f>'RM Rate &amp; Feed Cost'!C16</f>
        <v>78</v>
      </c>
      <c r="E17" s="20">
        <f t="shared" si="0"/>
        <v>2340</v>
      </c>
      <c r="F17" s="20">
        <f t="shared" si="1"/>
        <v>2.34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5.6609999999999996</v>
      </c>
      <c r="D23" s="67">
        <f>'RM Rate &amp; Feed Cost'!C22</f>
        <v>8.5</v>
      </c>
      <c r="E23" s="20">
        <f t="shared" si="0"/>
        <v>48.118499999999997</v>
      </c>
      <c r="F23" s="20">
        <f t="shared" si="1"/>
        <v>4.8118499999999995E-2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50</v>
      </c>
      <c r="D26" s="67">
        <f>'RM Rate &amp; Feed Cost'!C25</f>
        <v>22</v>
      </c>
      <c r="E26" s="20">
        <f t="shared" si="0"/>
        <v>1100</v>
      </c>
      <c r="F26" s="20">
        <f t="shared" si="1"/>
        <v>1.1000000000000001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21.916</v>
      </c>
      <c r="D33" s="67">
        <f>'RM Rate &amp; Feed Cost'!C32</f>
        <v>60</v>
      </c>
      <c r="E33" s="20">
        <f t="shared" si="0"/>
        <v>1314.96</v>
      </c>
      <c r="F33" s="20">
        <f t="shared" si="1"/>
        <v>1.3149600000000001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2.496</v>
      </c>
      <c r="D35" s="67">
        <f>'RM Rate &amp; Feed Cost'!C34</f>
        <v>9.25</v>
      </c>
      <c r="E35" s="20">
        <f t="shared" si="0"/>
        <v>23.088000000000001</v>
      </c>
      <c r="F35" s="20">
        <f t="shared" si="1"/>
        <v>2.3088000000000001E-2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2.0499999999999998</v>
      </c>
      <c r="D48" s="67">
        <f>'RM Rate &amp; Feed Cost'!C47</f>
        <v>230</v>
      </c>
      <c r="E48" s="20">
        <f t="shared" si="0"/>
        <v>471.49999999999994</v>
      </c>
      <c r="F48" s="20">
        <f t="shared" si="1"/>
        <v>0.47149999999999992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3.0670000000000002</v>
      </c>
      <c r="D64" s="67">
        <f>'RM Rate &amp; Feed Cost'!C63</f>
        <v>87.38</v>
      </c>
      <c r="E64" s="20">
        <f t="shared" si="0"/>
        <v>267.99446</v>
      </c>
      <c r="F64" s="20">
        <f t="shared" si="1"/>
        <v>0.26799445999999999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</v>
      </c>
      <c r="D71" s="67">
        <f>'RM Rate &amp; Feed Cost'!C70</f>
        <v>1700</v>
      </c>
      <c r="E71" s="20">
        <f t="shared" si="0"/>
        <v>170</v>
      </c>
      <c r="F71" s="20">
        <f t="shared" si="1"/>
        <v>0.17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1000.905</v>
      </c>
      <c r="D93" s="73">
        <f t="shared" ref="D93:G93" si="4">SUM(D8:D92)</f>
        <v>23523.870000000003</v>
      </c>
      <c r="E93" s="73">
        <f t="shared" si="4"/>
        <v>28484.704960000003</v>
      </c>
      <c r="F93" s="72">
        <f t="shared" si="4"/>
        <v>28.484704960000006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93"/>
  <sheetViews>
    <sheetView topLeftCell="A73" zoomScale="115" zoomScaleNormal="115" workbookViewId="0">
      <selection activeCell="C47" sqref="C4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96</v>
      </c>
    </row>
    <row r="5" spans="1:15">
      <c r="A5" s="66" t="s">
        <v>276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/>
      <c r="D8" s="67">
        <f>'RM Rate &amp; Feed Cost'!C7</f>
        <v>20</v>
      </c>
      <c r="E8" s="20">
        <f>C8*D8</f>
        <v>0</v>
      </c>
      <c r="F8" s="20">
        <f>E8/1000</f>
        <v>0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200</v>
      </c>
      <c r="D9" s="67">
        <f>'RM Rate &amp; Feed Cost'!C8</f>
        <v>35</v>
      </c>
      <c r="E9" s="20">
        <f t="shared" ref="E9:E72" si="0">C9*D9</f>
        <v>7000</v>
      </c>
      <c r="F9" s="20">
        <f t="shared" ref="F9:F72" si="1">E9/1000</f>
        <v>7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110</v>
      </c>
      <c r="D10" s="67">
        <f>'RM Rate &amp; Feed Cost'!C9</f>
        <v>18.5</v>
      </c>
      <c r="E10" s="20">
        <f t="shared" si="0"/>
        <v>2035</v>
      </c>
      <c r="F10" s="20">
        <f t="shared" si="1"/>
        <v>2.0350000000000001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200</v>
      </c>
      <c r="D11" s="67">
        <f>'RM Rate &amp; Feed Cost'!C10</f>
        <v>62</v>
      </c>
      <c r="E11" s="20">
        <f t="shared" si="0"/>
        <v>12400</v>
      </c>
      <c r="F11" s="20">
        <f t="shared" si="1"/>
        <v>12.4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180</v>
      </c>
      <c r="D12" s="67">
        <f>'RM Rate &amp; Feed Cost'!C11</f>
        <v>23.09</v>
      </c>
      <c r="E12" s="20">
        <f t="shared" si="0"/>
        <v>4156.2</v>
      </c>
      <c r="F12" s="20">
        <f t="shared" si="1"/>
        <v>4.1562000000000001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50</v>
      </c>
      <c r="D13" s="67">
        <f>'RM Rate &amp; Feed Cost'!C12</f>
        <v>21</v>
      </c>
      <c r="E13" s="20">
        <f t="shared" si="0"/>
        <v>1050</v>
      </c>
      <c r="F13" s="20">
        <f t="shared" si="1"/>
        <v>1.05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>
        <v>170</v>
      </c>
      <c r="D14" s="67">
        <f>'RM Rate &amp; Feed Cost'!C13</f>
        <v>53</v>
      </c>
      <c r="E14" s="20">
        <f t="shared" si="0"/>
        <v>9010</v>
      </c>
      <c r="F14" s="20">
        <f t="shared" si="1"/>
        <v>9.01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>
        <v>30</v>
      </c>
      <c r="D19" s="67">
        <f>'RM Rate &amp; Feed Cost'!C18</f>
        <v>53</v>
      </c>
      <c r="E19" s="20">
        <f t="shared" si="0"/>
        <v>1590</v>
      </c>
      <c r="F19" s="20">
        <f t="shared" si="1"/>
        <v>1.59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10</v>
      </c>
      <c r="D23" s="67">
        <f>'RM Rate &amp; Feed Cost'!C22</f>
        <v>8.5</v>
      </c>
      <c r="E23" s="20">
        <f t="shared" si="0"/>
        <v>85</v>
      </c>
      <c r="F23" s="20">
        <f t="shared" si="1"/>
        <v>8.5000000000000006E-2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50</v>
      </c>
      <c r="D26" s="67">
        <f>'RM Rate &amp; Feed Cost'!C25</f>
        <v>22</v>
      </c>
      <c r="E26" s="20">
        <f t="shared" si="0"/>
        <v>1100</v>
      </c>
      <c r="F26" s="20">
        <f t="shared" si="1"/>
        <v>1.1000000000000001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10</v>
      </c>
      <c r="D33" s="67">
        <f>'RM Rate &amp; Feed Cost'!C32</f>
        <v>60</v>
      </c>
      <c r="E33" s="20">
        <f t="shared" si="0"/>
        <v>600</v>
      </c>
      <c r="F33" s="20">
        <f t="shared" si="1"/>
        <v>0.6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5</v>
      </c>
      <c r="D35" s="67">
        <f>'RM Rate &amp; Feed Cost'!C34</f>
        <v>9.25</v>
      </c>
      <c r="E35" s="20">
        <f t="shared" si="0"/>
        <v>46.25</v>
      </c>
      <c r="F35" s="20">
        <f t="shared" si="1"/>
        <v>4.6249999999999999E-2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1</v>
      </c>
      <c r="D46" s="67">
        <f>'RM Rate &amp; Feed Cost'!C45</f>
        <v>80</v>
      </c>
      <c r="E46" s="20">
        <f t="shared" si="0"/>
        <v>80</v>
      </c>
      <c r="F46" s="20">
        <f t="shared" si="1"/>
        <v>0.08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/>
      <c r="D48" s="67">
        <f>'RM Rate &amp; Feed Cost'!C47</f>
        <v>230</v>
      </c>
      <c r="E48" s="20">
        <f t="shared" si="0"/>
        <v>0</v>
      </c>
      <c r="F48" s="20">
        <f t="shared" si="1"/>
        <v>0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>
        <v>2</v>
      </c>
      <c r="D70" s="67">
        <f>'RM Rate &amp; Feed Cost'!C69</f>
        <v>120</v>
      </c>
      <c r="E70" s="20">
        <f t="shared" si="0"/>
        <v>240</v>
      </c>
      <c r="F70" s="20">
        <f t="shared" si="1"/>
        <v>0.24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>
        <v>2</v>
      </c>
      <c r="D75" s="67">
        <f>'RM Rate &amp; Feed Cost'!C74</f>
        <v>83</v>
      </c>
      <c r="E75" s="20">
        <f t="shared" si="2"/>
        <v>166</v>
      </c>
      <c r="F75" s="20">
        <f t="shared" si="3"/>
        <v>0.16600000000000001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1020</v>
      </c>
      <c r="D93" s="73">
        <f t="shared" ref="D93:G93" si="4">SUM(D8:D92)</f>
        <v>23523.870000000003</v>
      </c>
      <c r="E93" s="73">
        <f t="shared" si="4"/>
        <v>39558.449999999997</v>
      </c>
      <c r="F93" s="72">
        <f t="shared" si="4"/>
        <v>39.558450000000008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93"/>
  <sheetViews>
    <sheetView topLeftCell="A79" zoomScale="115" zoomScaleNormal="115" workbookViewId="0">
      <selection activeCell="G7" sqref="G7:H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97</v>
      </c>
    </row>
    <row r="5" spans="1:15">
      <c r="A5" s="66" t="s">
        <v>89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/>
      <c r="D8" s="67">
        <f>'RM Rate &amp; Feed Cost'!C7</f>
        <v>20</v>
      </c>
      <c r="E8" s="20">
        <f>C8*D8</f>
        <v>0</v>
      </c>
      <c r="F8" s="20">
        <f>E8/1000</f>
        <v>0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/>
      <c r="D9" s="67">
        <f>'RM Rate &amp; Feed Cost'!C8</f>
        <v>35</v>
      </c>
      <c r="E9" s="20">
        <f t="shared" ref="E9:E72" si="0">C9*D9</f>
        <v>0</v>
      </c>
      <c r="F9" s="20">
        <f t="shared" ref="F9:F72" si="1">E9/1000</f>
        <v>0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/>
      <c r="D35" s="67">
        <f>'RM Rate &amp; Feed Cost'!C34</f>
        <v>9.25</v>
      </c>
      <c r="E35" s="20">
        <f t="shared" si="0"/>
        <v>0</v>
      </c>
      <c r="F35" s="20">
        <f t="shared" si="1"/>
        <v>0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/>
      <c r="D48" s="67">
        <f>'RM Rate &amp; Feed Cost'!C47</f>
        <v>230</v>
      </c>
      <c r="E48" s="20">
        <f t="shared" si="0"/>
        <v>0</v>
      </c>
      <c r="F48" s="20">
        <f t="shared" si="1"/>
        <v>0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0</v>
      </c>
      <c r="D93" s="73">
        <f t="shared" ref="D93:G93" si="4">SUM(D8:D92)</f>
        <v>23523.870000000003</v>
      </c>
      <c r="E93" s="73">
        <f t="shared" si="4"/>
        <v>0</v>
      </c>
      <c r="F93" s="72">
        <f t="shared" si="4"/>
        <v>0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93"/>
  <sheetViews>
    <sheetView zoomScale="115" zoomScaleNormal="115" workbookViewId="0">
      <selection activeCell="G8" sqref="G8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7.8867187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98</v>
      </c>
    </row>
    <row r="5" spans="1:15">
      <c r="A5" s="66" t="s">
        <v>259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200</v>
      </c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127.223</v>
      </c>
      <c r="D8" s="67">
        <f>'RM Rate &amp; Feed Cost'!C7</f>
        <v>20</v>
      </c>
      <c r="E8" s="20">
        <f>C8*D8</f>
        <v>2544.46</v>
      </c>
      <c r="F8" s="20">
        <f>E8/1000</f>
        <v>2.5444599999999999</v>
      </c>
      <c r="G8" s="28">
        <f>G7*C8</f>
        <v>25444.6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17.3</v>
      </c>
      <c r="D9" s="67">
        <f>'RM Rate &amp; Feed Cost'!C8</f>
        <v>35</v>
      </c>
      <c r="E9" s="20">
        <f t="shared" ref="E9:E72" si="0">C9*D9</f>
        <v>605.5</v>
      </c>
      <c r="F9" s="20">
        <f t="shared" ref="F9:F72" si="1">E9/1000</f>
        <v>0.60550000000000004</v>
      </c>
      <c r="G9" s="28">
        <f>G7*C9</f>
        <v>3460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240.26599999999999</v>
      </c>
      <c r="D10" s="67">
        <f>'RM Rate &amp; Feed Cost'!C9</f>
        <v>18.5</v>
      </c>
      <c r="E10" s="20">
        <f t="shared" si="0"/>
        <v>4444.9210000000003</v>
      </c>
      <c r="F10" s="20">
        <f t="shared" si="1"/>
        <v>4.4449209999999999</v>
      </c>
      <c r="G10" s="28">
        <f>G7*C10</f>
        <v>48053.2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88.745999999999995</v>
      </c>
      <c r="D11" s="67">
        <f>'RM Rate &amp; Feed Cost'!C10</f>
        <v>62</v>
      </c>
      <c r="E11" s="20">
        <f t="shared" si="0"/>
        <v>5502.2519999999995</v>
      </c>
      <c r="F11" s="20">
        <f t="shared" si="1"/>
        <v>5.5022519999999995</v>
      </c>
      <c r="G11" s="28">
        <f>G7*C11</f>
        <v>17749.2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250</v>
      </c>
      <c r="D12" s="67">
        <f>'RM Rate &amp; Feed Cost'!C11</f>
        <v>23.09</v>
      </c>
      <c r="E12" s="20">
        <f t="shared" si="0"/>
        <v>5772.5</v>
      </c>
      <c r="F12" s="20">
        <f t="shared" si="1"/>
        <v>5.7725</v>
      </c>
      <c r="G12" s="28">
        <f>G7*C12</f>
        <v>50000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100</v>
      </c>
      <c r="D13" s="67">
        <f>'RM Rate &amp; Feed Cost'!C12</f>
        <v>21</v>
      </c>
      <c r="E13" s="20">
        <f t="shared" si="0"/>
        <v>2100</v>
      </c>
      <c r="F13" s="20">
        <f t="shared" si="1"/>
        <v>2.1</v>
      </c>
      <c r="G13" s="28">
        <f>G7*C13</f>
        <v>20000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20</v>
      </c>
      <c r="D17" s="67">
        <f>'RM Rate &amp; Feed Cost'!C16</f>
        <v>78</v>
      </c>
      <c r="E17" s="20">
        <f t="shared" si="0"/>
        <v>1560</v>
      </c>
      <c r="F17" s="20">
        <f t="shared" si="1"/>
        <v>1.56</v>
      </c>
      <c r="G17" s="28">
        <f>G7*C17</f>
        <v>4000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4.766</v>
      </c>
      <c r="D23" s="67">
        <f>'RM Rate &amp; Feed Cost'!C22</f>
        <v>8.5</v>
      </c>
      <c r="E23" s="20">
        <f t="shared" si="0"/>
        <v>40.511000000000003</v>
      </c>
      <c r="F23" s="20">
        <f t="shared" si="1"/>
        <v>4.0511000000000005E-2</v>
      </c>
      <c r="G23" s="28">
        <f>G7*C23</f>
        <v>953.2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150</v>
      </c>
      <c r="D26" s="67">
        <f>'RM Rate &amp; Feed Cost'!C25</f>
        <v>22</v>
      </c>
      <c r="E26" s="20">
        <f t="shared" si="0"/>
        <v>3300</v>
      </c>
      <c r="F26" s="20">
        <f t="shared" si="1"/>
        <v>3.3</v>
      </c>
      <c r="G26" s="28">
        <f>G7*C26</f>
        <v>30000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1.6990000000000001</v>
      </c>
      <c r="D35" s="67">
        <f>'RM Rate &amp; Feed Cost'!C34</f>
        <v>9.25</v>
      </c>
      <c r="E35" s="20">
        <f t="shared" si="0"/>
        <v>15.71575</v>
      </c>
      <c r="F35" s="20">
        <f t="shared" si="1"/>
        <v>1.5715750000000001E-2</v>
      </c>
      <c r="G35" s="28">
        <f>G7*C35</f>
        <v>339.8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/>
      <c r="D48" s="67">
        <f>'RM Rate &amp; Feed Cost'!C47</f>
        <v>230</v>
      </c>
      <c r="E48" s="20">
        <f t="shared" si="0"/>
        <v>0</v>
      </c>
      <c r="F48" s="20">
        <f t="shared" si="1"/>
        <v>0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999.99999999999989</v>
      </c>
      <c r="D93" s="73">
        <f t="shared" ref="D93:G93" si="4">SUM(D8:D92)</f>
        <v>23523.870000000003</v>
      </c>
      <c r="E93" s="73">
        <f t="shared" si="4"/>
        <v>25885.85975</v>
      </c>
      <c r="F93" s="72">
        <f t="shared" si="4"/>
        <v>25.885859749999998</v>
      </c>
      <c r="G93" s="72">
        <f t="shared" si="4"/>
        <v>200000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93"/>
  <sheetViews>
    <sheetView topLeftCell="A73" zoomScale="115" zoomScaleNormal="115" workbookViewId="0">
      <selection activeCell="C12" sqref="C12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7.554687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99</v>
      </c>
    </row>
    <row r="5" spans="1:15">
      <c r="A5" s="66" t="s">
        <v>246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226.505</v>
      </c>
      <c r="D8" s="67">
        <f>'RM Rate &amp; Feed Cost'!C7</f>
        <v>20</v>
      </c>
      <c r="E8" s="20">
        <f>C8*D8</f>
        <v>4530.1000000000004</v>
      </c>
      <c r="F8" s="20">
        <f>E8/1000</f>
        <v>4.5301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368.15600000000001</v>
      </c>
      <c r="D9" s="67">
        <f>'RM Rate &amp; Feed Cost'!C8</f>
        <v>35</v>
      </c>
      <c r="E9" s="20">
        <f t="shared" ref="E9:E72" si="0">C9*D9</f>
        <v>12885.460000000001</v>
      </c>
      <c r="F9" s="20">
        <f t="shared" ref="F9:F72" si="1">E9/1000</f>
        <v>12.88546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62.046999999999997</v>
      </c>
      <c r="D11" s="67">
        <f>'RM Rate &amp; Feed Cost'!C10</f>
        <v>62</v>
      </c>
      <c r="E11" s="20">
        <f t="shared" si="0"/>
        <v>3846.9139999999998</v>
      </c>
      <c r="F11" s="20">
        <f t="shared" si="1"/>
        <v>3.8469139999999999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200</v>
      </c>
      <c r="D12" s="67">
        <f>'RM Rate &amp; Feed Cost'!C11</f>
        <v>23.09</v>
      </c>
      <c r="E12" s="20">
        <f t="shared" si="0"/>
        <v>4618</v>
      </c>
      <c r="F12" s="20">
        <f t="shared" si="1"/>
        <v>4.6180000000000003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72.108000000000004</v>
      </c>
      <c r="D13" s="67">
        <f>'RM Rate &amp; Feed Cost'!C12</f>
        <v>21</v>
      </c>
      <c r="E13" s="20">
        <f t="shared" si="0"/>
        <v>1514.268</v>
      </c>
      <c r="F13" s="20">
        <f t="shared" si="1"/>
        <v>1.5142679999999999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50</v>
      </c>
      <c r="D17" s="67">
        <f>'RM Rate &amp; Feed Cost'!C16</f>
        <v>78</v>
      </c>
      <c r="E17" s="20">
        <f t="shared" si="0"/>
        <v>3900</v>
      </c>
      <c r="F17" s="20">
        <f t="shared" si="1"/>
        <v>3.9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0.34799999999999998</v>
      </c>
      <c r="D23" s="67">
        <f>'RM Rate &amp; Feed Cost'!C22</f>
        <v>8.5</v>
      </c>
      <c r="E23" s="20">
        <f t="shared" si="0"/>
        <v>2.9579999999999997</v>
      </c>
      <c r="F23" s="20">
        <f t="shared" si="1"/>
        <v>2.9579999999999997E-3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9</v>
      </c>
      <c r="D33" s="67">
        <f>'RM Rate &amp; Feed Cost'!C32</f>
        <v>60</v>
      </c>
      <c r="E33" s="20">
        <f t="shared" si="0"/>
        <v>540</v>
      </c>
      <c r="F33" s="20">
        <f t="shared" si="1"/>
        <v>0.54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1.4870000000000001</v>
      </c>
      <c r="D35" s="67">
        <f>'RM Rate &amp; Feed Cost'!C34</f>
        <v>9.25</v>
      </c>
      <c r="E35" s="20">
        <f t="shared" si="0"/>
        <v>13.754750000000001</v>
      </c>
      <c r="F35" s="20">
        <f t="shared" si="1"/>
        <v>1.3754750000000001E-2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2.1970000000000001</v>
      </c>
      <c r="D48" s="67">
        <f>'RM Rate &amp; Feed Cost'!C47</f>
        <v>230</v>
      </c>
      <c r="E48" s="20">
        <f t="shared" si="0"/>
        <v>505.31</v>
      </c>
      <c r="F48" s="20">
        <f t="shared" si="1"/>
        <v>0.50531000000000004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>
        <v>0.1</v>
      </c>
      <c r="D55" s="67">
        <f>'RM Rate &amp; Feed Cost'!C54</f>
        <v>1600</v>
      </c>
      <c r="E55" s="20">
        <f t="shared" si="0"/>
        <v>160</v>
      </c>
      <c r="F55" s="20">
        <f t="shared" si="1"/>
        <v>0.16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5.3999999999999999E-2</v>
      </c>
      <c r="D60" s="67">
        <f>'RM Rate &amp; Feed Cost'!C59</f>
        <v>132</v>
      </c>
      <c r="E60" s="20">
        <f t="shared" si="0"/>
        <v>7.1280000000000001</v>
      </c>
      <c r="F60" s="20">
        <f t="shared" si="1"/>
        <v>7.1279999999999998E-3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1000.002</v>
      </c>
      <c r="D93" s="73">
        <f t="shared" ref="D93:G93" si="4">SUM(D8:D92)</f>
        <v>23523.870000000003</v>
      </c>
      <c r="E93" s="73">
        <f t="shared" si="4"/>
        <v>33163.892749999999</v>
      </c>
      <c r="F93" s="72">
        <f t="shared" si="4"/>
        <v>33.163892749999995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2"/>
  <sheetViews>
    <sheetView zoomScale="115" zoomScaleNormal="115" workbookViewId="0">
      <selection activeCell="G8" sqref="G8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9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1.4" customHeight="1">
      <c r="A1" s="186" t="s">
        <v>0</v>
      </c>
      <c r="B1" s="186"/>
      <c r="C1" s="186"/>
      <c r="D1" s="186"/>
      <c r="E1" s="186"/>
      <c r="F1" s="186"/>
      <c r="G1" s="186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5.4" customHeight="1"/>
    <row r="4" spans="1:15" ht="13.8" customHeight="1">
      <c r="A4" s="65" t="s">
        <v>74</v>
      </c>
    </row>
    <row r="5" spans="1:15" ht="11.4" customHeight="1">
      <c r="A5" s="66" t="s">
        <v>280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8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200</v>
      </c>
      <c r="H7" s="83"/>
      <c r="I7" s="91"/>
      <c r="J7" s="41"/>
      <c r="K7" s="41"/>
      <c r="L7" s="41"/>
      <c r="M7" s="14"/>
    </row>
    <row r="8" spans="1:15" ht="12" customHeight="1">
      <c r="A8" s="17">
        <v>1</v>
      </c>
      <c r="B8" s="19" t="str">
        <f>'RM Rate &amp; Feed Cost'!B7</f>
        <v>Maize</v>
      </c>
      <c r="C8" s="31">
        <v>482</v>
      </c>
      <c r="D8" s="67">
        <f>'RM Rate &amp; Feed Cost'!C7</f>
        <v>20</v>
      </c>
      <c r="E8" s="20">
        <f>C8*D8</f>
        <v>9640</v>
      </c>
      <c r="F8" s="20">
        <f>E8/1000</f>
        <v>9.64</v>
      </c>
      <c r="G8" s="28">
        <f>G7*C8</f>
        <v>96400</v>
      </c>
      <c r="H8" s="42"/>
      <c r="I8" s="42"/>
      <c r="J8" s="42"/>
      <c r="K8" s="42"/>
      <c r="L8" s="8"/>
      <c r="M8" s="14"/>
      <c r="N8" s="5"/>
      <c r="O8" s="6"/>
    </row>
    <row r="9" spans="1:15" ht="12" customHeight="1">
      <c r="A9" s="17">
        <v>2</v>
      </c>
      <c r="B9" s="19" t="str">
        <f>'RM Rate &amp; Feed Cost'!B8</f>
        <v>Soyabean Meal</v>
      </c>
      <c r="C9" s="28">
        <v>295</v>
      </c>
      <c r="D9" s="67">
        <f>'RM Rate &amp; Feed Cost'!C8</f>
        <v>35</v>
      </c>
      <c r="E9" s="20">
        <f t="shared" ref="E9:E72" si="0">C9*D9</f>
        <v>10325</v>
      </c>
      <c r="F9" s="20">
        <f t="shared" ref="F9:F72" si="1">E9/1000</f>
        <v>10.324999999999999</v>
      </c>
      <c r="G9" s="28">
        <f>G7*C9</f>
        <v>59000</v>
      </c>
      <c r="H9" s="42"/>
      <c r="I9" s="42"/>
      <c r="J9" s="42"/>
      <c r="K9" s="42"/>
      <c r="L9" s="8"/>
      <c r="M9" s="14"/>
      <c r="N9" s="7"/>
      <c r="O9" s="6"/>
    </row>
    <row r="10" spans="1:15" ht="12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12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12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12" customHeight="1">
      <c r="A13" s="17">
        <v>6</v>
      </c>
      <c r="B13" s="19" t="str">
        <f>'RM Rate &amp; Feed Cost'!B12</f>
        <v>Rice Polish (A)</v>
      </c>
      <c r="C13" s="28">
        <v>28.02</v>
      </c>
      <c r="D13" s="67">
        <f>'RM Rate &amp; Feed Cost'!C12</f>
        <v>21</v>
      </c>
      <c r="E13" s="20">
        <f t="shared" si="0"/>
        <v>588.41999999999996</v>
      </c>
      <c r="F13" s="20">
        <f t="shared" si="1"/>
        <v>0.58841999999999994</v>
      </c>
      <c r="G13" s="28">
        <f>G7*C13</f>
        <v>5604</v>
      </c>
      <c r="H13" s="42"/>
      <c r="I13" s="42"/>
      <c r="J13" s="42"/>
      <c r="K13" s="42"/>
      <c r="L13" s="8"/>
      <c r="M13" s="14"/>
      <c r="N13" s="7"/>
      <c r="O13" s="6"/>
    </row>
    <row r="14" spans="1:15" ht="12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12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12" customHeight="1">
      <c r="A16" s="17">
        <v>9</v>
      </c>
      <c r="B16" s="19" t="str">
        <f>'RM Rate &amp; Feed Cost'!B15</f>
        <v>Maize Gluten Meal (CGM)</v>
      </c>
      <c r="C16" s="28">
        <v>10</v>
      </c>
      <c r="D16" s="67">
        <f>'RM Rate &amp; Feed Cost'!C15</f>
        <v>62</v>
      </c>
      <c r="E16" s="20">
        <f t="shared" si="0"/>
        <v>620</v>
      </c>
      <c r="F16" s="20">
        <f t="shared" si="1"/>
        <v>0.62</v>
      </c>
      <c r="G16" s="28">
        <f>G7*C16</f>
        <v>2000</v>
      </c>
      <c r="H16" s="42"/>
      <c r="I16" s="42"/>
      <c r="J16" s="42"/>
      <c r="K16" s="42"/>
      <c r="L16" s="8"/>
      <c r="M16" s="14"/>
      <c r="N16" s="7"/>
      <c r="O16" s="6"/>
    </row>
    <row r="17" spans="1:15" ht="12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12" customHeight="1">
      <c r="A18" s="17">
        <v>11</v>
      </c>
      <c r="B18" s="19" t="str">
        <f>'RM Rate &amp; Feed Cost'!B17</f>
        <v>Full Fat Soya</v>
      </c>
      <c r="C18" s="28">
        <v>50</v>
      </c>
      <c r="D18" s="67">
        <f>'RM Rate &amp; Feed Cost'!C17</f>
        <v>43.5</v>
      </c>
      <c r="E18" s="20">
        <f t="shared" si="0"/>
        <v>2175</v>
      </c>
      <c r="F18" s="20">
        <f t="shared" si="1"/>
        <v>2.1749999999999998</v>
      </c>
      <c r="G18" s="28">
        <f>G7*C18</f>
        <v>10000</v>
      </c>
      <c r="H18" s="42"/>
      <c r="I18" s="42"/>
      <c r="J18" s="42"/>
      <c r="K18" s="42"/>
      <c r="L18" s="8"/>
      <c r="M18" s="14"/>
      <c r="N18" s="7"/>
      <c r="O18" s="6"/>
    </row>
    <row r="19" spans="1:15" ht="12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12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12" customHeight="1">
      <c r="A21" s="17">
        <v>14</v>
      </c>
      <c r="B21" s="19" t="str">
        <f>'RM Rate &amp; Feed Cost'!B20</f>
        <v>Molasses</v>
      </c>
      <c r="C21" s="28">
        <v>5</v>
      </c>
      <c r="D21" s="67">
        <f>'RM Rate &amp; Feed Cost'!C20</f>
        <v>12.25</v>
      </c>
      <c r="E21" s="20">
        <f t="shared" si="0"/>
        <v>61.25</v>
      </c>
      <c r="F21" s="20">
        <f t="shared" si="1"/>
        <v>6.1249999999999999E-2</v>
      </c>
      <c r="G21" s="28">
        <f>G7*C21</f>
        <v>1000</v>
      </c>
      <c r="H21" s="42"/>
      <c r="I21" s="42"/>
      <c r="J21" s="42"/>
      <c r="K21" s="42"/>
      <c r="L21" s="8"/>
      <c r="M21" s="14"/>
      <c r="N21" s="7"/>
      <c r="O21" s="6"/>
    </row>
    <row r="22" spans="1:15" ht="12" customHeight="1">
      <c r="A22" s="17">
        <v>15</v>
      </c>
      <c r="B22" s="19" t="str">
        <f>'RM Rate &amp; Feed Cost'!B21</f>
        <v>Biscuit</v>
      </c>
      <c r="C22" s="28">
        <v>30</v>
      </c>
      <c r="D22" s="67">
        <f>'RM Rate &amp; Feed Cost'!C21</f>
        <v>11.5</v>
      </c>
      <c r="E22" s="20">
        <f t="shared" si="0"/>
        <v>345</v>
      </c>
      <c r="F22" s="20">
        <f t="shared" si="1"/>
        <v>0.34499999999999997</v>
      </c>
      <c r="G22" s="28">
        <f>G7*C22</f>
        <v>6000</v>
      </c>
      <c r="H22" s="42"/>
      <c r="I22" s="42"/>
      <c r="J22" s="42"/>
      <c r="K22" s="42"/>
      <c r="L22" s="8"/>
      <c r="M22" s="14"/>
      <c r="N22" s="7"/>
      <c r="O22" s="6"/>
    </row>
    <row r="23" spans="1:15" ht="12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12" customHeight="1">
      <c r="A24" s="17">
        <v>17</v>
      </c>
      <c r="B24" s="19" t="str">
        <f>'RM Rate &amp; Feed Cost'!B23</f>
        <v>Lime Stone Gurnular</v>
      </c>
      <c r="C24" s="28">
        <v>10.62</v>
      </c>
      <c r="D24" s="67">
        <f>'RM Rate &amp; Feed Cost'!C23</f>
        <v>9.5</v>
      </c>
      <c r="E24" s="20">
        <f t="shared" si="0"/>
        <v>100.88999999999999</v>
      </c>
      <c r="F24" s="20">
        <f t="shared" si="1"/>
        <v>0.10088999999999998</v>
      </c>
      <c r="G24" s="28">
        <f>G7*C24</f>
        <v>2124</v>
      </c>
      <c r="H24" s="42"/>
      <c r="I24" s="42"/>
      <c r="J24" s="42"/>
      <c r="K24" s="42"/>
      <c r="L24" s="8"/>
      <c r="M24" s="14"/>
      <c r="N24" s="7"/>
      <c r="O24" s="6"/>
    </row>
    <row r="25" spans="1:15" ht="12" customHeight="1">
      <c r="A25" s="17">
        <v>18</v>
      </c>
      <c r="B25" s="19" t="str">
        <f>'RM Rate &amp; Feed Cost'!B24</f>
        <v>Soyabean Oil</v>
      </c>
      <c r="C25" s="28">
        <v>45.6</v>
      </c>
      <c r="D25" s="67">
        <f>'RM Rate &amp; Feed Cost'!C24</f>
        <v>63</v>
      </c>
      <c r="E25" s="20">
        <f t="shared" si="0"/>
        <v>2872.8</v>
      </c>
      <c r="F25" s="20">
        <f t="shared" si="1"/>
        <v>2.8728000000000002</v>
      </c>
      <c r="G25" s="28">
        <f>G7*C25</f>
        <v>9120</v>
      </c>
      <c r="H25" s="42"/>
      <c r="I25" s="42"/>
      <c r="J25" s="42"/>
      <c r="K25" s="42"/>
      <c r="L25" s="8"/>
      <c r="M25" s="14"/>
      <c r="N25" s="7"/>
      <c r="O25" s="6"/>
    </row>
    <row r="26" spans="1:15" ht="12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12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12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12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12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12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12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12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12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12" customHeight="1">
      <c r="A35" s="17">
        <v>28</v>
      </c>
      <c r="B35" s="19" t="str">
        <f>'RM Rate &amp; Feed Cost'!B34</f>
        <v>Salt</v>
      </c>
      <c r="C35" s="28">
        <v>3</v>
      </c>
      <c r="D35" s="67">
        <f>'RM Rate &amp; Feed Cost'!C34</f>
        <v>9.25</v>
      </c>
      <c r="E35" s="20">
        <f t="shared" si="0"/>
        <v>27.75</v>
      </c>
      <c r="F35" s="20">
        <f t="shared" si="1"/>
        <v>2.775E-2</v>
      </c>
      <c r="G35" s="28">
        <f>G7*C35</f>
        <v>600</v>
      </c>
      <c r="H35" s="42"/>
      <c r="I35" s="42"/>
      <c r="J35" s="42"/>
      <c r="K35" s="42"/>
      <c r="L35" s="8"/>
      <c r="M35" s="14"/>
      <c r="N35" s="10"/>
      <c r="O35" s="6"/>
    </row>
    <row r="36" spans="1:15" ht="12" customHeight="1">
      <c r="A36" s="17">
        <v>29</v>
      </c>
      <c r="B36" s="19" t="str">
        <f>'RM Rate &amp; Feed Cost'!B35</f>
        <v>CTCzyme</v>
      </c>
      <c r="C36" s="28">
        <v>0.5</v>
      </c>
      <c r="D36" s="67">
        <f>'RM Rate &amp; Feed Cost'!C35</f>
        <v>435</v>
      </c>
      <c r="E36" s="20">
        <f t="shared" si="0"/>
        <v>217.5</v>
      </c>
      <c r="F36" s="20">
        <f t="shared" si="1"/>
        <v>0.2175</v>
      </c>
      <c r="G36" s="28">
        <f>G7*C36</f>
        <v>100</v>
      </c>
      <c r="H36" s="42"/>
      <c r="I36" s="42"/>
      <c r="J36" s="42"/>
      <c r="K36" s="42"/>
      <c r="L36" s="8"/>
      <c r="M36" s="14"/>
      <c r="N36" s="10"/>
      <c r="O36" s="6"/>
    </row>
    <row r="37" spans="1:15" ht="12" customHeight="1">
      <c r="A37" s="17">
        <v>30</v>
      </c>
      <c r="B37" s="19" t="str">
        <f>'RM Rate &amp; Feed Cost'!B36</f>
        <v>Allzyme Vegpro/Enzyme</v>
      </c>
      <c r="C37" s="28">
        <v>0.5</v>
      </c>
      <c r="D37" s="67">
        <f>'RM Rate &amp; Feed Cost'!C36</f>
        <v>730</v>
      </c>
      <c r="E37" s="20">
        <f t="shared" si="0"/>
        <v>365</v>
      </c>
      <c r="F37" s="20">
        <f t="shared" si="1"/>
        <v>0.36499999999999999</v>
      </c>
      <c r="G37" s="28">
        <f>G7*C37</f>
        <v>100</v>
      </c>
      <c r="H37" s="42"/>
      <c r="I37" s="42"/>
      <c r="J37" s="42"/>
      <c r="K37" s="42"/>
      <c r="L37" s="8"/>
      <c r="M37" s="14"/>
      <c r="N37" s="10"/>
      <c r="O37" s="6"/>
    </row>
    <row r="38" spans="1:15" ht="12" customHeight="1">
      <c r="A38" s="17">
        <v>31</v>
      </c>
      <c r="B38" s="19" t="str">
        <f>'RM Rate &amp; Feed Cost'!B37</f>
        <v>Anti Oxidant</v>
      </c>
      <c r="C38" s="28">
        <v>0.12</v>
      </c>
      <c r="D38" s="67">
        <f>'RM Rate &amp; Feed Cost'!C37</f>
        <v>155</v>
      </c>
      <c r="E38" s="20">
        <f t="shared" si="0"/>
        <v>18.599999999999998</v>
      </c>
      <c r="F38" s="20">
        <f t="shared" si="1"/>
        <v>1.8599999999999998E-2</v>
      </c>
      <c r="G38" s="28">
        <f>G7*C38</f>
        <v>24</v>
      </c>
      <c r="H38" s="42"/>
      <c r="I38" s="42"/>
      <c r="J38" s="42"/>
      <c r="K38" s="42"/>
      <c r="L38" s="8"/>
      <c r="M38" s="14"/>
      <c r="N38" s="10"/>
      <c r="O38" s="6"/>
    </row>
    <row r="39" spans="1:15" ht="12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12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12" customHeight="1">
      <c r="A41" s="17">
        <v>34</v>
      </c>
      <c r="B41" s="19" t="str">
        <f>'RM Rate &amp; Feed Cost'!B40</f>
        <v>Broiler Vitamin</v>
      </c>
      <c r="C41" s="28">
        <v>0.6</v>
      </c>
      <c r="D41" s="67">
        <f>'RM Rate &amp; Feed Cost'!C40</f>
        <v>975</v>
      </c>
      <c r="E41" s="20">
        <f t="shared" si="0"/>
        <v>585</v>
      </c>
      <c r="F41" s="20">
        <f t="shared" si="1"/>
        <v>0.58499999999999996</v>
      </c>
      <c r="G41" s="28">
        <f>G7*C41</f>
        <v>120</v>
      </c>
      <c r="H41" s="42"/>
      <c r="I41" s="42"/>
      <c r="J41" s="42"/>
      <c r="K41" s="42"/>
      <c r="L41" s="8"/>
      <c r="M41" s="14"/>
      <c r="N41" s="10"/>
      <c r="O41" s="6"/>
    </row>
    <row r="42" spans="1:15" ht="12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12" customHeight="1">
      <c r="A43" s="17">
        <v>36</v>
      </c>
      <c r="B43" s="19" t="str">
        <f>'RM Rate &amp; Feed Cost'!B42</f>
        <v>Choline Chloride</v>
      </c>
      <c r="C43" s="28">
        <v>0.9</v>
      </c>
      <c r="D43" s="67">
        <f>'RM Rate &amp; Feed Cost'!C42</f>
        <v>115</v>
      </c>
      <c r="E43" s="20">
        <f t="shared" si="0"/>
        <v>103.5</v>
      </c>
      <c r="F43" s="20">
        <f t="shared" si="1"/>
        <v>0.10349999999999999</v>
      </c>
      <c r="G43" s="28">
        <f>G7*C43</f>
        <v>180</v>
      </c>
      <c r="H43" s="42"/>
      <c r="I43" s="42"/>
      <c r="J43" s="42"/>
      <c r="K43" s="42"/>
      <c r="L43" s="8"/>
      <c r="M43" s="14"/>
      <c r="N43" s="10"/>
      <c r="O43" s="6"/>
    </row>
    <row r="44" spans="1:15" ht="12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12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12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12" customHeight="1">
      <c r="A47" s="17">
        <v>40</v>
      </c>
      <c r="B47" s="19" t="str">
        <f>'RM Rate &amp; Feed Cost'!B46</f>
        <v>DECOQUINATE</v>
      </c>
      <c r="C47" s="28">
        <v>0.5</v>
      </c>
      <c r="D47" s="67">
        <f>'RM Rate &amp; Feed Cost'!C46</f>
        <v>500</v>
      </c>
      <c r="E47" s="20">
        <f t="shared" si="0"/>
        <v>250</v>
      </c>
      <c r="F47" s="20">
        <f t="shared" si="1"/>
        <v>0.25</v>
      </c>
      <c r="G47" s="28">
        <f>G7*C47</f>
        <v>100</v>
      </c>
      <c r="H47" s="42"/>
      <c r="I47" s="42"/>
      <c r="J47" s="42"/>
      <c r="K47" s="42"/>
      <c r="L47" s="8"/>
      <c r="M47" s="14"/>
      <c r="N47" s="10"/>
      <c r="O47" s="6"/>
    </row>
    <row r="48" spans="1:15" ht="12" customHeight="1">
      <c r="A48" s="17">
        <v>41</v>
      </c>
      <c r="B48" s="19" t="str">
        <f>'RM Rate &amp; Feed Cost'!B47</f>
        <v>DL-Methionine</v>
      </c>
      <c r="C48" s="28">
        <v>3.61</v>
      </c>
      <c r="D48" s="67">
        <f>'RM Rate &amp; Feed Cost'!C47</f>
        <v>230</v>
      </c>
      <c r="E48" s="20">
        <f t="shared" si="0"/>
        <v>830.3</v>
      </c>
      <c r="F48" s="20">
        <f t="shared" si="1"/>
        <v>0.83029999999999993</v>
      </c>
      <c r="G48" s="28">
        <f>G7*C48</f>
        <v>722</v>
      </c>
      <c r="H48" s="42"/>
      <c r="I48" s="42"/>
      <c r="J48" s="42"/>
      <c r="K48" s="42"/>
      <c r="L48" s="8"/>
      <c r="M48" s="14"/>
      <c r="N48" s="10"/>
      <c r="O48" s="6"/>
    </row>
    <row r="49" spans="1:15" ht="12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12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12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12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12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12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12" customHeight="1">
      <c r="A55" s="17">
        <v>48</v>
      </c>
      <c r="B55" s="19" t="str">
        <f>'RM Rate &amp; Feed Cost'!B54</f>
        <v>Quantam Blue</v>
      </c>
      <c r="C55" s="28">
        <v>0.15</v>
      </c>
      <c r="D55" s="67">
        <f>'RM Rate &amp; Feed Cost'!C54</f>
        <v>1600</v>
      </c>
      <c r="E55" s="20">
        <f t="shared" si="0"/>
        <v>240</v>
      </c>
      <c r="F55" s="20">
        <f t="shared" si="1"/>
        <v>0.24</v>
      </c>
      <c r="G55" s="28">
        <f>G7*C55</f>
        <v>30</v>
      </c>
      <c r="H55" s="42"/>
      <c r="I55" s="42"/>
      <c r="J55" s="42"/>
      <c r="K55" s="42"/>
      <c r="L55" s="8"/>
      <c r="M55" s="14"/>
      <c r="N55" s="10"/>
      <c r="O55" s="6"/>
    </row>
    <row r="56" spans="1:15" ht="12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12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12" customHeight="1">
      <c r="A58" s="17">
        <v>51</v>
      </c>
      <c r="B58" s="19" t="str">
        <f>'RM Rate &amp; Feed Cost'!B57</f>
        <v>ImmunoWall</v>
      </c>
      <c r="C58" s="28">
        <v>0.6</v>
      </c>
      <c r="D58" s="67">
        <f>'RM Rate &amp; Feed Cost'!C57</f>
        <v>390</v>
      </c>
      <c r="E58" s="20">
        <f t="shared" si="0"/>
        <v>234</v>
      </c>
      <c r="F58" s="20">
        <f t="shared" si="1"/>
        <v>0.23400000000000001</v>
      </c>
      <c r="G58" s="28">
        <f>G7*C58</f>
        <v>120</v>
      </c>
      <c r="H58" s="42"/>
      <c r="I58" s="42"/>
      <c r="J58" s="42"/>
      <c r="K58" s="42"/>
      <c r="L58" s="8"/>
      <c r="M58" s="14"/>
      <c r="N58" s="10"/>
      <c r="O58" s="6"/>
    </row>
    <row r="59" spans="1:15" ht="12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12" customHeight="1">
      <c r="A60" s="17">
        <v>53</v>
      </c>
      <c r="B60" s="19" t="str">
        <f>'RM Rate &amp; Feed Cost'!B59</f>
        <v>L-Theonine</v>
      </c>
      <c r="C60" s="28">
        <v>1.17</v>
      </c>
      <c r="D60" s="67">
        <f>'RM Rate &amp; Feed Cost'!C59</f>
        <v>132</v>
      </c>
      <c r="E60" s="20">
        <f t="shared" si="0"/>
        <v>154.44</v>
      </c>
      <c r="F60" s="20">
        <f t="shared" si="1"/>
        <v>0.15443999999999999</v>
      </c>
      <c r="G60" s="28">
        <f>G7*C60</f>
        <v>234</v>
      </c>
      <c r="H60" s="42"/>
      <c r="I60" s="42"/>
      <c r="J60" s="42"/>
      <c r="K60" s="42"/>
      <c r="L60" s="8"/>
      <c r="M60" s="14"/>
      <c r="N60" s="12"/>
      <c r="O60" s="6"/>
    </row>
    <row r="61" spans="1:15" ht="12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12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12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12" customHeight="1">
      <c r="A64" s="17">
        <v>57</v>
      </c>
      <c r="B64" s="19" t="str">
        <f>'RM Rate &amp; Feed Cost'!B63</f>
        <v>Lysine</v>
      </c>
      <c r="C64" s="29">
        <v>3.48</v>
      </c>
      <c r="D64" s="67">
        <f>'RM Rate &amp; Feed Cost'!C63</f>
        <v>87.38</v>
      </c>
      <c r="E64" s="20">
        <f t="shared" si="0"/>
        <v>304.08240000000001</v>
      </c>
      <c r="F64" s="20">
        <f t="shared" si="1"/>
        <v>0.30408240000000003</v>
      </c>
      <c r="G64" s="28">
        <f>G7*C64</f>
        <v>696</v>
      </c>
      <c r="H64" s="46"/>
      <c r="I64" s="46"/>
      <c r="J64" s="46"/>
      <c r="K64" s="42"/>
      <c r="L64" s="47"/>
      <c r="M64" s="14"/>
      <c r="N64" s="14"/>
      <c r="O64" s="14"/>
    </row>
    <row r="65" spans="1:13" ht="12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12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12" customHeight="1">
      <c r="A67" s="17">
        <v>60</v>
      </c>
      <c r="B67" s="19" t="str">
        <f>'RM Rate &amp; Feed Cost'!B66</f>
        <v>Micofung/Moid Inhabitor</v>
      </c>
      <c r="C67" s="28">
        <v>0.6</v>
      </c>
      <c r="D67" s="67">
        <f>'RM Rate &amp; Feed Cost'!C66</f>
        <v>250</v>
      </c>
      <c r="E67" s="20">
        <f t="shared" si="0"/>
        <v>150</v>
      </c>
      <c r="F67" s="20">
        <f t="shared" si="1"/>
        <v>0.15</v>
      </c>
      <c r="G67" s="28">
        <f>G7*C67</f>
        <v>120</v>
      </c>
      <c r="H67" s="48"/>
      <c r="I67" s="42"/>
      <c r="J67" s="48"/>
      <c r="K67" s="42"/>
      <c r="L67" s="49"/>
      <c r="M67" s="14"/>
    </row>
    <row r="68" spans="1:13" ht="12" customHeight="1">
      <c r="A68" s="17">
        <v>61</v>
      </c>
      <c r="B68" s="19" t="str">
        <f>'RM Rate &amp; Feed Cost'!B67</f>
        <v>Lyso -10</v>
      </c>
      <c r="C68" s="28">
        <v>0.25</v>
      </c>
      <c r="D68" s="67">
        <f>'RM Rate &amp; Feed Cost'!C67</f>
        <v>1050</v>
      </c>
      <c r="E68" s="20">
        <f t="shared" si="0"/>
        <v>262.5</v>
      </c>
      <c r="F68" s="20">
        <f t="shared" si="1"/>
        <v>0.26250000000000001</v>
      </c>
      <c r="G68" s="28">
        <f>G7*C68</f>
        <v>50</v>
      </c>
      <c r="H68" s="48"/>
      <c r="I68" s="42"/>
      <c r="J68" s="48"/>
      <c r="K68" s="42"/>
      <c r="L68" s="49"/>
      <c r="M68" s="14"/>
    </row>
    <row r="69" spans="1:13" ht="12" customHeight="1">
      <c r="A69" s="17">
        <v>62</v>
      </c>
      <c r="B69" s="19" t="str">
        <f>'RM Rate &amp; Feed Cost'!B68</f>
        <v>Mono calcium Phosphate /M.C.P</v>
      </c>
      <c r="C69" s="28">
        <v>6.9</v>
      </c>
      <c r="D69" s="67">
        <f>'RM Rate &amp; Feed Cost'!C68</f>
        <v>55</v>
      </c>
      <c r="E69" s="20">
        <f t="shared" si="0"/>
        <v>379.5</v>
      </c>
      <c r="F69" s="20">
        <f t="shared" si="1"/>
        <v>0.3795</v>
      </c>
      <c r="G69" s="28">
        <f>G7*C69</f>
        <v>1380</v>
      </c>
      <c r="H69" s="48"/>
      <c r="I69" s="42"/>
      <c r="J69" s="48"/>
      <c r="K69" s="42"/>
      <c r="L69" s="49"/>
      <c r="M69" s="14"/>
    </row>
    <row r="70" spans="1:13" ht="12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12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12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12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85" si="2">C73*D73</f>
        <v>0</v>
      </c>
      <c r="F73" s="20">
        <f t="shared" ref="F73:F85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12" customHeight="1">
      <c r="A74" s="17">
        <v>67</v>
      </c>
      <c r="B74" s="19" t="str">
        <f>'RM Rate &amp; Feed Cost'!B73</f>
        <v>Sodium-Bi-Carbonate</v>
      </c>
      <c r="C74" s="28">
        <v>1.06</v>
      </c>
      <c r="D74" s="67">
        <f>'RM Rate &amp; Feed Cost'!C73</f>
        <v>46</v>
      </c>
      <c r="E74" s="20">
        <f t="shared" si="2"/>
        <v>48.760000000000005</v>
      </c>
      <c r="F74" s="20">
        <f t="shared" si="3"/>
        <v>4.8760000000000005E-2</v>
      </c>
      <c r="G74" s="28">
        <f>G7*C74</f>
        <v>212</v>
      </c>
      <c r="H74" s="48"/>
      <c r="I74" s="42"/>
      <c r="J74" s="48"/>
      <c r="K74" s="42"/>
      <c r="L74" s="49"/>
      <c r="M74" s="14"/>
    </row>
    <row r="75" spans="1:13" ht="12" customHeight="1">
      <c r="A75" s="17">
        <v>68</v>
      </c>
      <c r="B75" s="19" t="str">
        <f>'RM Rate &amp; Feed Cost'!B74</f>
        <v>Toxin Binder</v>
      </c>
      <c r="C75" s="28">
        <v>3</v>
      </c>
      <c r="D75" s="67">
        <f>'RM Rate &amp; Feed Cost'!C74</f>
        <v>83</v>
      </c>
      <c r="E75" s="20">
        <f t="shared" si="2"/>
        <v>249</v>
      </c>
      <c r="F75" s="20">
        <f t="shared" si="3"/>
        <v>0.249</v>
      </c>
      <c r="G75" s="28">
        <f>G7*C75</f>
        <v>600</v>
      </c>
      <c r="H75" s="48"/>
      <c r="I75" s="42"/>
      <c r="J75" s="48"/>
      <c r="K75" s="42"/>
      <c r="L75" s="49"/>
      <c r="M75" s="14"/>
    </row>
    <row r="76" spans="1:13" ht="12" customHeight="1">
      <c r="A76" s="17">
        <v>69</v>
      </c>
      <c r="B76" s="19" t="str">
        <f>'RM Rate &amp; Feed Cost'!B75</f>
        <v>sigle cell protein</v>
      </c>
      <c r="C76" s="28">
        <v>15</v>
      </c>
      <c r="D76" s="67">
        <f>'RM Rate &amp; Feed Cost'!C75</f>
        <v>70</v>
      </c>
      <c r="E76" s="20">
        <f t="shared" si="2"/>
        <v>1050</v>
      </c>
      <c r="F76" s="20">
        <f t="shared" si="3"/>
        <v>1.05</v>
      </c>
      <c r="G76" s="28">
        <f>G7*C76</f>
        <v>3000</v>
      </c>
      <c r="H76" s="48"/>
      <c r="I76" s="42"/>
      <c r="J76" s="48"/>
      <c r="K76" s="42"/>
      <c r="L76" s="49"/>
      <c r="M76" s="14"/>
    </row>
    <row r="77" spans="1:13" ht="12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12" customHeight="1">
      <c r="A78" s="17">
        <v>71</v>
      </c>
      <c r="B78" s="19" t="str">
        <f>'RM Rate &amp; Feed Cost'!B77</f>
        <v>Natupro</v>
      </c>
      <c r="C78" s="28">
        <v>0.5</v>
      </c>
      <c r="D78" s="67">
        <f>'RM Rate &amp; Feed Cost'!C77</f>
        <v>400</v>
      </c>
      <c r="E78" s="20">
        <f t="shared" si="2"/>
        <v>200</v>
      </c>
      <c r="F78" s="20">
        <f t="shared" si="3"/>
        <v>0.2</v>
      </c>
      <c r="G78" s="28">
        <f>G7*C78</f>
        <v>100</v>
      </c>
      <c r="H78" s="48"/>
      <c r="I78" s="42"/>
      <c r="J78" s="48"/>
      <c r="K78" s="42"/>
      <c r="L78" s="49"/>
      <c r="M78" s="14"/>
    </row>
    <row r="79" spans="1:13" ht="12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12" customHeight="1">
      <c r="A80" s="17">
        <v>73</v>
      </c>
      <c r="B80" s="19" t="str">
        <f>'RM Rate &amp; Feed Cost'!B79</f>
        <v>XAP/Robaviotic</v>
      </c>
      <c r="C80" s="28">
        <v>0.25</v>
      </c>
      <c r="D80" s="67">
        <f>'RM Rate &amp; Feed Cost'!C79</f>
        <v>900</v>
      </c>
      <c r="E80" s="20">
        <f t="shared" si="2"/>
        <v>225</v>
      </c>
      <c r="F80" s="20">
        <f t="shared" si="3"/>
        <v>0.22500000000000001</v>
      </c>
      <c r="G80" s="28">
        <f>G7*C80</f>
        <v>50</v>
      </c>
      <c r="H80" s="48"/>
      <c r="I80" s="42"/>
      <c r="J80" s="48"/>
      <c r="K80" s="42"/>
      <c r="L80" s="49"/>
      <c r="M80" s="14"/>
    </row>
    <row r="81" spans="1:13" ht="12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12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12" customHeight="1">
      <c r="A83" s="17">
        <v>76</v>
      </c>
      <c r="B83" s="19" t="str">
        <f>'RM Rate &amp; Feed Cost'!B82</f>
        <v>L Tryptophan</v>
      </c>
      <c r="C83" s="68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12" customHeight="1">
      <c r="A84" s="17">
        <v>77</v>
      </c>
      <c r="B84" s="19" t="str">
        <f>'RM Rate &amp; Feed Cost'!B83</f>
        <v>L - Valine</v>
      </c>
      <c r="C84" s="68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12" customHeight="1">
      <c r="A85" s="17">
        <v>78</v>
      </c>
      <c r="B85" s="19" t="str">
        <f>'RM Rate &amp; Feed Cost'!B84</f>
        <v>Diesel</v>
      </c>
      <c r="C85" s="13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2" customHeight="1">
      <c r="A86" s="17">
        <v>79</v>
      </c>
      <c r="B86" s="19" t="str">
        <f>'RM Rate &amp; Feed Cost'!B85</f>
        <v>Sewing Thread</v>
      </c>
      <c r="C86" s="139"/>
      <c r="D86" s="67">
        <f>'RM Rate &amp; Feed Cost'!C85</f>
        <v>0</v>
      </c>
      <c r="E86" s="20">
        <f t="shared" ref="E86:E89" si="4">C86*D86</f>
        <v>0</v>
      </c>
      <c r="F86" s="20">
        <f t="shared" ref="F86:F89" si="5">E86/1000</f>
        <v>0</v>
      </c>
      <c r="G86" s="28">
        <f>G7*C86</f>
        <v>0</v>
      </c>
      <c r="H86" s="15"/>
      <c r="I86" s="15"/>
      <c r="J86" s="4"/>
      <c r="K86" s="32"/>
      <c r="L86" s="32"/>
    </row>
    <row r="87" spans="1:13" ht="12" customHeight="1">
      <c r="A87" s="17">
        <v>80</v>
      </c>
      <c r="B87" s="19" t="str">
        <f>'RM Rate &amp; Feed Cost'!B86</f>
        <v>Kemtrace Broiler Dry</v>
      </c>
      <c r="C87" s="139">
        <v>0.6</v>
      </c>
      <c r="D87" s="67">
        <f>'RM Rate &amp; Feed Cost'!C86</f>
        <v>350</v>
      </c>
      <c r="E87" s="20">
        <f t="shared" si="4"/>
        <v>210</v>
      </c>
      <c r="F87" s="20">
        <f t="shared" si="5"/>
        <v>0.21</v>
      </c>
      <c r="G87" s="28">
        <f>G7*C87</f>
        <v>120</v>
      </c>
    </row>
    <row r="88" spans="1:13" ht="12" customHeight="1">
      <c r="A88" s="17">
        <v>81</v>
      </c>
      <c r="B88" s="19" t="str">
        <f>'RM Rate &amp; Feed Cost'!B87</f>
        <v>Antamix ME</v>
      </c>
      <c r="C88" s="139"/>
      <c r="D88" s="67">
        <f>'RM Rate &amp; Feed Cost'!C87</f>
        <v>165</v>
      </c>
      <c r="E88" s="20">
        <f t="shared" si="4"/>
        <v>0</v>
      </c>
      <c r="F88" s="20">
        <f t="shared" si="5"/>
        <v>0</v>
      </c>
      <c r="G88" s="28">
        <f>G7*C88</f>
        <v>0</v>
      </c>
    </row>
    <row r="89" spans="1:13" ht="12" customHeight="1">
      <c r="A89" s="17">
        <v>82</v>
      </c>
      <c r="B89" s="19" t="str">
        <f>'RM Rate &amp; Feed Cost'!B88</f>
        <v>Lincomycin (Eurolinco)</v>
      </c>
      <c r="C89" s="139"/>
      <c r="D89" s="67">
        <f>'RM Rate &amp; Feed Cost'!C88</f>
        <v>600</v>
      </c>
      <c r="E89" s="20">
        <f t="shared" si="4"/>
        <v>0</v>
      </c>
      <c r="F89" s="20">
        <f t="shared" si="5"/>
        <v>0</v>
      </c>
      <c r="G89" s="28">
        <f>G7*C89</f>
        <v>0</v>
      </c>
    </row>
    <row r="90" spans="1:13" ht="12" customHeight="1">
      <c r="A90" s="17">
        <v>83</v>
      </c>
      <c r="B90" s="19" t="str">
        <f>'RM Rate &amp; Feed Cost'!B89</f>
        <v>Natufactant 250</v>
      </c>
      <c r="C90" s="139">
        <v>0.5</v>
      </c>
      <c r="D90" s="67">
        <f>'RM Rate &amp; Feed Cost'!C89</f>
        <v>290</v>
      </c>
      <c r="E90" s="20">
        <f t="shared" ref="E90:E93" si="6">C90*D90</f>
        <v>145</v>
      </c>
      <c r="F90" s="20">
        <f t="shared" ref="F90:F93" si="7">E90/1000</f>
        <v>0.14499999999999999</v>
      </c>
      <c r="G90" s="28">
        <f>G7*C90</f>
        <v>100</v>
      </c>
    </row>
    <row r="91" spans="1:13" ht="12" customHeight="1">
      <c r="A91" s="17">
        <v>84</v>
      </c>
      <c r="B91" s="19" t="str">
        <f>'RM Rate &amp; Feed Cost'!B90</f>
        <v>Egg Extra</v>
      </c>
      <c r="C91" s="139"/>
      <c r="D91" s="67">
        <f>'RM Rate &amp; Feed Cost'!C90</f>
        <v>950</v>
      </c>
      <c r="E91" s="20">
        <f t="shared" si="6"/>
        <v>0</v>
      </c>
      <c r="F91" s="20">
        <f t="shared" si="7"/>
        <v>0</v>
      </c>
      <c r="G91" s="28">
        <f>G7*C91</f>
        <v>0</v>
      </c>
    </row>
    <row r="92" spans="1:13">
      <c r="A92" s="17">
        <v>85</v>
      </c>
      <c r="B92" s="19" t="str">
        <f>'RM Rate &amp; Feed Cost'!B91</f>
        <v>Clostin Sulphate</v>
      </c>
      <c r="C92" s="139"/>
      <c r="D92" s="67">
        <f>'RM Rate &amp; Feed Cost'!C91</f>
        <v>310</v>
      </c>
      <c r="E92" s="20">
        <f t="shared" si="6"/>
        <v>0</v>
      </c>
      <c r="F92" s="20">
        <f t="shared" si="7"/>
        <v>0</v>
      </c>
      <c r="G92" s="28">
        <f>C92*G7</f>
        <v>0</v>
      </c>
    </row>
    <row r="93" spans="1:13">
      <c r="A93" s="17">
        <v>86</v>
      </c>
      <c r="B93" s="19" t="str">
        <f>'RM Rate &amp; Feed Cost'!B92</f>
        <v>Feed Like</v>
      </c>
      <c r="C93" s="139"/>
      <c r="D93" s="67">
        <f>'RM Rate &amp; Feed Cost'!C92</f>
        <v>480</v>
      </c>
      <c r="E93" s="20">
        <f t="shared" si="6"/>
        <v>0</v>
      </c>
      <c r="F93" s="20">
        <f t="shared" si="7"/>
        <v>0</v>
      </c>
      <c r="G93" s="28">
        <f>C93*G7</f>
        <v>0</v>
      </c>
    </row>
    <row r="94" spans="1:13">
      <c r="A94" s="17">
        <v>87</v>
      </c>
      <c r="B94" s="19" t="str">
        <f>'RM Rate &amp; Feed Cost'!B93</f>
        <v>Milk Boost</v>
      </c>
      <c r="C94" s="139"/>
      <c r="D94" s="67">
        <f>'RM Rate &amp; Feed Cost'!C93</f>
        <v>650</v>
      </c>
      <c r="E94" s="20">
        <f t="shared" ref="E94" si="8">C94*D94</f>
        <v>0</v>
      </c>
      <c r="F94" s="20">
        <f t="shared" ref="F94" si="9">E94/1000</f>
        <v>0</v>
      </c>
      <c r="G94" s="28">
        <f>C94*G7</f>
        <v>0</v>
      </c>
    </row>
    <row r="95" spans="1:13">
      <c r="A95" s="17">
        <v>88</v>
      </c>
      <c r="B95" s="19" t="str">
        <f>'RM Rate &amp; Feed Cost'!B94</f>
        <v>Elitox</v>
      </c>
      <c r="C95" s="139"/>
      <c r="D95" s="67">
        <f>'RM Rate &amp; Feed Cost'!C94</f>
        <v>730</v>
      </c>
      <c r="E95" s="20">
        <f t="shared" ref="E95" si="10">C95*D95</f>
        <v>0</v>
      </c>
      <c r="F95" s="20">
        <f t="shared" ref="F95" si="11">E95/1000</f>
        <v>0</v>
      </c>
      <c r="G95" s="28">
        <f>C95*G7</f>
        <v>0</v>
      </c>
    </row>
    <row r="96" spans="1:13">
      <c r="A96" s="17">
        <v>89</v>
      </c>
      <c r="B96" s="19" t="str">
        <f>'RM Rate &amp; Feed Cost'!B95</f>
        <v>Butipearl</v>
      </c>
      <c r="C96" s="139">
        <v>0.4</v>
      </c>
      <c r="D96" s="67">
        <f>'RM Rate &amp; Feed Cost'!C95</f>
        <v>950</v>
      </c>
      <c r="E96" s="20">
        <f t="shared" ref="E96:E100" si="12">C96*D96</f>
        <v>380</v>
      </c>
      <c r="F96" s="20">
        <f t="shared" ref="F96:F100" si="13">E96/1000</f>
        <v>0.38</v>
      </c>
      <c r="G96" s="28">
        <f>C96*G7</f>
        <v>80</v>
      </c>
    </row>
    <row r="97" spans="1:7">
      <c r="A97" s="17">
        <v>90</v>
      </c>
      <c r="B97" s="19" t="str">
        <f>'RM Rate &amp; Feed Cost'!B96</f>
        <v>Chromflex C Dry</v>
      </c>
      <c r="C97" s="139"/>
      <c r="D97" s="67">
        <f>'RM Rate &amp; Feed Cost'!C96</f>
        <v>0</v>
      </c>
      <c r="E97" s="20">
        <f t="shared" si="12"/>
        <v>0</v>
      </c>
      <c r="F97" s="20">
        <f t="shared" si="13"/>
        <v>0</v>
      </c>
      <c r="G97" s="28"/>
    </row>
    <row r="98" spans="1:7">
      <c r="A98" s="17">
        <v>91</v>
      </c>
      <c r="B98" s="19" t="str">
        <f>'RM Rate &amp; Feed Cost'!B97</f>
        <v>Lasalocid (Avatec)</v>
      </c>
      <c r="C98" s="139"/>
      <c r="D98" s="67">
        <f>'RM Rate &amp; Feed Cost'!C97</f>
        <v>705</v>
      </c>
      <c r="E98" s="20">
        <f t="shared" si="12"/>
        <v>0</v>
      </c>
      <c r="F98" s="20">
        <f t="shared" si="13"/>
        <v>0</v>
      </c>
      <c r="G98" s="28">
        <f>C98*G7</f>
        <v>0</v>
      </c>
    </row>
    <row r="99" spans="1:7">
      <c r="A99" s="17">
        <v>92</v>
      </c>
      <c r="B99" s="19" t="str">
        <f>'RM Rate &amp; Feed Cost'!B98</f>
        <v>Stafac 500</v>
      </c>
      <c r="C99" s="139">
        <v>7.0000000000000007E-2</v>
      </c>
      <c r="D99" s="67">
        <f>'RM Rate &amp; Feed Cost'!C98</f>
        <v>7200</v>
      </c>
      <c r="E99" s="20">
        <f t="shared" si="12"/>
        <v>504.00000000000006</v>
      </c>
      <c r="F99" s="20">
        <f t="shared" si="13"/>
        <v>0.504</v>
      </c>
      <c r="G99" s="28">
        <f>C99*G7</f>
        <v>14.000000000000002</v>
      </c>
    </row>
    <row r="100" spans="1:7">
      <c r="A100" s="17">
        <v>93</v>
      </c>
      <c r="B100" s="19">
        <f>'RM Rate &amp; Feed Cost'!B99</f>
        <v>0</v>
      </c>
      <c r="C100" s="139"/>
      <c r="D100" s="67">
        <f>'RM Rate &amp; Feed Cost'!C99</f>
        <v>0</v>
      </c>
      <c r="E100" s="20">
        <f t="shared" si="12"/>
        <v>0</v>
      </c>
      <c r="F100" s="20">
        <f t="shared" si="13"/>
        <v>0</v>
      </c>
      <c r="G100" s="28"/>
    </row>
    <row r="101" spans="1:7">
      <c r="A101" s="17">
        <v>94</v>
      </c>
      <c r="B101" s="19">
        <f>'RM Rate &amp; Feed Cost'!B100</f>
        <v>0</v>
      </c>
      <c r="C101" s="139"/>
      <c r="D101" s="67"/>
      <c r="E101" s="20"/>
      <c r="F101" s="20"/>
      <c r="G101" s="28"/>
    </row>
    <row r="102" spans="1:7">
      <c r="C102" s="75">
        <f>SUM(C8:C101)</f>
        <v>1000.5</v>
      </c>
      <c r="D102" s="75">
        <f t="shared" ref="D102:G102" si="14">SUM(D8:D101)</f>
        <v>34548.870000000003</v>
      </c>
      <c r="E102" s="75">
        <f t="shared" si="14"/>
        <v>33862.292399999991</v>
      </c>
      <c r="F102" s="75">
        <f t="shared" si="14"/>
        <v>33.862292400000008</v>
      </c>
      <c r="G102" s="75">
        <f t="shared" si="14"/>
        <v>200100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93"/>
  <sheetViews>
    <sheetView topLeftCell="A67" zoomScale="115" zoomScaleNormal="115" workbookViewId="0">
      <selection activeCell="G4" sqref="G4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100</v>
      </c>
    </row>
    <row r="5" spans="1:15">
      <c r="A5" s="66" t="s">
        <v>260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226.505</v>
      </c>
      <c r="D8" s="67">
        <f>'RM Rate &amp; Feed Cost'!C7</f>
        <v>20</v>
      </c>
      <c r="E8" s="20">
        <f>C8*D8</f>
        <v>4530.1000000000004</v>
      </c>
      <c r="F8" s="20">
        <f>E8/1000</f>
        <v>4.5301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368.15600000000001</v>
      </c>
      <c r="D9" s="67">
        <f>'RM Rate &amp; Feed Cost'!C8</f>
        <v>35</v>
      </c>
      <c r="E9" s="20">
        <f t="shared" ref="E9:E72" si="0">C9*D9</f>
        <v>12885.460000000001</v>
      </c>
      <c r="F9" s="20">
        <f t="shared" ref="F9:F72" si="1">E9/1000</f>
        <v>12.88546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62.046999999999997</v>
      </c>
      <c r="D11" s="67">
        <f>'RM Rate &amp; Feed Cost'!C10</f>
        <v>62</v>
      </c>
      <c r="E11" s="20">
        <f t="shared" si="0"/>
        <v>3846.9139999999998</v>
      </c>
      <c r="F11" s="20">
        <f t="shared" si="1"/>
        <v>3.8469139999999999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200</v>
      </c>
      <c r="D12" s="67">
        <f>'RM Rate &amp; Feed Cost'!C11</f>
        <v>23.09</v>
      </c>
      <c r="E12" s="20">
        <f t="shared" si="0"/>
        <v>4618</v>
      </c>
      <c r="F12" s="20">
        <f t="shared" si="1"/>
        <v>4.6180000000000003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72.108000000000004</v>
      </c>
      <c r="D13" s="67">
        <f>'RM Rate &amp; Feed Cost'!C12</f>
        <v>21</v>
      </c>
      <c r="E13" s="20">
        <f t="shared" si="0"/>
        <v>1514.268</v>
      </c>
      <c r="F13" s="20">
        <f t="shared" si="1"/>
        <v>1.5142679999999999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50</v>
      </c>
      <c r="D17" s="67">
        <f>'RM Rate &amp; Feed Cost'!C16</f>
        <v>78</v>
      </c>
      <c r="E17" s="20">
        <f t="shared" si="0"/>
        <v>3900</v>
      </c>
      <c r="F17" s="20">
        <f t="shared" si="1"/>
        <v>3.9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0.34799999999999998</v>
      </c>
      <c r="D23" s="67">
        <f>'RM Rate &amp; Feed Cost'!C22</f>
        <v>8.5</v>
      </c>
      <c r="E23" s="20">
        <f t="shared" si="0"/>
        <v>2.9579999999999997</v>
      </c>
      <c r="F23" s="20">
        <f t="shared" si="1"/>
        <v>2.9579999999999997E-3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9</v>
      </c>
      <c r="D33" s="67">
        <f>'RM Rate &amp; Feed Cost'!C32</f>
        <v>60</v>
      </c>
      <c r="E33" s="20">
        <f t="shared" si="0"/>
        <v>540</v>
      </c>
      <c r="F33" s="20">
        <f t="shared" si="1"/>
        <v>0.54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1.4870000000000001</v>
      </c>
      <c r="D35" s="67">
        <f>'RM Rate &amp; Feed Cost'!C34</f>
        <v>9.25</v>
      </c>
      <c r="E35" s="20">
        <f t="shared" si="0"/>
        <v>13.754750000000001</v>
      </c>
      <c r="F35" s="20">
        <f t="shared" si="1"/>
        <v>1.3754750000000001E-2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2.1970000000000001</v>
      </c>
      <c r="D48" s="67">
        <f>'RM Rate &amp; Feed Cost'!C47</f>
        <v>230</v>
      </c>
      <c r="E48" s="20">
        <f t="shared" si="0"/>
        <v>505.31</v>
      </c>
      <c r="F48" s="20">
        <f t="shared" si="1"/>
        <v>0.50531000000000004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>
        <v>0.1</v>
      </c>
      <c r="D55" s="67">
        <f>'RM Rate &amp; Feed Cost'!C54</f>
        <v>1600</v>
      </c>
      <c r="E55" s="20">
        <f t="shared" si="0"/>
        <v>160</v>
      </c>
      <c r="F55" s="20">
        <f t="shared" si="1"/>
        <v>0.16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5.3999999999999999E-2</v>
      </c>
      <c r="D60" s="67">
        <f>'RM Rate &amp; Feed Cost'!C59</f>
        <v>132</v>
      </c>
      <c r="E60" s="20">
        <f t="shared" si="0"/>
        <v>7.1280000000000001</v>
      </c>
      <c r="F60" s="20">
        <f t="shared" si="1"/>
        <v>7.1279999999999998E-3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1000.002</v>
      </c>
      <c r="D93" s="73">
        <f t="shared" ref="D93:G93" si="4">SUM(D8:D92)</f>
        <v>23523.870000000003</v>
      </c>
      <c r="E93" s="73">
        <f t="shared" si="4"/>
        <v>33163.892749999999</v>
      </c>
      <c r="F93" s="72">
        <f t="shared" si="4"/>
        <v>33.163892749999995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93"/>
  <sheetViews>
    <sheetView topLeftCell="A70" zoomScale="115" zoomScaleNormal="115" workbookViewId="0">
      <selection activeCell="C8" sqref="C8:C91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7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101</v>
      </c>
    </row>
    <row r="5" spans="1:15">
      <c r="A5" s="66" t="s">
        <v>259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91.007000000000005</v>
      </c>
      <c r="D8" s="67">
        <f>'RM Rate &amp; Feed Cost'!C7</f>
        <v>20</v>
      </c>
      <c r="E8" s="20">
        <f>C8*D8</f>
        <v>1820.14</v>
      </c>
      <c r="F8" s="20">
        <f>E8/1000</f>
        <v>1.8201400000000001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286.10700000000003</v>
      </c>
      <c r="D9" s="67">
        <f>'RM Rate &amp; Feed Cost'!C8</f>
        <v>35</v>
      </c>
      <c r="E9" s="20">
        <f t="shared" ref="E9:E72" si="0">C9*D9</f>
        <v>10013.745000000001</v>
      </c>
      <c r="F9" s="20">
        <f t="shared" ref="F9:F72" si="1">E9/1000</f>
        <v>10.013745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71.093000000000004</v>
      </c>
      <c r="D10" s="67">
        <f>'RM Rate &amp; Feed Cost'!C9</f>
        <v>18.5</v>
      </c>
      <c r="E10" s="20">
        <f t="shared" si="0"/>
        <v>1315.2205000000001</v>
      </c>
      <c r="F10" s="20">
        <f t="shared" si="1"/>
        <v>1.3152205000000001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50</v>
      </c>
      <c r="D11" s="67">
        <f>'RM Rate &amp; Feed Cost'!C10</f>
        <v>62</v>
      </c>
      <c r="E11" s="20">
        <f t="shared" si="0"/>
        <v>3100</v>
      </c>
      <c r="F11" s="20">
        <f t="shared" si="1"/>
        <v>3.1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200</v>
      </c>
      <c r="D12" s="67">
        <f>'RM Rate &amp; Feed Cost'!C11</f>
        <v>23.09</v>
      </c>
      <c r="E12" s="20">
        <f t="shared" si="0"/>
        <v>4618</v>
      </c>
      <c r="F12" s="20">
        <f t="shared" si="1"/>
        <v>4.6180000000000003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80</v>
      </c>
      <c r="D13" s="67">
        <f>'RM Rate &amp; Feed Cost'!C12</f>
        <v>21</v>
      </c>
      <c r="E13" s="20">
        <f t="shared" si="0"/>
        <v>1680</v>
      </c>
      <c r="F13" s="20">
        <f t="shared" si="1"/>
        <v>1.68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>
        <v>30</v>
      </c>
      <c r="D15" s="67">
        <f>'RM Rate &amp; Feed Cost'!C14</f>
        <v>33</v>
      </c>
      <c r="E15" s="20">
        <f t="shared" si="0"/>
        <v>990</v>
      </c>
      <c r="F15" s="20">
        <f t="shared" si="1"/>
        <v>0.99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30</v>
      </c>
      <c r="D17" s="67">
        <f>'RM Rate &amp; Feed Cost'!C16</f>
        <v>78</v>
      </c>
      <c r="E17" s="20">
        <f t="shared" si="0"/>
        <v>2340</v>
      </c>
      <c r="F17" s="20">
        <f t="shared" si="1"/>
        <v>2.34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6.0380000000000003</v>
      </c>
      <c r="D23" s="67">
        <f>'RM Rate &amp; Feed Cost'!C22</f>
        <v>8.5</v>
      </c>
      <c r="E23" s="20">
        <f t="shared" si="0"/>
        <v>51.323</v>
      </c>
      <c r="F23" s="20">
        <f t="shared" si="1"/>
        <v>5.1323000000000001E-2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131.255</v>
      </c>
      <c r="D26" s="67">
        <f>'RM Rate &amp; Feed Cost'!C25</f>
        <v>22</v>
      </c>
      <c r="E26" s="20">
        <f t="shared" si="0"/>
        <v>2887.6099999999997</v>
      </c>
      <c r="F26" s="20">
        <f t="shared" si="1"/>
        <v>2.8876099999999996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9.3859999999999992</v>
      </c>
      <c r="D33" s="67">
        <f>'RM Rate &amp; Feed Cost'!C32</f>
        <v>60</v>
      </c>
      <c r="E33" s="20">
        <f t="shared" si="0"/>
        <v>563.16</v>
      </c>
      <c r="F33" s="20">
        <f t="shared" si="1"/>
        <v>0.56315999999999999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1.7989999999999999</v>
      </c>
      <c r="D35" s="67">
        <f>'RM Rate &amp; Feed Cost'!C34</f>
        <v>9.25</v>
      </c>
      <c r="E35" s="20">
        <f t="shared" si="0"/>
        <v>16.640750000000001</v>
      </c>
      <c r="F35" s="20">
        <f t="shared" si="1"/>
        <v>1.6640749999999999E-2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1.6379999999999999</v>
      </c>
      <c r="D48" s="67">
        <f>'RM Rate &amp; Feed Cost'!C47</f>
        <v>230</v>
      </c>
      <c r="E48" s="20">
        <f t="shared" si="0"/>
        <v>376.73999999999995</v>
      </c>
      <c r="F48" s="20">
        <f t="shared" si="1"/>
        <v>0.37673999999999996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1.1519999999999999</v>
      </c>
      <c r="D60" s="67">
        <f>'RM Rate &amp; Feed Cost'!C59</f>
        <v>132</v>
      </c>
      <c r="E60" s="20">
        <f t="shared" si="0"/>
        <v>152.06399999999999</v>
      </c>
      <c r="F60" s="20">
        <f t="shared" si="1"/>
        <v>0.152064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2.4449999999999998</v>
      </c>
      <c r="D64" s="67">
        <f>'RM Rate &amp; Feed Cost'!C63</f>
        <v>87.38</v>
      </c>
      <c r="E64" s="20">
        <f t="shared" si="0"/>
        <v>213.64409999999998</v>
      </c>
      <c r="F64" s="20">
        <f t="shared" si="1"/>
        <v>0.21364409999999998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7.9000000000000001E-2</v>
      </c>
      <c r="D71" s="67">
        <f>'RM Rate &amp; Feed Cost'!C70</f>
        <v>1700</v>
      </c>
      <c r="E71" s="20">
        <f t="shared" si="0"/>
        <v>134.30000000000001</v>
      </c>
      <c r="F71" s="20">
        <f t="shared" si="1"/>
        <v>0.1343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999.99900000000014</v>
      </c>
      <c r="D93" s="73">
        <f t="shared" ref="D93:G93" si="4">SUM(D8:D92)</f>
        <v>23523.870000000003</v>
      </c>
      <c r="E93" s="73">
        <f t="shared" si="4"/>
        <v>30912.587349999998</v>
      </c>
      <c r="F93" s="72">
        <f t="shared" si="4"/>
        <v>30.912587349999999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93"/>
  <sheetViews>
    <sheetView zoomScale="115" zoomScaleNormal="115" workbookViewId="0">
      <selection activeCell="G8" sqref="G8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8.10937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102</v>
      </c>
    </row>
    <row r="5" spans="1:15">
      <c r="A5" s="66" t="s">
        <v>259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40</v>
      </c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90.721999999999994</v>
      </c>
      <c r="D8" s="67">
        <f>'RM Rate &amp; Feed Cost'!C7</f>
        <v>20</v>
      </c>
      <c r="E8" s="20">
        <f>C8*D8</f>
        <v>1814.4399999999998</v>
      </c>
      <c r="F8" s="20">
        <f>E8/1000</f>
        <v>1.8144399999999998</v>
      </c>
      <c r="G8" s="28">
        <f>G7*C8</f>
        <v>3628.8799999999997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287.786</v>
      </c>
      <c r="D9" s="67">
        <f>'RM Rate &amp; Feed Cost'!C8</f>
        <v>35</v>
      </c>
      <c r="E9" s="20">
        <f t="shared" ref="E9:E72" si="0">C9*D9</f>
        <v>10072.51</v>
      </c>
      <c r="F9" s="20">
        <f t="shared" ref="F9:F72" si="1">E9/1000</f>
        <v>10.072509999999999</v>
      </c>
      <c r="G9" s="28">
        <f>G7*C9</f>
        <v>11511.44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100.387</v>
      </c>
      <c r="D10" s="67">
        <f>'RM Rate &amp; Feed Cost'!C9</f>
        <v>18.5</v>
      </c>
      <c r="E10" s="20">
        <f t="shared" si="0"/>
        <v>1857.1595</v>
      </c>
      <c r="F10" s="20">
        <f t="shared" si="1"/>
        <v>1.8571595000000001</v>
      </c>
      <c r="G10" s="28">
        <f>G7*C10</f>
        <v>4015.48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200</v>
      </c>
      <c r="D12" s="67">
        <f>'RM Rate &amp; Feed Cost'!C11</f>
        <v>23.09</v>
      </c>
      <c r="E12" s="20">
        <f t="shared" si="0"/>
        <v>4618</v>
      </c>
      <c r="F12" s="20">
        <f t="shared" si="1"/>
        <v>4.6180000000000003</v>
      </c>
      <c r="G12" s="28">
        <f>G7*C12</f>
        <v>8000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80</v>
      </c>
      <c r="D13" s="67">
        <f>'RM Rate &amp; Feed Cost'!C12</f>
        <v>21</v>
      </c>
      <c r="E13" s="20">
        <f t="shared" si="0"/>
        <v>1680</v>
      </c>
      <c r="F13" s="20">
        <f t="shared" si="1"/>
        <v>1.68</v>
      </c>
      <c r="G13" s="28">
        <f>G7*C13</f>
        <v>3200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20</v>
      </c>
      <c r="D16" s="67">
        <f>'RM Rate &amp; Feed Cost'!C15</f>
        <v>62</v>
      </c>
      <c r="E16" s="20">
        <f t="shared" si="0"/>
        <v>1240</v>
      </c>
      <c r="F16" s="20">
        <f t="shared" si="1"/>
        <v>1.24</v>
      </c>
      <c r="G16" s="28">
        <f>G7*C16</f>
        <v>800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30</v>
      </c>
      <c r="D17" s="67">
        <f>'RM Rate &amp; Feed Cost'!C16</f>
        <v>78</v>
      </c>
      <c r="E17" s="20">
        <f t="shared" si="0"/>
        <v>2340</v>
      </c>
      <c r="F17" s="20">
        <f t="shared" si="1"/>
        <v>2.34</v>
      </c>
      <c r="G17" s="28">
        <f>G7*C17</f>
        <v>1200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8.8529999999999998</v>
      </c>
      <c r="D23" s="67">
        <f>'RM Rate &amp; Feed Cost'!C22</f>
        <v>8.5</v>
      </c>
      <c r="E23" s="20">
        <f t="shared" si="0"/>
        <v>75.250500000000002</v>
      </c>
      <c r="F23" s="20">
        <f t="shared" si="1"/>
        <v>7.5250499999999998E-2</v>
      </c>
      <c r="G23" s="28">
        <f>G7*C23</f>
        <v>354.12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150</v>
      </c>
      <c r="D26" s="67">
        <f>'RM Rate &amp; Feed Cost'!C25</f>
        <v>22</v>
      </c>
      <c r="E26" s="20">
        <f t="shared" si="0"/>
        <v>3300</v>
      </c>
      <c r="F26" s="20">
        <f t="shared" si="1"/>
        <v>3.3</v>
      </c>
      <c r="G26" s="28">
        <f>G7*C26</f>
        <v>6000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23.448</v>
      </c>
      <c r="D33" s="67">
        <f>'RM Rate &amp; Feed Cost'!C32</f>
        <v>60</v>
      </c>
      <c r="E33" s="20">
        <f t="shared" si="0"/>
        <v>1406.88</v>
      </c>
      <c r="F33" s="20">
        <f t="shared" si="1"/>
        <v>1.4068800000000001</v>
      </c>
      <c r="G33" s="28">
        <f>G7*C33</f>
        <v>937.92000000000007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2.976</v>
      </c>
      <c r="D35" s="67">
        <f>'RM Rate &amp; Feed Cost'!C34</f>
        <v>9.25</v>
      </c>
      <c r="E35" s="20">
        <f t="shared" si="0"/>
        <v>27.527999999999999</v>
      </c>
      <c r="F35" s="20">
        <f t="shared" si="1"/>
        <v>2.7528E-2</v>
      </c>
      <c r="G35" s="28">
        <f>G7*C35</f>
        <v>119.03999999999999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1.3220000000000001</v>
      </c>
      <c r="D48" s="67">
        <f>'RM Rate &amp; Feed Cost'!C47</f>
        <v>230</v>
      </c>
      <c r="E48" s="20">
        <f t="shared" si="0"/>
        <v>304.06</v>
      </c>
      <c r="F48" s="20">
        <f t="shared" si="1"/>
        <v>0.30406</v>
      </c>
      <c r="G48" s="28">
        <f>G7*C48</f>
        <v>52.88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2.6</v>
      </c>
      <c r="D64" s="67">
        <f>'RM Rate &amp; Feed Cost'!C63</f>
        <v>87.38</v>
      </c>
      <c r="E64" s="20">
        <f t="shared" si="0"/>
        <v>227.18799999999999</v>
      </c>
      <c r="F64" s="20">
        <f t="shared" si="1"/>
        <v>0.227188</v>
      </c>
      <c r="G64" s="28">
        <f>G7*C64</f>
        <v>104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1.8049999999999999</v>
      </c>
      <c r="D69" s="67">
        <f>'RM Rate &amp; Feed Cost'!C68</f>
        <v>55</v>
      </c>
      <c r="E69" s="20">
        <f t="shared" si="0"/>
        <v>99.274999999999991</v>
      </c>
      <c r="F69" s="20">
        <f t="shared" si="1"/>
        <v>9.9274999999999988E-2</v>
      </c>
      <c r="G69" s="28">
        <f>G7*C69</f>
        <v>72.2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</v>
      </c>
      <c r="D71" s="67">
        <f>'RM Rate &amp; Feed Cost'!C70</f>
        <v>1700</v>
      </c>
      <c r="E71" s="20">
        <f t="shared" si="0"/>
        <v>170</v>
      </c>
      <c r="F71" s="20">
        <f t="shared" si="1"/>
        <v>0.17</v>
      </c>
      <c r="G71" s="28">
        <f>G7*C71</f>
        <v>4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999.99899999999991</v>
      </c>
      <c r="D93" s="73">
        <f t="shared" ref="D93:G93" si="4">SUM(D8:D92)</f>
        <v>23523.870000000003</v>
      </c>
      <c r="E93" s="73">
        <f t="shared" si="4"/>
        <v>29232.290999999997</v>
      </c>
      <c r="F93" s="72">
        <f t="shared" si="4"/>
        <v>29.232291</v>
      </c>
      <c r="G93" s="72">
        <f t="shared" si="4"/>
        <v>39999.959999999992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93"/>
  <sheetViews>
    <sheetView topLeftCell="B70" zoomScale="115" zoomScaleNormal="115" workbookViewId="0">
      <selection activeCell="A6" sqref="A6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103</v>
      </c>
    </row>
    <row r="5" spans="1:15">
      <c r="A5" s="66" t="s">
        <v>259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91.007000000000005</v>
      </c>
      <c r="D8" s="67">
        <f>'RM Rate &amp; Feed Cost'!C7</f>
        <v>20</v>
      </c>
      <c r="E8" s="20">
        <f>C8*D8</f>
        <v>1820.14</v>
      </c>
      <c r="F8" s="20">
        <f>E8/1000</f>
        <v>1.8201400000000001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286.10700000000003</v>
      </c>
      <c r="D9" s="67">
        <f>'RM Rate &amp; Feed Cost'!C8</f>
        <v>35</v>
      </c>
      <c r="E9" s="20">
        <f t="shared" ref="E9:E72" si="0">C9*D9</f>
        <v>10013.745000000001</v>
      </c>
      <c r="F9" s="20">
        <f t="shared" ref="F9:F72" si="1">E9/1000</f>
        <v>10.013745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71.093000000000004</v>
      </c>
      <c r="D10" s="67">
        <f>'RM Rate &amp; Feed Cost'!C9</f>
        <v>18.5</v>
      </c>
      <c r="E10" s="20">
        <f t="shared" si="0"/>
        <v>1315.2205000000001</v>
      </c>
      <c r="F10" s="20">
        <f t="shared" si="1"/>
        <v>1.3152205000000001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50</v>
      </c>
      <c r="D11" s="67">
        <f>'RM Rate &amp; Feed Cost'!C10</f>
        <v>62</v>
      </c>
      <c r="E11" s="20">
        <f t="shared" si="0"/>
        <v>3100</v>
      </c>
      <c r="F11" s="20">
        <f t="shared" si="1"/>
        <v>3.1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200</v>
      </c>
      <c r="D12" s="67">
        <f>'RM Rate &amp; Feed Cost'!C11</f>
        <v>23.09</v>
      </c>
      <c r="E12" s="20">
        <f t="shared" si="0"/>
        <v>4618</v>
      </c>
      <c r="F12" s="20">
        <f t="shared" si="1"/>
        <v>4.6180000000000003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80</v>
      </c>
      <c r="D13" s="67">
        <f>'RM Rate &amp; Feed Cost'!C12</f>
        <v>21</v>
      </c>
      <c r="E13" s="20">
        <f t="shared" si="0"/>
        <v>1680</v>
      </c>
      <c r="F13" s="20">
        <f t="shared" si="1"/>
        <v>1.68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>
        <v>30</v>
      </c>
      <c r="D15" s="67">
        <f>'RM Rate &amp; Feed Cost'!C14</f>
        <v>33</v>
      </c>
      <c r="E15" s="20">
        <f t="shared" si="0"/>
        <v>990</v>
      </c>
      <c r="F15" s="20">
        <f t="shared" si="1"/>
        <v>0.99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30</v>
      </c>
      <c r="D17" s="67">
        <f>'RM Rate &amp; Feed Cost'!C16</f>
        <v>78</v>
      </c>
      <c r="E17" s="20">
        <f t="shared" si="0"/>
        <v>2340</v>
      </c>
      <c r="F17" s="20">
        <f t="shared" si="1"/>
        <v>2.34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6.0380000000000003</v>
      </c>
      <c r="D23" s="67">
        <f>'RM Rate &amp; Feed Cost'!C22</f>
        <v>8.5</v>
      </c>
      <c r="E23" s="20">
        <f t="shared" si="0"/>
        <v>51.323</v>
      </c>
      <c r="F23" s="20">
        <f t="shared" si="1"/>
        <v>5.1323000000000001E-2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131.255</v>
      </c>
      <c r="D26" s="67">
        <f>'RM Rate &amp; Feed Cost'!C25</f>
        <v>22</v>
      </c>
      <c r="E26" s="20">
        <f t="shared" si="0"/>
        <v>2887.6099999999997</v>
      </c>
      <c r="F26" s="20">
        <f t="shared" si="1"/>
        <v>2.8876099999999996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9.3859999999999992</v>
      </c>
      <c r="D33" s="67">
        <f>'RM Rate &amp; Feed Cost'!C32</f>
        <v>60</v>
      </c>
      <c r="E33" s="20">
        <f t="shared" si="0"/>
        <v>563.16</v>
      </c>
      <c r="F33" s="20">
        <f t="shared" si="1"/>
        <v>0.56315999999999999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1.7989999999999999</v>
      </c>
      <c r="D35" s="67">
        <f>'RM Rate &amp; Feed Cost'!C34</f>
        <v>9.25</v>
      </c>
      <c r="E35" s="20">
        <f t="shared" si="0"/>
        <v>16.640750000000001</v>
      </c>
      <c r="F35" s="20">
        <f t="shared" si="1"/>
        <v>1.6640749999999999E-2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>
        <v>8</v>
      </c>
      <c r="D46" s="67">
        <f>'RM Rate &amp; Feed Cost'!C45</f>
        <v>80</v>
      </c>
      <c r="E46" s="20">
        <f t="shared" si="0"/>
        <v>640</v>
      </c>
      <c r="F46" s="20">
        <f t="shared" si="1"/>
        <v>0.64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1.6379999999999999</v>
      </c>
      <c r="D48" s="67">
        <f>'RM Rate &amp; Feed Cost'!C47</f>
        <v>230</v>
      </c>
      <c r="E48" s="20">
        <f t="shared" si="0"/>
        <v>376.73999999999995</v>
      </c>
      <c r="F48" s="20">
        <f t="shared" si="1"/>
        <v>0.37673999999999996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1.1519999999999999</v>
      </c>
      <c r="D60" s="67">
        <f>'RM Rate &amp; Feed Cost'!C59</f>
        <v>132</v>
      </c>
      <c r="E60" s="20">
        <f t="shared" si="0"/>
        <v>152.06399999999999</v>
      </c>
      <c r="F60" s="20">
        <f t="shared" si="1"/>
        <v>0.152064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2.4449999999999998</v>
      </c>
      <c r="D64" s="67">
        <f>'RM Rate &amp; Feed Cost'!C63</f>
        <v>87.38</v>
      </c>
      <c r="E64" s="20">
        <f t="shared" si="0"/>
        <v>213.64409999999998</v>
      </c>
      <c r="F64" s="20">
        <f t="shared" si="1"/>
        <v>0.21364409999999998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7.9000000000000001E-2</v>
      </c>
      <c r="D71" s="67">
        <f>'RM Rate &amp; Feed Cost'!C70</f>
        <v>1700</v>
      </c>
      <c r="E71" s="20">
        <f t="shared" si="0"/>
        <v>134.30000000000001</v>
      </c>
      <c r="F71" s="20">
        <f t="shared" si="1"/>
        <v>0.1343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999.99900000000014</v>
      </c>
      <c r="D93" s="73">
        <f t="shared" ref="D93:G93" si="4">SUM(D8:D92)</f>
        <v>23523.870000000003</v>
      </c>
      <c r="E93" s="73">
        <f t="shared" si="4"/>
        <v>30912.587349999998</v>
      </c>
      <c r="F93" s="72">
        <f t="shared" si="4"/>
        <v>30.912587349999999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93"/>
  <sheetViews>
    <sheetView topLeftCell="A16" zoomScale="115" zoomScaleNormal="115" workbookViewId="0">
      <selection activeCell="C10" sqref="C10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7.554687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104</v>
      </c>
    </row>
    <row r="5" spans="1:15">
      <c r="A5" s="66" t="s">
        <v>259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90.721999999999994</v>
      </c>
      <c r="D8" s="67">
        <f>'RM Rate &amp; Feed Cost'!C7</f>
        <v>20</v>
      </c>
      <c r="E8" s="20">
        <f>C8*D8</f>
        <v>1814.4399999999998</v>
      </c>
      <c r="F8" s="20">
        <f>E8/1000</f>
        <v>1.8144399999999998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287.786</v>
      </c>
      <c r="D9" s="67">
        <f>'RM Rate &amp; Feed Cost'!C8</f>
        <v>35</v>
      </c>
      <c r="E9" s="20">
        <f t="shared" ref="E9:E72" si="0">C9*D9</f>
        <v>10072.51</v>
      </c>
      <c r="F9" s="20">
        <f t="shared" ref="F9:F72" si="1">E9/1000</f>
        <v>10.072509999999999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100.387</v>
      </c>
      <c r="D10" s="67">
        <f>'RM Rate &amp; Feed Cost'!C9</f>
        <v>18.5</v>
      </c>
      <c r="E10" s="20">
        <f t="shared" si="0"/>
        <v>1857.1595</v>
      </c>
      <c r="F10" s="20">
        <f t="shared" si="1"/>
        <v>1.8571595000000001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200</v>
      </c>
      <c r="D12" s="67">
        <f>'RM Rate &amp; Feed Cost'!C11</f>
        <v>23.09</v>
      </c>
      <c r="E12" s="20">
        <f t="shared" si="0"/>
        <v>4618</v>
      </c>
      <c r="F12" s="20">
        <f t="shared" si="1"/>
        <v>4.6180000000000003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80</v>
      </c>
      <c r="D13" s="67">
        <f>'RM Rate &amp; Feed Cost'!C12</f>
        <v>21</v>
      </c>
      <c r="E13" s="20">
        <f t="shared" si="0"/>
        <v>1680</v>
      </c>
      <c r="F13" s="20">
        <f t="shared" si="1"/>
        <v>1.68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20</v>
      </c>
      <c r="D16" s="67">
        <f>'RM Rate &amp; Feed Cost'!C15</f>
        <v>62</v>
      </c>
      <c r="E16" s="20">
        <f t="shared" si="0"/>
        <v>1240</v>
      </c>
      <c r="F16" s="20">
        <f t="shared" si="1"/>
        <v>1.24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>
        <v>30</v>
      </c>
      <c r="D17" s="67">
        <f>'RM Rate &amp; Feed Cost'!C16</f>
        <v>78</v>
      </c>
      <c r="E17" s="20">
        <f t="shared" si="0"/>
        <v>2340</v>
      </c>
      <c r="F17" s="20">
        <f t="shared" si="1"/>
        <v>2.34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8.8529999999999998</v>
      </c>
      <c r="D23" s="67">
        <f>'RM Rate &amp; Feed Cost'!C22</f>
        <v>8.5</v>
      </c>
      <c r="E23" s="20">
        <f t="shared" si="0"/>
        <v>75.250500000000002</v>
      </c>
      <c r="F23" s="20">
        <f t="shared" si="1"/>
        <v>7.5250499999999998E-2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150</v>
      </c>
      <c r="D26" s="67">
        <f>'RM Rate &amp; Feed Cost'!C25</f>
        <v>22</v>
      </c>
      <c r="E26" s="20">
        <f t="shared" si="0"/>
        <v>3300</v>
      </c>
      <c r="F26" s="20">
        <f t="shared" si="1"/>
        <v>3.3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23.448</v>
      </c>
      <c r="D33" s="67">
        <f>'RM Rate &amp; Feed Cost'!C32</f>
        <v>60</v>
      </c>
      <c r="E33" s="20">
        <f t="shared" si="0"/>
        <v>1406.88</v>
      </c>
      <c r="F33" s="20">
        <f t="shared" si="1"/>
        <v>1.4068800000000001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2.976</v>
      </c>
      <c r="D35" s="67">
        <f>'RM Rate &amp; Feed Cost'!C34</f>
        <v>9.25</v>
      </c>
      <c r="E35" s="20">
        <f t="shared" si="0"/>
        <v>27.527999999999999</v>
      </c>
      <c r="F35" s="20">
        <f t="shared" si="1"/>
        <v>2.7528E-2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1.3220000000000001</v>
      </c>
      <c r="D48" s="67">
        <f>'RM Rate &amp; Feed Cost'!C47</f>
        <v>230</v>
      </c>
      <c r="E48" s="20">
        <f t="shared" si="0"/>
        <v>304.06</v>
      </c>
      <c r="F48" s="20">
        <f t="shared" si="1"/>
        <v>0.30406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2.6</v>
      </c>
      <c r="D64" s="67">
        <f>'RM Rate &amp; Feed Cost'!C63</f>
        <v>87.38</v>
      </c>
      <c r="E64" s="20">
        <f t="shared" si="0"/>
        <v>227.18799999999999</v>
      </c>
      <c r="F64" s="20">
        <f t="shared" si="1"/>
        <v>0.227188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1.8049999999999999</v>
      </c>
      <c r="D69" s="67">
        <f>'RM Rate &amp; Feed Cost'!C68</f>
        <v>55</v>
      </c>
      <c r="E69" s="20">
        <f t="shared" si="0"/>
        <v>99.274999999999991</v>
      </c>
      <c r="F69" s="20">
        <f t="shared" si="1"/>
        <v>9.9274999999999988E-2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</v>
      </c>
      <c r="D71" s="67">
        <f>'RM Rate &amp; Feed Cost'!C70</f>
        <v>1700</v>
      </c>
      <c r="E71" s="20">
        <f t="shared" si="0"/>
        <v>170</v>
      </c>
      <c r="F71" s="20">
        <f t="shared" si="1"/>
        <v>0.17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999.99899999999991</v>
      </c>
      <c r="D93" s="73">
        <f t="shared" ref="D93:G93" si="4">SUM(D8:D92)</f>
        <v>23523.870000000003</v>
      </c>
      <c r="E93" s="73">
        <f t="shared" si="4"/>
        <v>29232.290999999997</v>
      </c>
      <c r="F93" s="72">
        <f t="shared" si="4"/>
        <v>29.232291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93"/>
  <sheetViews>
    <sheetView zoomScale="115" zoomScaleNormal="115" workbookViewId="0">
      <selection activeCell="G7" sqref="G7:H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105</v>
      </c>
    </row>
    <row r="5" spans="1:15">
      <c r="A5" s="66" t="s">
        <v>89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/>
      <c r="D8" s="67">
        <f>'RM Rate &amp; Feed Cost'!C7</f>
        <v>20</v>
      </c>
      <c r="E8" s="20">
        <f>C8*D8</f>
        <v>0</v>
      </c>
      <c r="F8" s="20">
        <f>E8/1000</f>
        <v>0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/>
      <c r="D9" s="67">
        <f>'RM Rate &amp; Feed Cost'!C8</f>
        <v>35</v>
      </c>
      <c r="E9" s="20">
        <f t="shared" ref="E9:E72" si="0">C9*D9</f>
        <v>0</v>
      </c>
      <c r="F9" s="20">
        <f t="shared" ref="F9:F72" si="1">E9/1000</f>
        <v>0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/>
      <c r="D35" s="67">
        <f>'RM Rate &amp; Feed Cost'!C34</f>
        <v>9.25</v>
      </c>
      <c r="E35" s="20">
        <f t="shared" si="0"/>
        <v>0</v>
      </c>
      <c r="F35" s="20">
        <f t="shared" si="1"/>
        <v>0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/>
      <c r="D48" s="67">
        <f>'RM Rate &amp; Feed Cost'!C47</f>
        <v>230</v>
      </c>
      <c r="E48" s="20">
        <f t="shared" si="0"/>
        <v>0</v>
      </c>
      <c r="F48" s="20">
        <f t="shared" si="1"/>
        <v>0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0</v>
      </c>
      <c r="D93" s="73">
        <f t="shared" ref="D93:G93" si="4">SUM(D8:D92)</f>
        <v>23523.870000000003</v>
      </c>
      <c r="E93" s="73">
        <f t="shared" si="4"/>
        <v>0</v>
      </c>
      <c r="F93" s="72">
        <f t="shared" si="4"/>
        <v>0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93"/>
  <sheetViews>
    <sheetView zoomScale="115" zoomScaleNormal="115" workbookViewId="0">
      <selection activeCell="G7" sqref="G7:H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107</v>
      </c>
    </row>
    <row r="5" spans="1:15">
      <c r="A5" s="66" t="s">
        <v>89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/>
      <c r="D8" s="67">
        <f>'RM Rate &amp; Feed Cost'!C7</f>
        <v>20</v>
      </c>
      <c r="E8" s="20">
        <f>C8*D8</f>
        <v>0</v>
      </c>
      <c r="F8" s="20">
        <f>E8/1000</f>
        <v>0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/>
      <c r="D9" s="67">
        <f>'RM Rate &amp; Feed Cost'!C8</f>
        <v>35</v>
      </c>
      <c r="E9" s="20">
        <f t="shared" ref="E9:E72" si="0">C9*D9</f>
        <v>0</v>
      </c>
      <c r="F9" s="20">
        <f t="shared" ref="F9:F72" si="1">E9/1000</f>
        <v>0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/>
      <c r="D35" s="67">
        <f>'RM Rate &amp; Feed Cost'!C34</f>
        <v>9.25</v>
      </c>
      <c r="E35" s="20">
        <f t="shared" si="0"/>
        <v>0</v>
      </c>
      <c r="F35" s="20">
        <f t="shared" si="1"/>
        <v>0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/>
      <c r="D48" s="67">
        <f>'RM Rate &amp; Feed Cost'!C47</f>
        <v>230</v>
      </c>
      <c r="E48" s="20">
        <f t="shared" si="0"/>
        <v>0</v>
      </c>
      <c r="F48" s="20">
        <f t="shared" si="1"/>
        <v>0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0</v>
      </c>
      <c r="D93" s="73">
        <f t="shared" ref="D93:G93" si="4">SUM(D8:D92)</f>
        <v>23523.870000000003</v>
      </c>
      <c r="E93" s="73">
        <f t="shared" si="4"/>
        <v>0</v>
      </c>
      <c r="F93" s="72">
        <f t="shared" si="4"/>
        <v>0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93"/>
  <sheetViews>
    <sheetView topLeftCell="A73" zoomScale="115" zoomScaleNormal="115" workbookViewId="0">
      <selection activeCell="H4" sqref="H4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106</v>
      </c>
    </row>
    <row r="5" spans="1:15">
      <c r="A5" s="66" t="s">
        <v>261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60</v>
      </c>
      <c r="D8" s="67">
        <f>'RM Rate &amp; Feed Cost'!C7</f>
        <v>20</v>
      </c>
      <c r="E8" s="20">
        <f>C8*D8</f>
        <v>1200</v>
      </c>
      <c r="F8" s="20">
        <f>E8/1000</f>
        <v>1.2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130</v>
      </c>
      <c r="D9" s="67">
        <f>'RM Rate &amp; Feed Cost'!C8</f>
        <v>35</v>
      </c>
      <c r="E9" s="20">
        <f t="shared" ref="E9:E72" si="0">C9*D9</f>
        <v>4550</v>
      </c>
      <c r="F9" s="20">
        <f t="shared" ref="F9:F72" si="1">E9/1000</f>
        <v>4.55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>
        <v>167</v>
      </c>
      <c r="D10" s="67">
        <f>'RM Rate &amp; Feed Cost'!C9</f>
        <v>18.5</v>
      </c>
      <c r="E10" s="20">
        <f t="shared" si="0"/>
        <v>3089.5</v>
      </c>
      <c r="F10" s="20">
        <f t="shared" si="1"/>
        <v>3.0895000000000001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80</v>
      </c>
      <c r="D11" s="67">
        <f>'RM Rate &amp; Feed Cost'!C10</f>
        <v>62</v>
      </c>
      <c r="E11" s="20">
        <f t="shared" si="0"/>
        <v>4960</v>
      </c>
      <c r="F11" s="20">
        <f t="shared" si="1"/>
        <v>4.96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>
        <v>200</v>
      </c>
      <c r="D12" s="67">
        <f>'RM Rate &amp; Feed Cost'!C11</f>
        <v>23.09</v>
      </c>
      <c r="E12" s="20">
        <f t="shared" si="0"/>
        <v>4618</v>
      </c>
      <c r="F12" s="20">
        <f t="shared" si="1"/>
        <v>4.6180000000000003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>
        <v>150</v>
      </c>
      <c r="D15" s="67">
        <f>'RM Rate &amp; Feed Cost'!C14</f>
        <v>33</v>
      </c>
      <c r="E15" s="20">
        <f t="shared" si="0"/>
        <v>4950</v>
      </c>
      <c r="F15" s="20">
        <f t="shared" si="1"/>
        <v>4.95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>
        <v>20</v>
      </c>
      <c r="D19" s="67">
        <f>'RM Rate &amp; Feed Cost'!C18</f>
        <v>53</v>
      </c>
      <c r="E19" s="20">
        <f t="shared" si="0"/>
        <v>1060</v>
      </c>
      <c r="F19" s="20">
        <f t="shared" si="1"/>
        <v>1.06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2</v>
      </c>
      <c r="D23" s="67">
        <f>'RM Rate &amp; Feed Cost'!C22</f>
        <v>8.5</v>
      </c>
      <c r="E23" s="20">
        <f t="shared" si="0"/>
        <v>17</v>
      </c>
      <c r="F23" s="20">
        <f t="shared" si="1"/>
        <v>1.7000000000000001E-2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>
        <v>12</v>
      </c>
      <c r="D25" s="67">
        <f>'RM Rate &amp; Feed Cost'!C24</f>
        <v>63</v>
      </c>
      <c r="E25" s="20">
        <f t="shared" si="0"/>
        <v>756</v>
      </c>
      <c r="F25" s="20">
        <f t="shared" si="1"/>
        <v>0.75600000000000001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>
        <v>150</v>
      </c>
      <c r="D26" s="67">
        <f>'RM Rate &amp; Feed Cost'!C25</f>
        <v>22</v>
      </c>
      <c r="E26" s="20">
        <f t="shared" si="0"/>
        <v>3300</v>
      </c>
      <c r="F26" s="20">
        <f t="shared" si="1"/>
        <v>3.3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1</v>
      </c>
      <c r="D35" s="67">
        <f>'RM Rate &amp; Feed Cost'!C34</f>
        <v>9.25</v>
      </c>
      <c r="E35" s="20">
        <f t="shared" si="0"/>
        <v>9.25</v>
      </c>
      <c r="F35" s="20">
        <f t="shared" si="1"/>
        <v>9.2499999999999995E-3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1.5</v>
      </c>
      <c r="D48" s="67">
        <f>'RM Rate &amp; Feed Cost'!C47</f>
        <v>230</v>
      </c>
      <c r="E48" s="20">
        <f t="shared" si="0"/>
        <v>345</v>
      </c>
      <c r="F48" s="20">
        <f t="shared" si="1"/>
        <v>0.34499999999999997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1</v>
      </c>
      <c r="D64" s="67">
        <f>'RM Rate &amp; Feed Cost'!C63</f>
        <v>87.38</v>
      </c>
      <c r="E64" s="20">
        <f t="shared" si="0"/>
        <v>87.38</v>
      </c>
      <c r="F64" s="20">
        <f t="shared" si="1"/>
        <v>8.7379999999999999E-2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20</v>
      </c>
      <c r="D69" s="67">
        <f>'RM Rate &amp; Feed Cost'!C68</f>
        <v>55</v>
      </c>
      <c r="E69" s="20">
        <f t="shared" si="0"/>
        <v>1100</v>
      </c>
      <c r="F69" s="20">
        <f t="shared" si="1"/>
        <v>1.1000000000000001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>
        <v>6</v>
      </c>
      <c r="D70" s="67">
        <f>'RM Rate &amp; Feed Cost'!C69</f>
        <v>120</v>
      </c>
      <c r="E70" s="20">
        <f t="shared" si="0"/>
        <v>720</v>
      </c>
      <c r="F70" s="20">
        <f t="shared" si="1"/>
        <v>0.72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68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68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68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68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2">
        <f>SUM(C8:C92)</f>
        <v>1000.5</v>
      </c>
      <c r="D93" s="73">
        <f t="shared" ref="D93:G93" si="4">SUM(D8:D92)</f>
        <v>23523.870000000003</v>
      </c>
      <c r="E93" s="73">
        <f t="shared" si="4"/>
        <v>30762.13</v>
      </c>
      <c r="F93" s="72">
        <f t="shared" si="4"/>
        <v>30.762130000000003</v>
      </c>
      <c r="G93" s="72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T106"/>
  <sheetViews>
    <sheetView tabSelected="1" zoomScale="115" zoomScaleNormal="11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N8" sqref="N8:N99"/>
    </sheetView>
  </sheetViews>
  <sheetFormatPr defaultRowHeight="14.4"/>
  <cols>
    <col min="1" max="1" width="3" style="1" bestFit="1" customWidth="1"/>
    <col min="2" max="2" width="16.77734375" style="1" customWidth="1"/>
    <col min="3" max="5" width="8.44140625" style="1" customWidth="1"/>
    <col min="6" max="6" width="8.21875" style="1" customWidth="1"/>
    <col min="7" max="7" width="9.33203125" style="1" customWidth="1"/>
    <col min="8" max="10" width="7.5546875" style="1" customWidth="1"/>
    <col min="11" max="11" width="6.6640625" style="1" customWidth="1"/>
    <col min="12" max="12" width="7.5546875" style="1" customWidth="1"/>
    <col min="13" max="13" width="7.44140625" style="1" customWidth="1"/>
    <col min="14" max="14" width="8.5546875" style="1" customWidth="1"/>
    <col min="15" max="15" width="7.5546875" style="1" customWidth="1"/>
    <col min="16" max="16" width="7.21875" style="1" customWidth="1"/>
    <col min="17" max="17" width="6.33203125" style="1" customWidth="1"/>
    <col min="18" max="18" width="8.88671875" style="1"/>
    <col min="19" max="19" width="8.77734375" style="1" customWidth="1"/>
    <col min="20" max="16384" width="8.88671875" style="1"/>
  </cols>
  <sheetData>
    <row r="1" spans="1:20" ht="17.399999999999999" customHeigh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24"/>
      <c r="M1" s="60"/>
      <c r="N1" s="60"/>
      <c r="O1" s="60"/>
      <c r="P1" s="60"/>
      <c r="Q1" s="60"/>
      <c r="R1" s="2"/>
      <c r="S1" s="2"/>
    </row>
    <row r="2" spans="1:20" ht="10.8" customHeight="1">
      <c r="A2" s="187" t="s">
        <v>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25"/>
      <c r="M2" s="61"/>
      <c r="N2" s="61"/>
      <c r="O2" s="61"/>
      <c r="P2" s="61"/>
      <c r="Q2" s="61"/>
      <c r="R2" s="3"/>
      <c r="S2" s="3"/>
    </row>
    <row r="3" spans="1:20" ht="13.8" customHeight="1"/>
    <row r="4" spans="1:20" ht="13.8" customHeight="1">
      <c r="A4" s="65"/>
    </row>
    <row r="5" spans="1:20">
      <c r="A5" s="66"/>
    </row>
    <row r="7" spans="1:20" ht="19.2" customHeight="1">
      <c r="A7" s="64" t="s">
        <v>2</v>
      </c>
      <c r="B7" s="62" t="s">
        <v>67</v>
      </c>
      <c r="C7" s="63" t="s">
        <v>114</v>
      </c>
      <c r="D7" s="63" t="s">
        <v>115</v>
      </c>
      <c r="E7" s="63" t="s">
        <v>141</v>
      </c>
      <c r="F7" s="62" t="s">
        <v>119</v>
      </c>
      <c r="G7" s="63" t="s">
        <v>79</v>
      </c>
      <c r="H7" s="63" t="s">
        <v>80</v>
      </c>
      <c r="I7" s="63" t="s">
        <v>245</v>
      </c>
      <c r="J7" s="63" t="s">
        <v>132</v>
      </c>
      <c r="K7" s="63" t="s">
        <v>81</v>
      </c>
      <c r="L7" s="63" t="s">
        <v>137</v>
      </c>
      <c r="M7" s="63" t="s">
        <v>73</v>
      </c>
      <c r="N7" s="41"/>
      <c r="O7" s="41"/>
      <c r="P7" s="41"/>
      <c r="Q7" s="41"/>
      <c r="R7" s="14"/>
    </row>
    <row r="8" spans="1:20" ht="9" customHeight="1">
      <c r="A8" s="17">
        <v>1</v>
      </c>
      <c r="B8" s="19" t="str">
        <f>'RM Rate &amp; Feed Cost'!B7</f>
        <v>Maize</v>
      </c>
      <c r="C8" s="31">
        <f>BS!G8</f>
        <v>0</v>
      </c>
      <c r="D8" s="31">
        <f>BG!G8</f>
        <v>96400</v>
      </c>
      <c r="E8" s="31">
        <f>TGS!G8</f>
        <v>3628.8799999999997</v>
      </c>
      <c r="F8" s="67">
        <f>SG!G8</f>
        <v>0</v>
      </c>
      <c r="G8" s="28">
        <f>LL!G8</f>
        <v>520200</v>
      </c>
      <c r="H8" s="20">
        <f>'DB(R)'!G8</f>
        <v>54000</v>
      </c>
      <c r="I8" s="20">
        <f>'DB(Hi)'!G8</f>
        <v>36000</v>
      </c>
      <c r="J8" s="20">
        <f>TGF!G8</f>
        <v>20000</v>
      </c>
      <c r="K8" s="20">
        <f>CGF!G8</f>
        <v>16832.900000000001</v>
      </c>
      <c r="L8" s="20">
        <f>CGS!G8</f>
        <v>25444.6</v>
      </c>
      <c r="M8" s="20">
        <f>SUM(C8:L8)</f>
        <v>772506.38</v>
      </c>
      <c r="N8" s="19" t="str">
        <f>B8</f>
        <v>Maize</v>
      </c>
      <c r="O8" s="42"/>
      <c r="P8" s="42"/>
      <c r="Q8" s="8"/>
      <c r="R8" s="14"/>
      <c r="S8" s="5"/>
      <c r="T8" s="6"/>
    </row>
    <row r="9" spans="1:20" ht="9" customHeight="1">
      <c r="A9" s="17">
        <v>2</v>
      </c>
      <c r="B9" s="19" t="str">
        <f>'RM Rate &amp; Feed Cost'!B8</f>
        <v>Soyabean Meal</v>
      </c>
      <c r="C9" s="31">
        <f>BS!G9</f>
        <v>0</v>
      </c>
      <c r="D9" s="31">
        <f>BG!G9</f>
        <v>59000</v>
      </c>
      <c r="E9" s="31">
        <f>TGS!G9</f>
        <v>11511.44</v>
      </c>
      <c r="F9" s="67">
        <f>SG!G9</f>
        <v>0</v>
      </c>
      <c r="G9" s="28">
        <f>LL!G9</f>
        <v>200250</v>
      </c>
      <c r="H9" s="20">
        <f>'DB(R)'!G9</f>
        <v>19500</v>
      </c>
      <c r="I9" s="20">
        <f>'DB(Hi)'!G9</f>
        <v>15000</v>
      </c>
      <c r="J9" s="20">
        <f>TGF!G9</f>
        <v>35000</v>
      </c>
      <c r="K9" s="20">
        <f>CGF!G9</f>
        <v>8225.1999999999989</v>
      </c>
      <c r="L9" s="20">
        <f>CGS!G9</f>
        <v>3460</v>
      </c>
      <c r="M9" s="20">
        <f t="shared" ref="M9:M72" si="0">SUM(C9:L9)</f>
        <v>351946.64</v>
      </c>
      <c r="N9" s="19" t="str">
        <f t="shared" ref="N9:N72" si="1">B9</f>
        <v>Soyabean Meal</v>
      </c>
      <c r="O9" s="42" t="s">
        <v>114</v>
      </c>
      <c r="P9" s="127">
        <v>175</v>
      </c>
      <c r="Q9" s="126">
        <v>68</v>
      </c>
      <c r="R9" s="53">
        <v>130</v>
      </c>
      <c r="S9" s="7"/>
      <c r="T9" s="6"/>
    </row>
    <row r="10" spans="1:20" ht="9" customHeight="1">
      <c r="A10" s="17">
        <v>3</v>
      </c>
      <c r="B10" s="19" t="str">
        <f>'RM Rate &amp; Feed Cost'!B9</f>
        <v>DORB</v>
      </c>
      <c r="C10" s="31">
        <f>BS!G10</f>
        <v>0</v>
      </c>
      <c r="D10" s="31">
        <f>BG!G10</f>
        <v>0</v>
      </c>
      <c r="E10" s="31">
        <f>TGS!G10</f>
        <v>4015.48</v>
      </c>
      <c r="F10" s="67">
        <f>SG!G10</f>
        <v>0</v>
      </c>
      <c r="G10" s="28">
        <f>LL!G10</f>
        <v>0</v>
      </c>
      <c r="H10" s="20">
        <f>'DB(R)'!G10</f>
        <v>69000</v>
      </c>
      <c r="I10" s="20">
        <f>'DB(Hi)'!G10</f>
        <v>40200</v>
      </c>
      <c r="J10" s="20">
        <f>TGF!G10</f>
        <v>0</v>
      </c>
      <c r="K10" s="20">
        <f>CGF!G10</f>
        <v>17051</v>
      </c>
      <c r="L10" s="20">
        <f>CGS!G10</f>
        <v>48053.2</v>
      </c>
      <c r="M10" s="20">
        <f t="shared" si="0"/>
        <v>178319.68</v>
      </c>
      <c r="N10" s="19" t="str">
        <f t="shared" si="1"/>
        <v>DORB</v>
      </c>
      <c r="O10" s="42" t="s">
        <v>115</v>
      </c>
      <c r="P10" s="42">
        <v>300</v>
      </c>
      <c r="Q10" s="126">
        <v>222</v>
      </c>
      <c r="R10" s="53">
        <v>350</v>
      </c>
      <c r="S10" s="7"/>
      <c r="T10" s="6"/>
    </row>
    <row r="11" spans="1:20" ht="9" customHeight="1">
      <c r="A11" s="17">
        <v>4</v>
      </c>
      <c r="B11" s="19" t="str">
        <f>'RM Rate &amp; Feed Cost'!B10</f>
        <v>Meat &amp; Bone Meal</v>
      </c>
      <c r="C11" s="31">
        <f>BS!G11</f>
        <v>0</v>
      </c>
      <c r="D11" s="31">
        <f>BG!G11</f>
        <v>0</v>
      </c>
      <c r="E11" s="31">
        <f>TGS!G11</f>
        <v>0</v>
      </c>
      <c r="F11" s="67">
        <f>SG!G11</f>
        <v>0</v>
      </c>
      <c r="G11" s="28">
        <f>LL!G11</f>
        <v>0</v>
      </c>
      <c r="H11" s="20">
        <f>'DB(R)'!G11</f>
        <v>0</v>
      </c>
      <c r="I11" s="20">
        <f>'DB(Hi)'!G11</f>
        <v>0</v>
      </c>
      <c r="J11" s="20">
        <f>TGF!G11</f>
        <v>41.9</v>
      </c>
      <c r="K11" s="20">
        <f>CGF!G11</f>
        <v>6227.7</v>
      </c>
      <c r="L11" s="20">
        <f>CGS!G11</f>
        <v>17749.2</v>
      </c>
      <c r="M11" s="20">
        <f t="shared" si="0"/>
        <v>24018.799999999999</v>
      </c>
      <c r="N11" s="19" t="str">
        <f t="shared" si="1"/>
        <v>Meat &amp; Bone Meal</v>
      </c>
      <c r="O11" s="42" t="s">
        <v>122</v>
      </c>
      <c r="P11" s="42">
        <v>975</v>
      </c>
      <c r="Q11" s="126">
        <v>617</v>
      </c>
      <c r="R11" s="53">
        <v>1150</v>
      </c>
      <c r="S11" s="7"/>
      <c r="T11" s="6"/>
    </row>
    <row r="12" spans="1:20" ht="9" customHeight="1">
      <c r="A12" s="17">
        <v>5</v>
      </c>
      <c r="B12" s="19" t="str">
        <f>'RM Rate &amp; Feed Cost'!B11</f>
        <v>Rape Seed Cake</v>
      </c>
      <c r="C12" s="31">
        <f>BS!G12</f>
        <v>0</v>
      </c>
      <c r="D12" s="31">
        <f>BG!G12</f>
        <v>0</v>
      </c>
      <c r="E12" s="31">
        <f>TGS!G12</f>
        <v>8000</v>
      </c>
      <c r="F12" s="67">
        <f>SG!G12</f>
        <v>0</v>
      </c>
      <c r="G12" s="28">
        <f>LL!G12</f>
        <v>0</v>
      </c>
      <c r="H12" s="20">
        <f>'DB(R)'!G12</f>
        <v>23400</v>
      </c>
      <c r="I12" s="20">
        <f>'DB(Hi)'!G12</f>
        <v>14000</v>
      </c>
      <c r="J12" s="20">
        <f>TGF!G12</f>
        <v>18533.900000000001</v>
      </c>
      <c r="K12" s="20">
        <f>CGF!G12</f>
        <v>25000</v>
      </c>
      <c r="L12" s="20">
        <f>CGS!G12</f>
        <v>50000</v>
      </c>
      <c r="M12" s="20">
        <f t="shared" si="0"/>
        <v>138933.9</v>
      </c>
      <c r="N12" s="19" t="str">
        <f t="shared" si="1"/>
        <v>Rape Seed Cake</v>
      </c>
      <c r="O12" s="42" t="s">
        <v>118</v>
      </c>
      <c r="P12" s="42">
        <v>55</v>
      </c>
      <c r="Q12" s="126">
        <v>32</v>
      </c>
      <c r="R12" s="53">
        <v>80</v>
      </c>
      <c r="S12" s="7"/>
      <c r="T12" s="6"/>
    </row>
    <row r="13" spans="1:20" ht="9" customHeight="1">
      <c r="A13" s="17">
        <v>6</v>
      </c>
      <c r="B13" s="19" t="str">
        <f>'RM Rate &amp; Feed Cost'!B12</f>
        <v>Rice Polish (A)</v>
      </c>
      <c r="C13" s="31">
        <f>BS!G13</f>
        <v>0</v>
      </c>
      <c r="D13" s="31">
        <f>BG!G13</f>
        <v>5604</v>
      </c>
      <c r="E13" s="31">
        <f>TGS!G13</f>
        <v>3200</v>
      </c>
      <c r="F13" s="67">
        <f>SG!G13</f>
        <v>0</v>
      </c>
      <c r="G13" s="28">
        <f>LL!G13</f>
        <v>0</v>
      </c>
      <c r="H13" s="20">
        <f>'DB(R)'!G13</f>
        <v>36000</v>
      </c>
      <c r="I13" s="20">
        <f>'DB(Hi)'!G13</f>
        <v>27060.000000000004</v>
      </c>
      <c r="J13" s="20">
        <f>TGF!G13</f>
        <v>0</v>
      </c>
      <c r="K13" s="20">
        <f>CGF!G13</f>
        <v>6988.9</v>
      </c>
      <c r="L13" s="20">
        <f>CGS!G13</f>
        <v>20000</v>
      </c>
      <c r="M13" s="20">
        <f t="shared" si="0"/>
        <v>98852.9</v>
      </c>
      <c r="N13" s="19" t="str">
        <f t="shared" si="1"/>
        <v>Rice Polish (A)</v>
      </c>
      <c r="O13" s="42" t="s">
        <v>119</v>
      </c>
      <c r="P13" s="42">
        <v>130</v>
      </c>
      <c r="Q13" s="126">
        <v>55</v>
      </c>
      <c r="R13" s="53">
        <v>100</v>
      </c>
      <c r="S13" s="7"/>
      <c r="T13" s="6"/>
    </row>
    <row r="14" spans="1:20" ht="9" customHeight="1">
      <c r="A14" s="17">
        <v>7</v>
      </c>
      <c r="B14" s="19" t="str">
        <f>'RM Rate &amp; Feed Cost'!B13</f>
        <v>Poultry Meal</v>
      </c>
      <c r="C14" s="31">
        <f>BS!G14</f>
        <v>0</v>
      </c>
      <c r="D14" s="31">
        <f>BG!G14</f>
        <v>0</v>
      </c>
      <c r="E14" s="31">
        <f>TGS!G14</f>
        <v>0</v>
      </c>
      <c r="F14" s="67">
        <f>SG!G14</f>
        <v>0</v>
      </c>
      <c r="G14" s="28">
        <f>LL!G14</f>
        <v>0</v>
      </c>
      <c r="H14" s="20">
        <f>'DB(R)'!G14</f>
        <v>0</v>
      </c>
      <c r="I14" s="20">
        <f>'DB(Hi)'!G14</f>
        <v>0</v>
      </c>
      <c r="J14" s="20">
        <f>TGF!G14</f>
        <v>0</v>
      </c>
      <c r="K14" s="20">
        <f>CGF!G14</f>
        <v>0</v>
      </c>
      <c r="L14" s="20">
        <f>CGS!G14</f>
        <v>0</v>
      </c>
      <c r="M14" s="20">
        <f t="shared" si="0"/>
        <v>0</v>
      </c>
      <c r="N14" s="19" t="str">
        <f t="shared" si="1"/>
        <v>Poultry Meal</v>
      </c>
      <c r="O14" s="42" t="s">
        <v>232</v>
      </c>
      <c r="P14" s="42">
        <v>200</v>
      </c>
      <c r="Q14" s="126">
        <v>123</v>
      </c>
      <c r="R14" s="53">
        <v>390</v>
      </c>
      <c r="S14" s="7"/>
      <c r="T14" s="6"/>
    </row>
    <row r="15" spans="1:20" ht="9" customHeight="1">
      <c r="A15" s="17">
        <v>8</v>
      </c>
      <c r="B15" s="19" t="str">
        <f>'RM Rate &amp; Feed Cost'!B14</f>
        <v>DDGS</v>
      </c>
      <c r="C15" s="31">
        <f>BS!G15</f>
        <v>0</v>
      </c>
      <c r="D15" s="31">
        <f>BG!G15</f>
        <v>0</v>
      </c>
      <c r="E15" s="31">
        <f>TGS!G15</f>
        <v>0</v>
      </c>
      <c r="F15" s="67">
        <f>SG!G15</f>
        <v>0</v>
      </c>
      <c r="G15" s="28">
        <f>LL!G15</f>
        <v>0</v>
      </c>
      <c r="H15" s="20">
        <f>'DB(R)'!G15</f>
        <v>9000</v>
      </c>
      <c r="I15" s="20">
        <f>'DB(Hi)'!G15</f>
        <v>14400</v>
      </c>
      <c r="J15" s="20">
        <f>TGF!G15</f>
        <v>0</v>
      </c>
      <c r="K15" s="20">
        <f>CGF!G15</f>
        <v>0</v>
      </c>
      <c r="L15" s="20">
        <f>CGS!G15</f>
        <v>0</v>
      </c>
      <c r="M15" s="20">
        <f t="shared" si="0"/>
        <v>23400</v>
      </c>
      <c r="N15" s="19" t="str">
        <f t="shared" si="1"/>
        <v>DDGS</v>
      </c>
      <c r="O15" s="42" t="s">
        <v>141</v>
      </c>
      <c r="P15" s="42">
        <v>50</v>
      </c>
      <c r="Q15" s="126">
        <v>30</v>
      </c>
      <c r="R15" s="53">
        <v>50</v>
      </c>
      <c r="S15" s="7"/>
      <c r="T15" s="6"/>
    </row>
    <row r="16" spans="1:20" ht="9" customHeight="1">
      <c r="A16" s="17">
        <v>9</v>
      </c>
      <c r="B16" s="19" t="str">
        <f>'RM Rate &amp; Feed Cost'!B15</f>
        <v>Maize Gluten Meal (CGM)</v>
      </c>
      <c r="C16" s="31">
        <f>BS!G16</f>
        <v>0</v>
      </c>
      <c r="D16" s="31">
        <f>BG!G16</f>
        <v>2000</v>
      </c>
      <c r="E16" s="31">
        <f>TGS!G16</f>
        <v>800</v>
      </c>
      <c r="F16" s="67">
        <f>SG!G16</f>
        <v>0</v>
      </c>
      <c r="G16" s="28">
        <f>LL!G16</f>
        <v>0</v>
      </c>
      <c r="H16" s="20">
        <f>'DB(R)'!G16</f>
        <v>0</v>
      </c>
      <c r="I16" s="20">
        <f>'DB(Hi)'!G16</f>
        <v>0</v>
      </c>
      <c r="J16" s="20">
        <f>TGF!G16</f>
        <v>2000</v>
      </c>
      <c r="K16" s="20">
        <f>CGF!G16</f>
        <v>0</v>
      </c>
      <c r="L16" s="20">
        <f>CGS!G16</f>
        <v>0</v>
      </c>
      <c r="M16" s="20">
        <f t="shared" si="0"/>
        <v>4800</v>
      </c>
      <c r="N16" s="19" t="str">
        <f t="shared" si="1"/>
        <v>Maize Gluten Meal (CGM)</v>
      </c>
      <c r="O16" s="42" t="s">
        <v>81</v>
      </c>
      <c r="P16" s="42">
        <v>70</v>
      </c>
      <c r="Q16" s="126">
        <v>42</v>
      </c>
      <c r="R16" s="53">
        <v>50</v>
      </c>
      <c r="S16" s="7"/>
      <c r="T16" s="6"/>
    </row>
    <row r="17" spans="1:20" ht="9" customHeight="1">
      <c r="A17" s="17">
        <v>10</v>
      </c>
      <c r="B17" s="19" t="str">
        <f>'RM Rate &amp; Feed Cost'!B16</f>
        <v>Fish Meal</v>
      </c>
      <c r="C17" s="31">
        <f>BS!G17</f>
        <v>0</v>
      </c>
      <c r="D17" s="31">
        <f>BG!G17</f>
        <v>0</v>
      </c>
      <c r="E17" s="31">
        <f>TGS!G17</f>
        <v>1200</v>
      </c>
      <c r="F17" s="67">
        <f>SG!G17</f>
        <v>0</v>
      </c>
      <c r="G17" s="28">
        <f>LL!G17</f>
        <v>0</v>
      </c>
      <c r="H17" s="20">
        <f>'DB(R)'!G17</f>
        <v>0</v>
      </c>
      <c r="I17" s="20">
        <f>'DB(Hi)'!G17</f>
        <v>0</v>
      </c>
      <c r="J17" s="20">
        <f>TGF!G17</f>
        <v>4719</v>
      </c>
      <c r="K17" s="20">
        <f>CGF!G17</f>
        <v>3000</v>
      </c>
      <c r="L17" s="20">
        <f>CGS!G17</f>
        <v>4000</v>
      </c>
      <c r="M17" s="20">
        <f t="shared" si="0"/>
        <v>12919</v>
      </c>
      <c r="N17" s="19" t="str">
        <f t="shared" si="1"/>
        <v>Fish Meal</v>
      </c>
      <c r="O17" s="42" t="s">
        <v>132</v>
      </c>
      <c r="P17" s="42">
        <v>70</v>
      </c>
      <c r="Q17" s="126">
        <v>40</v>
      </c>
      <c r="R17" s="53">
        <v>50</v>
      </c>
      <c r="S17" s="8"/>
      <c r="T17" s="6"/>
    </row>
    <row r="18" spans="1:20" ht="9" customHeight="1">
      <c r="A18" s="17">
        <v>11</v>
      </c>
      <c r="B18" s="19" t="str">
        <f>'RM Rate &amp; Feed Cost'!B17</f>
        <v>Full Fat Soya</v>
      </c>
      <c r="C18" s="31">
        <f>BS!G18</f>
        <v>0</v>
      </c>
      <c r="D18" s="31">
        <f>BG!G18</f>
        <v>10000</v>
      </c>
      <c r="E18" s="31">
        <f>TGS!G18</f>
        <v>0</v>
      </c>
      <c r="F18" s="67">
        <f>SG!G18</f>
        <v>0</v>
      </c>
      <c r="G18" s="28">
        <f>LL!G18</f>
        <v>31050</v>
      </c>
      <c r="H18" s="20">
        <f>'DB(R)'!G18</f>
        <v>0</v>
      </c>
      <c r="I18" s="20">
        <f>'DB(Hi)'!G18</f>
        <v>0</v>
      </c>
      <c r="J18" s="20">
        <f>TGF!G18</f>
        <v>0</v>
      </c>
      <c r="K18" s="20">
        <f>CGF!G18</f>
        <v>0</v>
      </c>
      <c r="L18" s="20">
        <f>CGS!G18</f>
        <v>0</v>
      </c>
      <c r="M18" s="20">
        <f t="shared" si="0"/>
        <v>41050</v>
      </c>
      <c r="N18" s="19" t="str">
        <f t="shared" si="1"/>
        <v>Full Fat Soya</v>
      </c>
      <c r="O18" s="42" t="s">
        <v>244</v>
      </c>
      <c r="P18" s="42">
        <v>100</v>
      </c>
      <c r="Q18" s="126">
        <v>48</v>
      </c>
      <c r="R18" s="53">
        <v>100</v>
      </c>
      <c r="S18" s="7"/>
      <c r="T18" s="6"/>
    </row>
    <row r="19" spans="1:20" ht="9" customHeight="1">
      <c r="A19" s="17">
        <v>12</v>
      </c>
      <c r="B19" s="19" t="str">
        <f>'RM Rate &amp; Feed Cost'!B18</f>
        <v>Dry Fish</v>
      </c>
      <c r="C19" s="31">
        <f>BS!G19</f>
        <v>0</v>
      </c>
      <c r="D19" s="31">
        <f>BG!G19</f>
        <v>0</v>
      </c>
      <c r="E19" s="31">
        <f>TGS!G19</f>
        <v>0</v>
      </c>
      <c r="F19" s="67">
        <f>SG!G19</f>
        <v>0</v>
      </c>
      <c r="G19" s="28">
        <f>LL!G19</f>
        <v>0</v>
      </c>
      <c r="H19" s="20">
        <f>'DB(R)'!G19</f>
        <v>0</v>
      </c>
      <c r="I19" s="20">
        <f>'DB(Hi)'!G19</f>
        <v>0</v>
      </c>
      <c r="J19" s="20">
        <f>TGF!G19</f>
        <v>0</v>
      </c>
      <c r="K19" s="20">
        <f>CGF!G19</f>
        <v>0</v>
      </c>
      <c r="L19" s="20">
        <f>CGS!G19</f>
        <v>0</v>
      </c>
      <c r="M19" s="20">
        <f t="shared" si="0"/>
        <v>0</v>
      </c>
      <c r="N19" s="19" t="str">
        <f t="shared" si="1"/>
        <v>Dry Fish</v>
      </c>
      <c r="O19" s="42" t="s">
        <v>137</v>
      </c>
      <c r="P19" s="42">
        <v>75</v>
      </c>
      <c r="Q19" s="126">
        <v>50</v>
      </c>
      <c r="R19" s="53">
        <v>50</v>
      </c>
      <c r="S19" s="5"/>
      <c r="T19" s="6"/>
    </row>
    <row r="20" spans="1:20" ht="9" customHeight="1">
      <c r="A20" s="17">
        <v>13</v>
      </c>
      <c r="B20" s="19" t="str">
        <f>'RM Rate &amp; Feed Cost'!B19</f>
        <v>Wheat bam</v>
      </c>
      <c r="C20" s="31">
        <f>BS!G20</f>
        <v>0</v>
      </c>
      <c r="D20" s="31">
        <f>BG!G20</f>
        <v>0</v>
      </c>
      <c r="E20" s="31">
        <f>TGS!G20</f>
        <v>0</v>
      </c>
      <c r="F20" s="67">
        <f>SG!G20</f>
        <v>0</v>
      </c>
      <c r="G20" s="28">
        <f>LL!G20</f>
        <v>0</v>
      </c>
      <c r="H20" s="20">
        <f>'DB(R)'!G20</f>
        <v>0</v>
      </c>
      <c r="I20" s="20">
        <f>'DB(Hi)'!G20</f>
        <v>0</v>
      </c>
      <c r="J20" s="20">
        <f>TGF!G20</f>
        <v>0</v>
      </c>
      <c r="K20" s="20">
        <f>CGF!G20</f>
        <v>0</v>
      </c>
      <c r="L20" s="20">
        <f>CGS!G20</f>
        <v>0</v>
      </c>
      <c r="M20" s="20">
        <f t="shared" si="0"/>
        <v>0</v>
      </c>
      <c r="N20" s="19" t="str">
        <f t="shared" si="1"/>
        <v>Wheat bam</v>
      </c>
      <c r="O20" s="42"/>
      <c r="P20" s="42">
        <f>SUM(P9:P19)</f>
        <v>2200</v>
      </c>
      <c r="Q20" s="42">
        <f>SUM(Q9:Q19)</f>
        <v>1327</v>
      </c>
      <c r="R20" s="42">
        <f>SUM(R9:R19)</f>
        <v>2500</v>
      </c>
      <c r="S20" s="7"/>
      <c r="T20" s="6"/>
    </row>
    <row r="21" spans="1:20" ht="9" customHeight="1">
      <c r="A21" s="17">
        <v>14</v>
      </c>
      <c r="B21" s="19" t="str">
        <f>'RM Rate &amp; Feed Cost'!B20</f>
        <v>Molasses</v>
      </c>
      <c r="C21" s="31">
        <f>BS!G21</f>
        <v>0</v>
      </c>
      <c r="D21" s="31">
        <f>BG!G21</f>
        <v>1000</v>
      </c>
      <c r="E21" s="31">
        <f>TGS!G21</f>
        <v>0</v>
      </c>
      <c r="F21" s="67">
        <f>SG!G21</f>
        <v>0</v>
      </c>
      <c r="G21" s="28">
        <f>LL!G21</f>
        <v>0</v>
      </c>
      <c r="H21" s="20">
        <f>'DB(R)'!G21</f>
        <v>14100</v>
      </c>
      <c r="I21" s="20">
        <f>'DB(Hi)'!G21</f>
        <v>6000</v>
      </c>
      <c r="J21" s="20">
        <f>TGF!G21</f>
        <v>0</v>
      </c>
      <c r="K21" s="20">
        <f>CGF!G21</f>
        <v>0</v>
      </c>
      <c r="L21" s="20">
        <f>CGS!G21</f>
        <v>0</v>
      </c>
      <c r="M21" s="20">
        <f t="shared" si="0"/>
        <v>21100</v>
      </c>
      <c r="N21" s="19" t="str">
        <f t="shared" si="1"/>
        <v>Molasses</v>
      </c>
      <c r="O21" s="42"/>
      <c r="P21" s="42"/>
      <c r="Q21" s="8"/>
      <c r="R21" s="14"/>
      <c r="S21" s="7"/>
      <c r="T21" s="6"/>
    </row>
    <row r="22" spans="1:20" ht="9" customHeight="1">
      <c r="A22" s="17">
        <v>15</v>
      </c>
      <c r="B22" s="19" t="str">
        <f>'RM Rate &amp; Feed Cost'!B21</f>
        <v>Biscuit</v>
      </c>
      <c r="C22" s="31">
        <f>BS!G22</f>
        <v>0</v>
      </c>
      <c r="D22" s="31">
        <f>BG!G22</f>
        <v>6000</v>
      </c>
      <c r="E22" s="31">
        <f>TGS!G22</f>
        <v>0</v>
      </c>
      <c r="F22" s="67">
        <f>SG!G22</f>
        <v>0</v>
      </c>
      <c r="G22" s="28">
        <f>LL!G22</f>
        <v>0</v>
      </c>
      <c r="H22" s="20">
        <f>'DB(R)'!G22</f>
        <v>60000</v>
      </c>
      <c r="I22" s="20">
        <f>'DB(Hi)'!G22</f>
        <v>37000</v>
      </c>
      <c r="J22" s="20">
        <f>TGF!G22</f>
        <v>0</v>
      </c>
      <c r="K22" s="20">
        <f>CGF!G22</f>
        <v>0</v>
      </c>
      <c r="L22" s="20">
        <f>CGS!G22</f>
        <v>0</v>
      </c>
      <c r="M22" s="20">
        <f t="shared" si="0"/>
        <v>103000</v>
      </c>
      <c r="N22" s="19" t="str">
        <f t="shared" si="1"/>
        <v>Biscuit</v>
      </c>
      <c r="O22" s="42"/>
      <c r="P22" s="42"/>
      <c r="Q22" s="8"/>
      <c r="R22" s="14"/>
      <c r="S22" s="7"/>
      <c r="T22" s="6"/>
    </row>
    <row r="23" spans="1:20" ht="9" customHeight="1">
      <c r="A23" s="17">
        <v>16</v>
      </c>
      <c r="B23" s="19" t="str">
        <f>'RM Rate &amp; Feed Cost'!B22</f>
        <v>Lime Stone (Pawder)</v>
      </c>
      <c r="C23" s="31">
        <f>BS!G23</f>
        <v>0</v>
      </c>
      <c r="D23" s="31">
        <f>BG!G23</f>
        <v>0</v>
      </c>
      <c r="E23" s="31">
        <f>TGS!G23</f>
        <v>354.12</v>
      </c>
      <c r="F23" s="67">
        <f>SG!G23</f>
        <v>0</v>
      </c>
      <c r="G23" s="28">
        <f>LL!G23</f>
        <v>0</v>
      </c>
      <c r="H23" s="20">
        <f>'DB(R)'!G23</f>
        <v>6000</v>
      </c>
      <c r="I23" s="20">
        <f>'DB(Hi)'!G23</f>
        <v>4000</v>
      </c>
      <c r="J23" s="20">
        <f>TGF!G23</f>
        <v>1933.6</v>
      </c>
      <c r="K23" s="20">
        <f>CGF!G23</f>
        <v>0</v>
      </c>
      <c r="L23" s="20">
        <f>CGS!G23</f>
        <v>953.2</v>
      </c>
      <c r="M23" s="20">
        <f t="shared" si="0"/>
        <v>13240.92</v>
      </c>
      <c r="N23" s="19" t="str">
        <f t="shared" si="1"/>
        <v>Lime Stone (Pawder)</v>
      </c>
      <c r="O23" s="42"/>
      <c r="P23" s="42"/>
      <c r="Q23" s="8"/>
      <c r="R23" s="14"/>
      <c r="S23" s="9"/>
      <c r="T23" s="6"/>
    </row>
    <row r="24" spans="1:20" ht="9" customHeight="1">
      <c r="A24" s="17">
        <v>17</v>
      </c>
      <c r="B24" s="19" t="str">
        <f>'RM Rate &amp; Feed Cost'!B23</f>
        <v>Lime Stone Gurnular</v>
      </c>
      <c r="C24" s="31">
        <f>BS!G24</f>
        <v>0</v>
      </c>
      <c r="D24" s="31">
        <f>BG!G24</f>
        <v>2124</v>
      </c>
      <c r="E24" s="31">
        <f>TGS!G24</f>
        <v>0</v>
      </c>
      <c r="F24" s="67">
        <f>SG!G24</f>
        <v>0</v>
      </c>
      <c r="G24" s="28">
        <f>LL!G24</f>
        <v>90000</v>
      </c>
      <c r="H24" s="20">
        <f>'DB(R)'!G24</f>
        <v>0</v>
      </c>
      <c r="I24" s="20">
        <f>'DB(Hi)'!G24</f>
        <v>0</v>
      </c>
      <c r="J24" s="20">
        <f>TGF!G24</f>
        <v>0</v>
      </c>
      <c r="K24" s="20">
        <f>CGF!G24</f>
        <v>0</v>
      </c>
      <c r="L24" s="20">
        <f>CGS!G24</f>
        <v>0</v>
      </c>
      <c r="M24" s="20">
        <f t="shared" si="0"/>
        <v>92124</v>
      </c>
      <c r="N24" s="19" t="str">
        <f t="shared" si="1"/>
        <v>Lime Stone Gurnular</v>
      </c>
      <c r="O24" s="42"/>
      <c r="P24" s="42"/>
      <c r="Q24" s="8"/>
      <c r="R24" s="14"/>
      <c r="S24" s="7"/>
      <c r="T24" s="6"/>
    </row>
    <row r="25" spans="1:20" ht="9" customHeight="1">
      <c r="A25" s="17">
        <v>18</v>
      </c>
      <c r="B25" s="19" t="str">
        <f>'RM Rate &amp; Feed Cost'!B24</f>
        <v>Soyabean Oil</v>
      </c>
      <c r="C25" s="31">
        <f>BS!G25</f>
        <v>0</v>
      </c>
      <c r="D25" s="31">
        <f>BG!G25</f>
        <v>9120</v>
      </c>
      <c r="E25" s="31">
        <f>TGS!G25</f>
        <v>0</v>
      </c>
      <c r="F25" s="67">
        <f>SG!G25</f>
        <v>0</v>
      </c>
      <c r="G25" s="28">
        <f>LL!G25</f>
        <v>10800</v>
      </c>
      <c r="H25" s="20">
        <f>'DB(R)'!G25</f>
        <v>0</v>
      </c>
      <c r="I25" s="20">
        <f>'DB(Hi)'!G25</f>
        <v>0</v>
      </c>
      <c r="J25" s="20">
        <f>TGF!G25</f>
        <v>0</v>
      </c>
      <c r="K25" s="20">
        <f>CGF!G25</f>
        <v>1000</v>
      </c>
      <c r="L25" s="20">
        <f>CGS!G25</f>
        <v>0</v>
      </c>
      <c r="M25" s="20">
        <f t="shared" si="0"/>
        <v>20920</v>
      </c>
      <c r="N25" s="19" t="str">
        <f t="shared" si="1"/>
        <v>Soyabean Oil</v>
      </c>
      <c r="O25" s="42"/>
      <c r="P25" s="42"/>
      <c r="Q25" s="8"/>
      <c r="R25" s="14"/>
      <c r="S25" s="7"/>
      <c r="T25" s="6"/>
    </row>
    <row r="26" spans="1:20" ht="9" customHeight="1">
      <c r="A26" s="17">
        <v>19</v>
      </c>
      <c r="B26" s="19" t="str">
        <f>'RM Rate &amp; Feed Cost'!B25</f>
        <v>Wheat Flour</v>
      </c>
      <c r="C26" s="31">
        <f>BS!G26</f>
        <v>0</v>
      </c>
      <c r="D26" s="31">
        <f>BG!G26</f>
        <v>0</v>
      </c>
      <c r="E26" s="31">
        <f>TGS!G26</f>
        <v>6000</v>
      </c>
      <c r="F26" s="67">
        <f>SG!G26</f>
        <v>0</v>
      </c>
      <c r="G26" s="28">
        <f>LL!G26</f>
        <v>0</v>
      </c>
      <c r="H26" s="20">
        <f>'DB(R)'!G26</f>
        <v>0</v>
      </c>
      <c r="I26" s="20">
        <f>'DB(Hi)'!G26</f>
        <v>0</v>
      </c>
      <c r="J26" s="20">
        <f>TGF!G26</f>
        <v>13722.800000000001</v>
      </c>
      <c r="K26" s="20">
        <f>CGF!G26</f>
        <v>15000</v>
      </c>
      <c r="L26" s="20">
        <f>CGS!G26</f>
        <v>30000</v>
      </c>
      <c r="M26" s="20">
        <f t="shared" si="0"/>
        <v>64722.8</v>
      </c>
      <c r="N26" s="19" t="str">
        <f t="shared" si="1"/>
        <v>Wheat Flour</v>
      </c>
      <c r="O26" s="42"/>
      <c r="P26" s="42"/>
      <c r="Q26" s="8"/>
      <c r="R26" s="14"/>
      <c r="S26" s="7"/>
      <c r="T26" s="6"/>
    </row>
    <row r="27" spans="1:20" ht="9" customHeight="1">
      <c r="A27" s="17">
        <v>20</v>
      </c>
      <c r="B27" s="19" t="str">
        <f>'RM Rate &amp; Feed Cost'!B26</f>
        <v>Maskali</v>
      </c>
      <c r="C27" s="31">
        <f>BS!G27</f>
        <v>0</v>
      </c>
      <c r="D27" s="31">
        <f>BG!G27</f>
        <v>0</v>
      </c>
      <c r="E27" s="31">
        <f>TGS!G27</f>
        <v>0</v>
      </c>
      <c r="F27" s="67">
        <f>SG!G27</f>
        <v>0</v>
      </c>
      <c r="G27" s="28">
        <f>LL!G27</f>
        <v>0</v>
      </c>
      <c r="H27" s="20">
        <f>'DB(R)'!G27</f>
        <v>0</v>
      </c>
      <c r="I27" s="20">
        <f>'DB(Hi)'!G27</f>
        <v>0</v>
      </c>
      <c r="J27" s="20">
        <f>TGF!G27</f>
        <v>0</v>
      </c>
      <c r="K27" s="20">
        <f>CGF!G27</f>
        <v>0</v>
      </c>
      <c r="L27" s="20">
        <f>CGS!G27</f>
        <v>0</v>
      </c>
      <c r="M27" s="20">
        <f t="shared" si="0"/>
        <v>0</v>
      </c>
      <c r="N27" s="19" t="str">
        <f t="shared" si="1"/>
        <v>Maskali</v>
      </c>
      <c r="O27" s="42"/>
      <c r="P27" s="42"/>
      <c r="Q27" s="8"/>
      <c r="R27" s="14"/>
      <c r="S27" s="7"/>
      <c r="T27" s="6"/>
    </row>
    <row r="28" spans="1:20" ht="9" customHeight="1">
      <c r="A28" s="17">
        <v>21</v>
      </c>
      <c r="B28" s="19" t="str">
        <f>'RM Rate &amp; Feed Cost'!B27</f>
        <v>Til Khoil</v>
      </c>
      <c r="C28" s="31">
        <f>BS!G28</f>
        <v>0</v>
      </c>
      <c r="D28" s="31">
        <f>BG!G28</f>
        <v>0</v>
      </c>
      <c r="E28" s="31">
        <f>TGS!G28</f>
        <v>0</v>
      </c>
      <c r="F28" s="67">
        <f>SG!G28</f>
        <v>0</v>
      </c>
      <c r="G28" s="28">
        <f>LL!G28</f>
        <v>0</v>
      </c>
      <c r="H28" s="20">
        <f>'DB(R)'!G28</f>
        <v>0</v>
      </c>
      <c r="I28" s="20">
        <f>'DB(Hi)'!G28</f>
        <v>0</v>
      </c>
      <c r="J28" s="20">
        <f>TGF!G28</f>
        <v>0</v>
      </c>
      <c r="K28" s="20">
        <f>CGF!G28</f>
        <v>0</v>
      </c>
      <c r="L28" s="20">
        <f>CGS!G28</f>
        <v>0</v>
      </c>
      <c r="M28" s="20">
        <f t="shared" si="0"/>
        <v>0</v>
      </c>
      <c r="N28" s="19" t="str">
        <f t="shared" si="1"/>
        <v>Til Khoil</v>
      </c>
      <c r="O28" s="42"/>
      <c r="P28" s="42"/>
      <c r="Q28" s="8"/>
      <c r="R28" s="14"/>
      <c r="S28" s="7"/>
      <c r="T28" s="6"/>
    </row>
    <row r="29" spans="1:20" ht="9" customHeight="1">
      <c r="A29" s="17">
        <v>22</v>
      </c>
      <c r="B29" s="19" t="str">
        <f>'RM Rate &amp; Feed Cost'!B28</f>
        <v>Mosari Bosi / Sugar</v>
      </c>
      <c r="C29" s="31">
        <f>BS!G29</f>
        <v>0</v>
      </c>
      <c r="D29" s="31">
        <f>BG!G29</f>
        <v>0</v>
      </c>
      <c r="E29" s="31">
        <f>TGS!G29</f>
        <v>0</v>
      </c>
      <c r="F29" s="67">
        <f>SG!G29</f>
        <v>0</v>
      </c>
      <c r="G29" s="28">
        <f>LL!G29</f>
        <v>0</v>
      </c>
      <c r="H29" s="20">
        <f>'DB(R)'!G29</f>
        <v>0</v>
      </c>
      <c r="I29" s="20">
        <f>'DB(Hi)'!G29</f>
        <v>0</v>
      </c>
      <c r="J29" s="20">
        <f>TGF!G29</f>
        <v>0</v>
      </c>
      <c r="K29" s="20">
        <f>CGF!G29</f>
        <v>0</v>
      </c>
      <c r="L29" s="20">
        <f>CGS!G29</f>
        <v>0</v>
      </c>
      <c r="M29" s="20">
        <f t="shared" si="0"/>
        <v>0</v>
      </c>
      <c r="N29" s="19" t="str">
        <f t="shared" si="1"/>
        <v>Mosari Bosi / Sugar</v>
      </c>
      <c r="O29" s="42"/>
      <c r="P29" s="42"/>
      <c r="Q29" s="8"/>
      <c r="R29" s="14"/>
      <c r="S29" s="7"/>
      <c r="T29" s="6"/>
    </row>
    <row r="30" spans="1:20" ht="9" customHeight="1">
      <c r="A30" s="17">
        <v>23</v>
      </c>
      <c r="B30" s="19" t="str">
        <f>'RM Rate &amp; Feed Cost'!B29</f>
        <v>Fish Oil</v>
      </c>
      <c r="C30" s="31">
        <f>BS!G30</f>
        <v>0</v>
      </c>
      <c r="D30" s="31">
        <f>BG!G30</f>
        <v>0</v>
      </c>
      <c r="E30" s="31">
        <f>TGS!G30</f>
        <v>0</v>
      </c>
      <c r="F30" s="67">
        <f>SG!G30</f>
        <v>0</v>
      </c>
      <c r="G30" s="28">
        <f>LL!G30</f>
        <v>0</v>
      </c>
      <c r="H30" s="20">
        <f>'DB(R)'!G30</f>
        <v>0</v>
      </c>
      <c r="I30" s="20">
        <f>'DB(Hi)'!G30</f>
        <v>0</v>
      </c>
      <c r="J30" s="20">
        <f>TGF!G30</f>
        <v>500</v>
      </c>
      <c r="K30" s="20">
        <f>CGF!G30</f>
        <v>0</v>
      </c>
      <c r="L30" s="20">
        <f>CGS!G30</f>
        <v>0</v>
      </c>
      <c r="M30" s="20">
        <f t="shared" si="0"/>
        <v>500</v>
      </c>
      <c r="N30" s="19" t="str">
        <f t="shared" si="1"/>
        <v>Fish Oil</v>
      </c>
      <c r="O30" s="42"/>
      <c r="P30" s="42"/>
      <c r="Q30" s="8"/>
      <c r="R30" s="14"/>
      <c r="S30" s="7"/>
      <c r="T30" s="6"/>
    </row>
    <row r="31" spans="1:20" ht="9" customHeight="1">
      <c r="A31" s="17">
        <v>24</v>
      </c>
      <c r="B31" s="19" t="str">
        <f>'RM Rate &amp; Feed Cost'!B30</f>
        <v>Palm Oil / Quality Super</v>
      </c>
      <c r="C31" s="31">
        <f>BS!G31</f>
        <v>0</v>
      </c>
      <c r="D31" s="31">
        <f>BG!G31</f>
        <v>0</v>
      </c>
      <c r="E31" s="31">
        <f>TGS!G31</f>
        <v>0</v>
      </c>
      <c r="F31" s="67">
        <f>SG!G31</f>
        <v>0</v>
      </c>
      <c r="G31" s="28">
        <f>LL!G31</f>
        <v>0</v>
      </c>
      <c r="H31" s="20">
        <f>'DB(R)'!G31</f>
        <v>0</v>
      </c>
      <c r="I31" s="20">
        <f>'DB(Hi)'!G31</f>
        <v>0</v>
      </c>
      <c r="J31" s="20">
        <f>TGF!G31</f>
        <v>0</v>
      </c>
      <c r="K31" s="20">
        <f>CGF!G31</f>
        <v>0</v>
      </c>
      <c r="L31" s="20">
        <f>CGS!G31</f>
        <v>0</v>
      </c>
      <c r="M31" s="20">
        <f t="shared" si="0"/>
        <v>0</v>
      </c>
      <c r="N31" s="19" t="str">
        <f t="shared" si="1"/>
        <v>Palm Oil / Quality Super</v>
      </c>
      <c r="O31" s="42"/>
      <c r="P31" s="42"/>
      <c r="Q31" s="8"/>
      <c r="R31" s="14"/>
      <c r="S31" s="7"/>
      <c r="T31" s="6"/>
    </row>
    <row r="32" spans="1:20" ht="9" customHeight="1">
      <c r="A32" s="17">
        <v>25</v>
      </c>
      <c r="B32" s="19" t="str">
        <f>'RM Rate &amp; Feed Cost'!B31</f>
        <v>Khashari Bosi</v>
      </c>
      <c r="C32" s="31">
        <f>BS!G32</f>
        <v>0</v>
      </c>
      <c r="D32" s="31">
        <f>BG!G32</f>
        <v>0</v>
      </c>
      <c r="E32" s="31">
        <f>TGS!G32</f>
        <v>0</v>
      </c>
      <c r="F32" s="67">
        <f>SG!G32</f>
        <v>0</v>
      </c>
      <c r="G32" s="28">
        <f>LL!G32</f>
        <v>0</v>
      </c>
      <c r="H32" s="20">
        <f>'DB(R)'!G32</f>
        <v>0</v>
      </c>
      <c r="I32" s="20">
        <f>'DB(Hi)'!G32</f>
        <v>0</v>
      </c>
      <c r="J32" s="20">
        <f>TGF!G32</f>
        <v>0</v>
      </c>
      <c r="K32" s="20">
        <f>CGF!G32</f>
        <v>0</v>
      </c>
      <c r="L32" s="20">
        <f>CGS!G32</f>
        <v>0</v>
      </c>
      <c r="M32" s="20">
        <f t="shared" si="0"/>
        <v>0</v>
      </c>
      <c r="N32" s="19" t="str">
        <f t="shared" si="1"/>
        <v>Khashari Bosi</v>
      </c>
      <c r="O32" s="42"/>
      <c r="P32" s="42"/>
      <c r="Q32" s="8"/>
      <c r="R32" s="14"/>
      <c r="S32" s="7"/>
      <c r="T32" s="6"/>
    </row>
    <row r="33" spans="1:20" ht="9" customHeight="1">
      <c r="A33" s="17">
        <v>26</v>
      </c>
      <c r="B33" s="19" t="str">
        <f>'RM Rate &amp; Feed Cost'!B32</f>
        <v>Animal Oil</v>
      </c>
      <c r="C33" s="31">
        <f>BS!G33</f>
        <v>0</v>
      </c>
      <c r="D33" s="31">
        <f>BG!G33</f>
        <v>0</v>
      </c>
      <c r="E33" s="31">
        <f>TGS!G33</f>
        <v>937.92000000000007</v>
      </c>
      <c r="F33" s="67">
        <f>SG!G33</f>
        <v>0</v>
      </c>
      <c r="G33" s="28">
        <f>LL!G33</f>
        <v>0</v>
      </c>
      <c r="H33" s="20">
        <f>'DB(R)'!G33</f>
        <v>0</v>
      </c>
      <c r="I33" s="20">
        <f>'DB(Hi)'!G33</f>
        <v>0</v>
      </c>
      <c r="J33" s="20">
        <f>TGF!G33</f>
        <v>2746.2</v>
      </c>
      <c r="K33" s="20">
        <f>CGF!G33</f>
        <v>500</v>
      </c>
      <c r="L33" s="20">
        <f>CGS!G33</f>
        <v>0</v>
      </c>
      <c r="M33" s="20">
        <f t="shared" si="0"/>
        <v>4184.12</v>
      </c>
      <c r="N33" s="19" t="str">
        <f t="shared" si="1"/>
        <v>Animal Oil</v>
      </c>
      <c r="O33" s="42"/>
      <c r="P33" s="42"/>
      <c r="Q33" s="8"/>
      <c r="R33" s="14"/>
      <c r="S33" s="7"/>
      <c r="T33" s="6"/>
    </row>
    <row r="34" spans="1:20" ht="9" customHeight="1">
      <c r="A34" s="17">
        <v>27</v>
      </c>
      <c r="B34" s="19" t="str">
        <f>'RM Rate &amp; Feed Cost'!B33</f>
        <v>Master Oil Cake</v>
      </c>
      <c r="C34" s="31">
        <f>BS!G34</f>
        <v>0</v>
      </c>
      <c r="D34" s="31">
        <f>BG!G34</f>
        <v>0</v>
      </c>
      <c r="E34" s="31">
        <f>TGS!G34</f>
        <v>0</v>
      </c>
      <c r="F34" s="67">
        <f>SG!G34</f>
        <v>0</v>
      </c>
      <c r="G34" s="28">
        <f>LL!G34</f>
        <v>0</v>
      </c>
      <c r="H34" s="20">
        <f>'DB(R)'!G34</f>
        <v>0</v>
      </c>
      <c r="I34" s="20">
        <f>'DB(Hi)'!G34</f>
        <v>0</v>
      </c>
      <c r="J34" s="20">
        <f>TGF!G34</f>
        <v>0</v>
      </c>
      <c r="K34" s="20">
        <f>CGF!G34</f>
        <v>0</v>
      </c>
      <c r="L34" s="20">
        <f>CGS!G34</f>
        <v>0</v>
      </c>
      <c r="M34" s="20">
        <f t="shared" si="0"/>
        <v>0</v>
      </c>
      <c r="N34" s="19" t="str">
        <f t="shared" si="1"/>
        <v>Master Oil Cake</v>
      </c>
      <c r="O34" s="42"/>
      <c r="P34" s="42"/>
      <c r="Q34" s="8"/>
      <c r="R34" s="14"/>
      <c r="S34" s="7"/>
      <c r="T34" s="6"/>
    </row>
    <row r="35" spans="1:20" ht="9" customHeight="1">
      <c r="A35" s="17">
        <v>28</v>
      </c>
      <c r="B35" s="19" t="str">
        <f>'RM Rate &amp; Feed Cost'!B34</f>
        <v>Salt</v>
      </c>
      <c r="C35" s="31">
        <f>BS!G35</f>
        <v>0</v>
      </c>
      <c r="D35" s="31">
        <f>BG!G35</f>
        <v>600</v>
      </c>
      <c r="E35" s="31">
        <f>TGS!G35</f>
        <v>119.03999999999999</v>
      </c>
      <c r="F35" s="67">
        <f>SG!G35</f>
        <v>0</v>
      </c>
      <c r="G35" s="28">
        <f>LL!G35</f>
        <v>2250</v>
      </c>
      <c r="H35" s="20">
        <f>'DB(R)'!G35</f>
        <v>2100</v>
      </c>
      <c r="I35" s="20">
        <f>'DB(Hi)'!G35</f>
        <v>1400</v>
      </c>
      <c r="J35" s="20">
        <f>TGF!G35</f>
        <v>300.2</v>
      </c>
      <c r="K35" s="20">
        <f>CGF!G35</f>
        <v>174.2</v>
      </c>
      <c r="L35" s="20">
        <f>CGS!G35</f>
        <v>339.8</v>
      </c>
      <c r="M35" s="20">
        <f t="shared" si="0"/>
        <v>7283.24</v>
      </c>
      <c r="N35" s="19" t="str">
        <f t="shared" si="1"/>
        <v>Salt</v>
      </c>
      <c r="O35" s="42"/>
      <c r="P35" s="42"/>
      <c r="Q35" s="8"/>
      <c r="R35" s="14"/>
      <c r="S35" s="10"/>
      <c r="T35" s="6"/>
    </row>
    <row r="36" spans="1:20" ht="9" customHeight="1">
      <c r="A36" s="17">
        <v>29</v>
      </c>
      <c r="B36" s="19" t="str">
        <f>'RM Rate &amp; Feed Cost'!B35</f>
        <v>CTCzyme</v>
      </c>
      <c r="C36" s="31">
        <f>BS!G36</f>
        <v>0</v>
      </c>
      <c r="D36" s="31">
        <f>BG!G36</f>
        <v>100</v>
      </c>
      <c r="E36" s="31">
        <f>TGS!G36</f>
        <v>0</v>
      </c>
      <c r="F36" s="67">
        <f>SG!G36</f>
        <v>0</v>
      </c>
      <c r="G36" s="28">
        <f>LL!G36</f>
        <v>0</v>
      </c>
      <c r="H36" s="20">
        <f>'DB(R)'!G36</f>
        <v>0</v>
      </c>
      <c r="I36" s="20">
        <f>'DB(Hi)'!G36</f>
        <v>0</v>
      </c>
      <c r="J36" s="20">
        <f>TGF!G36</f>
        <v>0</v>
      </c>
      <c r="K36" s="20">
        <f>CGF!G36</f>
        <v>0</v>
      </c>
      <c r="L36" s="20">
        <f>CGS!G36</f>
        <v>0</v>
      </c>
      <c r="M36" s="20">
        <f t="shared" si="0"/>
        <v>100</v>
      </c>
      <c r="N36" s="19" t="str">
        <f t="shared" si="1"/>
        <v>CTCzyme</v>
      </c>
      <c r="O36" s="42"/>
      <c r="P36" s="42"/>
      <c r="Q36" s="8"/>
      <c r="R36" s="14"/>
      <c r="S36" s="10"/>
      <c r="T36" s="6"/>
    </row>
    <row r="37" spans="1:20" ht="9" customHeight="1">
      <c r="A37" s="17">
        <v>30</v>
      </c>
      <c r="B37" s="19" t="str">
        <f>'RM Rate &amp; Feed Cost'!B36</f>
        <v>Allzyme Vegpro/Enzyme</v>
      </c>
      <c r="C37" s="31">
        <f>BS!G37</f>
        <v>0</v>
      </c>
      <c r="D37" s="31">
        <f>BG!G37</f>
        <v>100</v>
      </c>
      <c r="E37" s="31">
        <f>TGS!G37</f>
        <v>0</v>
      </c>
      <c r="F37" s="67">
        <f>SG!G37</f>
        <v>0</v>
      </c>
      <c r="G37" s="28">
        <f>LL!G37</f>
        <v>0</v>
      </c>
      <c r="H37" s="20">
        <f>'DB(R)'!G37</f>
        <v>0</v>
      </c>
      <c r="I37" s="20">
        <f>'DB(Hi)'!G37</f>
        <v>0</v>
      </c>
      <c r="J37" s="20">
        <f>TGF!G37</f>
        <v>0</v>
      </c>
      <c r="K37" s="20">
        <f>CGF!G37</f>
        <v>0</v>
      </c>
      <c r="L37" s="20">
        <f>CGS!G37</f>
        <v>0</v>
      </c>
      <c r="M37" s="20">
        <f t="shared" si="0"/>
        <v>100</v>
      </c>
      <c r="N37" s="19" t="str">
        <f t="shared" si="1"/>
        <v>Allzyme Vegpro/Enzyme</v>
      </c>
      <c r="O37" s="42"/>
      <c r="P37" s="42"/>
      <c r="Q37" s="8"/>
      <c r="R37" s="14"/>
      <c r="S37" s="10"/>
      <c r="T37" s="6"/>
    </row>
    <row r="38" spans="1:20" ht="9" customHeight="1">
      <c r="A38" s="17">
        <v>31</v>
      </c>
      <c r="B38" s="19" t="str">
        <f>'RM Rate &amp; Feed Cost'!B37</f>
        <v>Anti Oxidant</v>
      </c>
      <c r="C38" s="31">
        <f>BS!G38</f>
        <v>0</v>
      </c>
      <c r="D38" s="31">
        <f>BG!G38</f>
        <v>24</v>
      </c>
      <c r="E38" s="31">
        <f>TGS!G38</f>
        <v>0</v>
      </c>
      <c r="F38" s="67">
        <f>SG!G38</f>
        <v>0</v>
      </c>
      <c r="G38" s="28">
        <f>LL!G38</f>
        <v>112.5</v>
      </c>
      <c r="H38" s="20">
        <f>'DB(R)'!G38</f>
        <v>0</v>
      </c>
      <c r="I38" s="20">
        <f>'DB(Hi)'!G38</f>
        <v>0</v>
      </c>
      <c r="J38" s="20">
        <f>TGF!G38</f>
        <v>0</v>
      </c>
      <c r="K38" s="20">
        <f>CGF!G38</f>
        <v>0</v>
      </c>
      <c r="L38" s="20">
        <f>CGS!G38</f>
        <v>0</v>
      </c>
      <c r="M38" s="20">
        <f t="shared" si="0"/>
        <v>136.5</v>
      </c>
      <c r="N38" s="19" t="str">
        <f t="shared" si="1"/>
        <v>Anti Oxidant</v>
      </c>
      <c r="O38" s="42"/>
      <c r="P38" s="42"/>
      <c r="Q38" s="8"/>
      <c r="R38" s="14"/>
      <c r="S38" s="10"/>
      <c r="T38" s="6"/>
    </row>
    <row r="39" spans="1:20" ht="9" customHeight="1">
      <c r="A39" s="17">
        <v>32</v>
      </c>
      <c r="B39" s="19" t="str">
        <f>'RM Rate &amp; Feed Cost'!B38</f>
        <v>Osmo Fat (Bargar Fat)</v>
      </c>
      <c r="C39" s="31">
        <f>BS!G39</f>
        <v>0</v>
      </c>
      <c r="D39" s="31">
        <f>BG!G39</f>
        <v>0</v>
      </c>
      <c r="E39" s="31">
        <f>TGS!G39</f>
        <v>0</v>
      </c>
      <c r="F39" s="67">
        <f>SG!G39</f>
        <v>0</v>
      </c>
      <c r="G39" s="28">
        <f>LL!G39</f>
        <v>0</v>
      </c>
      <c r="H39" s="20">
        <f>'DB(R)'!G39</f>
        <v>900</v>
      </c>
      <c r="I39" s="20">
        <f>'DB(Hi)'!G39</f>
        <v>800</v>
      </c>
      <c r="J39" s="20">
        <f>TGF!G39</f>
        <v>0</v>
      </c>
      <c r="K39" s="20">
        <f>CGF!G39</f>
        <v>0</v>
      </c>
      <c r="L39" s="20">
        <f>CGS!G39</f>
        <v>0</v>
      </c>
      <c r="M39" s="20">
        <f t="shared" si="0"/>
        <v>1700</v>
      </c>
      <c r="N39" s="19" t="str">
        <f t="shared" si="1"/>
        <v>Osmo Fat (Bargar Fat)</v>
      </c>
      <c r="O39" s="42"/>
      <c r="P39" s="42"/>
      <c r="Q39" s="8"/>
      <c r="R39" s="14"/>
      <c r="S39" s="10"/>
      <c r="T39" s="6"/>
    </row>
    <row r="40" spans="1:20" ht="9" customHeight="1">
      <c r="A40" s="17">
        <v>33</v>
      </c>
      <c r="B40" s="19" t="str">
        <f>'RM Rate &amp; Feed Cost'!B39</f>
        <v>Broiler Minarel</v>
      </c>
      <c r="C40" s="31">
        <f>BS!G40</f>
        <v>0</v>
      </c>
      <c r="D40" s="31">
        <f>BG!G40</f>
        <v>0</v>
      </c>
      <c r="E40" s="31">
        <f>TGS!G40</f>
        <v>0</v>
      </c>
      <c r="F40" s="67">
        <f>SG!G40</f>
        <v>0</v>
      </c>
      <c r="G40" s="28">
        <f>LL!G40</f>
        <v>0</v>
      </c>
      <c r="H40" s="20">
        <f>'DB(R)'!G40</f>
        <v>0</v>
      </c>
      <c r="I40" s="20">
        <f>'DB(Hi)'!G40</f>
        <v>0</v>
      </c>
      <c r="J40" s="20">
        <f>TGF!G40</f>
        <v>0</v>
      </c>
      <c r="K40" s="20">
        <f>CGF!G40</f>
        <v>0</v>
      </c>
      <c r="L40" s="20">
        <f>CGS!G40</f>
        <v>0</v>
      </c>
      <c r="M40" s="20">
        <f t="shared" si="0"/>
        <v>0</v>
      </c>
      <c r="N40" s="19" t="str">
        <f t="shared" si="1"/>
        <v>Broiler Minarel</v>
      </c>
      <c r="O40" s="42"/>
      <c r="P40" s="42"/>
      <c r="Q40" s="8"/>
      <c r="R40" s="14"/>
      <c r="S40" s="10"/>
      <c r="T40" s="6"/>
    </row>
    <row r="41" spans="1:20" ht="9" customHeight="1">
      <c r="A41" s="17">
        <v>34</v>
      </c>
      <c r="B41" s="19" t="str">
        <f>'RM Rate &amp; Feed Cost'!B40</f>
        <v>Broiler Vitamin</v>
      </c>
      <c r="C41" s="31">
        <f>BS!G41</f>
        <v>0</v>
      </c>
      <c r="D41" s="31">
        <f>BG!G41</f>
        <v>120</v>
      </c>
      <c r="E41" s="31">
        <f>TGS!G41</f>
        <v>0</v>
      </c>
      <c r="F41" s="67">
        <f>SG!G41</f>
        <v>0</v>
      </c>
      <c r="G41" s="28">
        <f>LL!G41</f>
        <v>0</v>
      </c>
      <c r="H41" s="20">
        <f>'DB(R)'!G41</f>
        <v>0</v>
      </c>
      <c r="I41" s="20">
        <f>'DB(Hi)'!G41</f>
        <v>0</v>
      </c>
      <c r="J41" s="20">
        <f>TGF!G41</f>
        <v>0</v>
      </c>
      <c r="K41" s="20">
        <f>CGF!G41</f>
        <v>0</v>
      </c>
      <c r="L41" s="20">
        <f>CGS!G41</f>
        <v>0</v>
      </c>
      <c r="M41" s="20">
        <f t="shared" si="0"/>
        <v>120</v>
      </c>
      <c r="N41" s="19" t="str">
        <f t="shared" si="1"/>
        <v>Broiler Vitamin</v>
      </c>
      <c r="O41" s="42"/>
      <c r="P41" s="42"/>
      <c r="Q41" s="8"/>
      <c r="R41" s="14"/>
      <c r="S41" s="10"/>
      <c r="T41" s="6"/>
    </row>
    <row r="42" spans="1:20" ht="9" customHeight="1">
      <c r="A42" s="17">
        <v>35</v>
      </c>
      <c r="B42" s="19" t="str">
        <f>'RM Rate &amp; Feed Cost'!B41</f>
        <v>Cattle Premix</v>
      </c>
      <c r="C42" s="31">
        <f>BS!G42</f>
        <v>0</v>
      </c>
      <c r="D42" s="31">
        <f>BG!G42</f>
        <v>0</v>
      </c>
      <c r="E42" s="31">
        <f>TGS!G42</f>
        <v>0</v>
      </c>
      <c r="F42" s="67">
        <f>SG!G42</f>
        <v>0</v>
      </c>
      <c r="G42" s="28">
        <f>LL!G42</f>
        <v>0</v>
      </c>
      <c r="H42" s="20">
        <f>'DB(R)'!G42</f>
        <v>0</v>
      </c>
      <c r="I42" s="20">
        <f>'DB(Hi)'!G42</f>
        <v>0</v>
      </c>
      <c r="J42" s="20">
        <f>TGF!G42</f>
        <v>0</v>
      </c>
      <c r="K42" s="20">
        <f>CGF!G42</f>
        <v>0</v>
      </c>
      <c r="L42" s="20">
        <f>CGS!G42</f>
        <v>0</v>
      </c>
      <c r="M42" s="20">
        <f t="shared" si="0"/>
        <v>0</v>
      </c>
      <c r="N42" s="19" t="str">
        <f t="shared" si="1"/>
        <v>Cattle Premix</v>
      </c>
      <c r="O42" s="42"/>
      <c r="P42" s="42"/>
      <c r="Q42" s="8"/>
      <c r="R42" s="14"/>
      <c r="S42" s="10"/>
      <c r="T42" s="6"/>
    </row>
    <row r="43" spans="1:20" ht="9" customHeight="1">
      <c r="A43" s="17">
        <v>36</v>
      </c>
      <c r="B43" s="19" t="str">
        <f>'RM Rate &amp; Feed Cost'!B42</f>
        <v>Choline Chloride</v>
      </c>
      <c r="C43" s="31">
        <f>BS!G43</f>
        <v>0</v>
      </c>
      <c r="D43" s="31">
        <f>BG!G43</f>
        <v>180</v>
      </c>
      <c r="E43" s="31">
        <f>TGS!G43</f>
        <v>0</v>
      </c>
      <c r="F43" s="67">
        <f>SG!G43</f>
        <v>0</v>
      </c>
      <c r="G43" s="28">
        <f>LL!G43</f>
        <v>630</v>
      </c>
      <c r="H43" s="20">
        <f>'DB(R)'!G43</f>
        <v>0</v>
      </c>
      <c r="I43" s="20">
        <f>'DB(Hi)'!G43</f>
        <v>0</v>
      </c>
      <c r="J43" s="20">
        <f>TGF!G43</f>
        <v>0</v>
      </c>
      <c r="K43" s="20">
        <f>CGF!G43</f>
        <v>0</v>
      </c>
      <c r="L43" s="20">
        <f>CGS!G43</f>
        <v>0</v>
      </c>
      <c r="M43" s="20">
        <f t="shared" si="0"/>
        <v>810</v>
      </c>
      <c r="N43" s="19" t="str">
        <f t="shared" si="1"/>
        <v>Choline Chloride</v>
      </c>
      <c r="O43" s="42"/>
      <c r="P43" s="42"/>
      <c r="Q43" s="8"/>
      <c r="R43" s="14"/>
      <c r="S43" s="10"/>
      <c r="T43" s="6"/>
    </row>
    <row r="44" spans="1:20" ht="9" customHeight="1">
      <c r="A44" s="17">
        <v>37</v>
      </c>
      <c r="B44" s="19" t="str">
        <f>'RM Rate &amp; Feed Cost'!B43</f>
        <v>Citric acid</v>
      </c>
      <c r="C44" s="31">
        <f>BS!G44</f>
        <v>0</v>
      </c>
      <c r="D44" s="31">
        <f>BG!G44</f>
        <v>0</v>
      </c>
      <c r="E44" s="31">
        <f>TGS!G44</f>
        <v>0</v>
      </c>
      <c r="F44" s="67">
        <f>SG!G44</f>
        <v>0</v>
      </c>
      <c r="G44" s="28">
        <f>LL!G44</f>
        <v>0</v>
      </c>
      <c r="H44" s="20">
        <f>'DB(R)'!G44</f>
        <v>0</v>
      </c>
      <c r="I44" s="20">
        <f>'DB(Hi)'!G44</f>
        <v>0</v>
      </c>
      <c r="J44" s="20">
        <f>TGF!G44</f>
        <v>0</v>
      </c>
      <c r="K44" s="20">
        <f>CGF!G44</f>
        <v>0</v>
      </c>
      <c r="L44" s="20">
        <f>CGS!G44</f>
        <v>0</v>
      </c>
      <c r="M44" s="20">
        <f t="shared" si="0"/>
        <v>0</v>
      </c>
      <c r="N44" s="19" t="str">
        <f t="shared" si="1"/>
        <v>Citric acid</v>
      </c>
      <c r="O44" s="42"/>
      <c r="P44" s="42"/>
      <c r="Q44" s="8"/>
      <c r="R44" s="14"/>
      <c r="S44" s="10"/>
      <c r="T44" s="6"/>
    </row>
    <row r="45" spans="1:20" ht="9" customHeight="1">
      <c r="A45" s="17">
        <v>38</v>
      </c>
      <c r="B45" s="19" t="str">
        <f>'RM Rate &amp; Feed Cost'!B44</f>
        <v>Nutikem XLP Plus Dry</v>
      </c>
      <c r="C45" s="31">
        <f>BS!G45</f>
        <v>0</v>
      </c>
      <c r="D45" s="31">
        <f>BG!G45</f>
        <v>0</v>
      </c>
      <c r="E45" s="31">
        <f>TGS!G45</f>
        <v>0</v>
      </c>
      <c r="F45" s="67">
        <f>SG!G45</f>
        <v>0</v>
      </c>
      <c r="G45" s="28">
        <f>LL!G45</f>
        <v>0</v>
      </c>
      <c r="H45" s="20">
        <f>'DB(R)'!G45</f>
        <v>0</v>
      </c>
      <c r="I45" s="20">
        <f>'DB(Hi)'!G45</f>
        <v>0</v>
      </c>
      <c r="J45" s="20">
        <f>TGF!G45</f>
        <v>0</v>
      </c>
      <c r="K45" s="20">
        <f>CGF!G45</f>
        <v>0</v>
      </c>
      <c r="L45" s="20">
        <f>CGS!G45</f>
        <v>0</v>
      </c>
      <c r="M45" s="20">
        <f t="shared" si="0"/>
        <v>0</v>
      </c>
      <c r="N45" s="19" t="str">
        <f t="shared" si="1"/>
        <v>Nutikem XLP Plus Dry</v>
      </c>
      <c r="O45" s="42"/>
      <c r="P45" s="42"/>
      <c r="Q45" s="8"/>
      <c r="R45" s="14"/>
      <c r="S45" s="10"/>
      <c r="T45" s="6"/>
    </row>
    <row r="46" spans="1:20" ht="9" customHeight="1">
      <c r="A46" s="17">
        <v>39</v>
      </c>
      <c r="B46" s="19" t="str">
        <f>'RM Rate &amp; Feed Cost'!B45</f>
        <v>Compund fish premix(hinter)</v>
      </c>
      <c r="C46" s="31">
        <f>BS!G46</f>
        <v>0</v>
      </c>
      <c r="D46" s="31">
        <f>BG!G46</f>
        <v>0</v>
      </c>
      <c r="E46" s="31">
        <f>TGS!G46</f>
        <v>0</v>
      </c>
      <c r="F46" s="67">
        <f>SG!G46</f>
        <v>0</v>
      </c>
      <c r="G46" s="28">
        <f>LL!G46</f>
        <v>0</v>
      </c>
      <c r="H46" s="20">
        <f>'DB(R)'!G46</f>
        <v>0</v>
      </c>
      <c r="I46" s="20">
        <f>'DB(Hi)'!G46</f>
        <v>0</v>
      </c>
      <c r="J46" s="20">
        <f>TGF!G46</f>
        <v>0</v>
      </c>
      <c r="K46" s="20">
        <f>CGF!G46</f>
        <v>0</v>
      </c>
      <c r="L46" s="20">
        <f>CGS!G46</f>
        <v>0</v>
      </c>
      <c r="M46" s="20">
        <f t="shared" si="0"/>
        <v>0</v>
      </c>
      <c r="N46" s="19" t="str">
        <f t="shared" si="1"/>
        <v>Compund fish premix(hinter)</v>
      </c>
      <c r="O46" s="42"/>
      <c r="P46" s="42"/>
      <c r="Q46" s="8"/>
      <c r="R46" s="14"/>
      <c r="S46" s="11"/>
      <c r="T46" s="6"/>
    </row>
    <row r="47" spans="1:20" ht="9" customHeight="1">
      <c r="A47" s="17">
        <v>40</v>
      </c>
      <c r="B47" s="19" t="str">
        <f>'RM Rate &amp; Feed Cost'!B46</f>
        <v>DECOQUINATE</v>
      </c>
      <c r="C47" s="31">
        <f>BS!G47</f>
        <v>0</v>
      </c>
      <c r="D47" s="31">
        <f>BG!G47</f>
        <v>100</v>
      </c>
      <c r="E47" s="31">
        <f>TGS!G47</f>
        <v>0</v>
      </c>
      <c r="F47" s="67">
        <f>SG!G47</f>
        <v>0</v>
      </c>
      <c r="G47" s="28">
        <f>LL!G47</f>
        <v>0</v>
      </c>
      <c r="H47" s="20">
        <f>'DB(R)'!G47</f>
        <v>0</v>
      </c>
      <c r="I47" s="20">
        <f>'DB(Hi)'!G47</f>
        <v>0</v>
      </c>
      <c r="J47" s="20">
        <f>TGF!G47</f>
        <v>0</v>
      </c>
      <c r="K47" s="20">
        <f>CGF!G47</f>
        <v>0</v>
      </c>
      <c r="L47" s="20">
        <f>CGS!G47</f>
        <v>0</v>
      </c>
      <c r="M47" s="20">
        <f t="shared" si="0"/>
        <v>100</v>
      </c>
      <c r="N47" s="19" t="str">
        <f t="shared" si="1"/>
        <v>DECOQUINATE</v>
      </c>
      <c r="O47" s="42"/>
      <c r="P47" s="42"/>
      <c r="Q47" s="8"/>
      <c r="R47" s="14"/>
      <c r="S47" s="10"/>
      <c r="T47" s="6"/>
    </row>
    <row r="48" spans="1:20" ht="9" customHeight="1">
      <c r="A48" s="17">
        <v>41</v>
      </c>
      <c r="B48" s="19" t="str">
        <f>'RM Rate &amp; Feed Cost'!B47</f>
        <v>DL-Methionine</v>
      </c>
      <c r="C48" s="31">
        <f>BS!G48</f>
        <v>0</v>
      </c>
      <c r="D48" s="31">
        <f>BG!G48</f>
        <v>722</v>
      </c>
      <c r="E48" s="31">
        <f>TGS!G48</f>
        <v>52.88</v>
      </c>
      <c r="F48" s="67">
        <f>SG!G48</f>
        <v>0</v>
      </c>
      <c r="G48" s="28">
        <f>LL!G48</f>
        <v>1980.0000000000002</v>
      </c>
      <c r="H48" s="20">
        <f>'DB(R)'!G48</f>
        <v>0</v>
      </c>
      <c r="I48" s="20">
        <f>'DB(Hi)'!G48</f>
        <v>0</v>
      </c>
      <c r="J48" s="20">
        <f>TGF!G48</f>
        <v>158.9</v>
      </c>
      <c r="K48" s="20">
        <f>CGF!G48</f>
        <v>0</v>
      </c>
      <c r="L48" s="20">
        <f>CGS!G48</f>
        <v>0</v>
      </c>
      <c r="M48" s="20">
        <f t="shared" si="0"/>
        <v>2913.78</v>
      </c>
      <c r="N48" s="19" t="str">
        <f t="shared" si="1"/>
        <v>DL-Methionine</v>
      </c>
      <c r="O48" s="42"/>
      <c r="P48" s="42"/>
      <c r="Q48" s="8"/>
      <c r="R48" s="14"/>
      <c r="S48" s="10"/>
      <c r="T48" s="6"/>
    </row>
    <row r="49" spans="1:20" ht="9" customHeight="1">
      <c r="A49" s="17">
        <v>42</v>
      </c>
      <c r="B49" s="19" t="str">
        <f>'RM Rate &amp; Feed Cost'!B48</f>
        <v>Alqur Mold (Mold Inhabitor)</v>
      </c>
      <c r="C49" s="31">
        <f>BS!G49</f>
        <v>0</v>
      </c>
      <c r="D49" s="31">
        <f>BG!G49</f>
        <v>0</v>
      </c>
      <c r="E49" s="31">
        <f>TGS!G49</f>
        <v>0</v>
      </c>
      <c r="F49" s="67">
        <f>SG!G49</f>
        <v>0</v>
      </c>
      <c r="G49" s="28">
        <f>LL!G49</f>
        <v>0</v>
      </c>
      <c r="H49" s="20">
        <f>'DB(R)'!G49</f>
        <v>0</v>
      </c>
      <c r="I49" s="20">
        <f>'DB(Hi)'!G49</f>
        <v>0</v>
      </c>
      <c r="J49" s="20">
        <f>TGF!G49</f>
        <v>0</v>
      </c>
      <c r="K49" s="20">
        <f>CGF!G49</f>
        <v>0</v>
      </c>
      <c r="L49" s="20">
        <f>CGS!G49</f>
        <v>0</v>
      </c>
      <c r="M49" s="20">
        <f t="shared" si="0"/>
        <v>0</v>
      </c>
      <c r="N49" s="19" t="str">
        <f t="shared" si="1"/>
        <v>Alqur Mold (Mold Inhabitor)</v>
      </c>
      <c r="O49" s="42"/>
      <c r="P49" s="42"/>
      <c r="Q49" s="8"/>
      <c r="R49" s="14"/>
      <c r="S49" s="10"/>
      <c r="T49" s="6"/>
    </row>
    <row r="50" spans="1:20" ht="9" customHeight="1">
      <c r="A50" s="17">
        <v>43</v>
      </c>
      <c r="B50" s="19" t="str">
        <f>'RM Rate &amp; Feed Cost'!B49</f>
        <v>Alqurernat Nebsui (G Prpmotor)</v>
      </c>
      <c r="C50" s="31">
        <f>BS!G50</f>
        <v>0</v>
      </c>
      <c r="D50" s="31">
        <f>BG!G50</f>
        <v>0</v>
      </c>
      <c r="E50" s="31">
        <f>TGS!G50</f>
        <v>0</v>
      </c>
      <c r="F50" s="67">
        <f>SG!G50</f>
        <v>0</v>
      </c>
      <c r="G50" s="28">
        <f>LL!G50</f>
        <v>0</v>
      </c>
      <c r="H50" s="20">
        <f>'DB(R)'!G50</f>
        <v>0</v>
      </c>
      <c r="I50" s="20">
        <f>'DB(Hi)'!G50</f>
        <v>0</v>
      </c>
      <c r="J50" s="20">
        <f>TGF!G50</f>
        <v>0</v>
      </c>
      <c r="K50" s="20">
        <f>CGF!G50</f>
        <v>0</v>
      </c>
      <c r="L50" s="20">
        <f>CGS!G50</f>
        <v>0</v>
      </c>
      <c r="M50" s="20">
        <f t="shared" si="0"/>
        <v>0</v>
      </c>
      <c r="N50" s="19" t="str">
        <f t="shared" si="1"/>
        <v>Alqurernat Nebsui (G Prpmotor)</v>
      </c>
      <c r="O50" s="42"/>
      <c r="P50" s="42"/>
      <c r="Q50" s="8"/>
      <c r="R50" s="14"/>
      <c r="S50" s="10"/>
      <c r="T50" s="6"/>
    </row>
    <row r="51" spans="1:20" ht="9" customHeight="1">
      <c r="A51" s="17">
        <v>44</v>
      </c>
      <c r="B51" s="19" t="str">
        <f>'RM Rate &amp; Feed Cost'!B50</f>
        <v>Yaa Sacc</v>
      </c>
      <c r="C51" s="31">
        <f>BS!G51</f>
        <v>0</v>
      </c>
      <c r="D51" s="31">
        <f>BG!G51</f>
        <v>0</v>
      </c>
      <c r="E51" s="31">
        <f>TGS!G51</f>
        <v>0</v>
      </c>
      <c r="F51" s="67">
        <f>SG!G51</f>
        <v>0</v>
      </c>
      <c r="G51" s="28">
        <f>LL!G51</f>
        <v>0</v>
      </c>
      <c r="H51" s="20">
        <f>'DB(R)'!G51</f>
        <v>0</v>
      </c>
      <c r="I51" s="20">
        <f>'DB(Hi)'!G51</f>
        <v>40</v>
      </c>
      <c r="J51" s="20">
        <f>TGF!G51</f>
        <v>0</v>
      </c>
      <c r="K51" s="20">
        <f>CGF!G51</f>
        <v>0</v>
      </c>
      <c r="L51" s="20">
        <f>CGS!G51</f>
        <v>0</v>
      </c>
      <c r="M51" s="20">
        <f t="shared" si="0"/>
        <v>40</v>
      </c>
      <c r="N51" s="19" t="str">
        <f t="shared" si="1"/>
        <v>Yaa Sacc</v>
      </c>
      <c r="O51" s="42"/>
      <c r="P51" s="42"/>
      <c r="Q51" s="8"/>
      <c r="R51" s="14"/>
      <c r="S51" s="10"/>
      <c r="T51" s="6"/>
    </row>
    <row r="52" spans="1:20" ht="9" customHeight="1">
      <c r="A52" s="17">
        <v>45</v>
      </c>
      <c r="B52" s="19" t="str">
        <f>'RM Rate &amp; Feed Cost'!B51</f>
        <v>Optigen</v>
      </c>
      <c r="C52" s="31">
        <f>BS!G52</f>
        <v>0</v>
      </c>
      <c r="D52" s="31">
        <f>BG!G52</f>
        <v>0</v>
      </c>
      <c r="E52" s="31">
        <f>TGS!G52</f>
        <v>0</v>
      </c>
      <c r="F52" s="67">
        <f>SG!G52</f>
        <v>0</v>
      </c>
      <c r="G52" s="28">
        <f>LL!G52</f>
        <v>0</v>
      </c>
      <c r="H52" s="20">
        <f>'DB(R)'!G52</f>
        <v>0</v>
      </c>
      <c r="I52" s="20">
        <f>'DB(Hi)'!G52</f>
        <v>0</v>
      </c>
      <c r="J52" s="20">
        <f>TGF!G52</f>
        <v>0</v>
      </c>
      <c r="K52" s="20">
        <f>CGF!G52</f>
        <v>0</v>
      </c>
      <c r="L52" s="20">
        <f>CGS!G52</f>
        <v>0</v>
      </c>
      <c r="M52" s="20">
        <f t="shared" si="0"/>
        <v>0</v>
      </c>
      <c r="N52" s="19" t="str">
        <f t="shared" si="1"/>
        <v>Optigen</v>
      </c>
      <c r="O52" s="42"/>
      <c r="P52" s="42"/>
      <c r="Q52" s="8"/>
      <c r="R52" s="14"/>
      <c r="S52" s="10"/>
      <c r="T52" s="6"/>
    </row>
    <row r="53" spans="1:20" ht="9" customHeight="1">
      <c r="A53" s="17">
        <v>46</v>
      </c>
      <c r="B53" s="19" t="str">
        <f>'RM Rate &amp; Feed Cost'!B52</f>
        <v>Lysoforte Dry</v>
      </c>
      <c r="C53" s="31">
        <f>BS!G53</f>
        <v>0</v>
      </c>
      <c r="D53" s="31">
        <f>BG!G53</f>
        <v>0</v>
      </c>
      <c r="E53" s="31">
        <f>TGS!G53</f>
        <v>0</v>
      </c>
      <c r="F53" s="67">
        <f>SG!G53</f>
        <v>0</v>
      </c>
      <c r="G53" s="28">
        <f>LL!G53</f>
        <v>0</v>
      </c>
      <c r="H53" s="20">
        <f>'DB(R)'!G53</f>
        <v>0</v>
      </c>
      <c r="I53" s="20">
        <f>'DB(Hi)'!G53</f>
        <v>0</v>
      </c>
      <c r="J53" s="20">
        <f>TGF!G53</f>
        <v>0</v>
      </c>
      <c r="K53" s="20">
        <f>CGF!G53</f>
        <v>0</v>
      </c>
      <c r="L53" s="20">
        <f>CGS!G53</f>
        <v>0</v>
      </c>
      <c r="M53" s="20">
        <f t="shared" si="0"/>
        <v>0</v>
      </c>
      <c r="N53" s="19" t="str">
        <f t="shared" si="1"/>
        <v>Lysoforte Dry</v>
      </c>
      <c r="O53" s="42"/>
      <c r="P53" s="42"/>
      <c r="Q53" s="8"/>
      <c r="R53" s="14"/>
      <c r="S53" s="10"/>
      <c r="T53" s="6"/>
    </row>
    <row r="54" spans="1:20" ht="9" customHeight="1">
      <c r="A54" s="17">
        <v>47</v>
      </c>
      <c r="B54" s="19" t="str">
        <f>'RM Rate &amp; Feed Cost'!B53</f>
        <v>Flavour (Fish) Bigarol Tuna</v>
      </c>
      <c r="C54" s="31">
        <f>BS!G54</f>
        <v>0</v>
      </c>
      <c r="D54" s="31">
        <f>BG!G54</f>
        <v>0</v>
      </c>
      <c r="E54" s="31">
        <f>TGS!G54</f>
        <v>0</v>
      </c>
      <c r="F54" s="67">
        <f>SG!G54</f>
        <v>0</v>
      </c>
      <c r="G54" s="28">
        <f>LL!G54</f>
        <v>0</v>
      </c>
      <c r="H54" s="20">
        <f>'DB(R)'!G54</f>
        <v>0</v>
      </c>
      <c r="I54" s="20">
        <f>'DB(Hi)'!G54</f>
        <v>0</v>
      </c>
      <c r="J54" s="20">
        <f>TGF!G54</f>
        <v>0</v>
      </c>
      <c r="K54" s="20">
        <f>CGF!G54</f>
        <v>0</v>
      </c>
      <c r="L54" s="20">
        <f>CGS!G54</f>
        <v>0</v>
      </c>
      <c r="M54" s="20">
        <f t="shared" si="0"/>
        <v>0</v>
      </c>
      <c r="N54" s="19" t="str">
        <f t="shared" si="1"/>
        <v>Flavour (Fish) Bigarol Tuna</v>
      </c>
      <c r="O54" s="42"/>
      <c r="P54" s="42"/>
      <c r="Q54" s="8"/>
      <c r="R54" s="14"/>
      <c r="S54" s="10"/>
      <c r="T54" s="6"/>
    </row>
    <row r="55" spans="1:20" ht="9" customHeight="1">
      <c r="A55" s="17">
        <v>48</v>
      </c>
      <c r="B55" s="19" t="str">
        <f>'RM Rate &amp; Feed Cost'!B54</f>
        <v>Quantam Blue</v>
      </c>
      <c r="C55" s="31">
        <f>BS!G55</f>
        <v>0</v>
      </c>
      <c r="D55" s="31">
        <f>BG!G55</f>
        <v>30</v>
      </c>
      <c r="E55" s="31">
        <f>TGS!G55</f>
        <v>0</v>
      </c>
      <c r="F55" s="67">
        <f>SG!G55</f>
        <v>0</v>
      </c>
      <c r="G55" s="28">
        <f>LL!G55</f>
        <v>45</v>
      </c>
      <c r="H55" s="20">
        <f>'DB(R)'!G55</f>
        <v>0</v>
      </c>
      <c r="I55" s="20">
        <f>'DB(Hi)'!G55</f>
        <v>0</v>
      </c>
      <c r="J55" s="20">
        <f>TGF!G55</f>
        <v>0</v>
      </c>
      <c r="K55" s="20">
        <f>CGF!G55</f>
        <v>0</v>
      </c>
      <c r="L55" s="20">
        <f>CGS!G55</f>
        <v>0</v>
      </c>
      <c r="M55" s="20">
        <f t="shared" si="0"/>
        <v>75</v>
      </c>
      <c r="N55" s="19" t="str">
        <f t="shared" si="1"/>
        <v>Quantam Blue</v>
      </c>
      <c r="O55" s="42"/>
      <c r="P55" s="42"/>
      <c r="Q55" s="8"/>
      <c r="R55" s="14"/>
      <c r="S55" s="10"/>
      <c r="T55" s="6"/>
    </row>
    <row r="56" spans="1:20" ht="9" customHeight="1">
      <c r="A56" s="17">
        <v>49</v>
      </c>
      <c r="B56" s="19" t="str">
        <f>'RM Rate &amp; Feed Cost'!B55</f>
        <v>Molistar</v>
      </c>
      <c r="C56" s="31">
        <f>BS!G56</f>
        <v>0</v>
      </c>
      <c r="D56" s="31">
        <f>BG!G56</f>
        <v>0</v>
      </c>
      <c r="E56" s="31">
        <f>TGS!G56</f>
        <v>0</v>
      </c>
      <c r="F56" s="67">
        <f>SG!G56</f>
        <v>0</v>
      </c>
      <c r="G56" s="28">
        <f>LL!G56</f>
        <v>0</v>
      </c>
      <c r="H56" s="20">
        <f>'DB(R)'!G56</f>
        <v>0</v>
      </c>
      <c r="I56" s="20">
        <f>'DB(Hi)'!G56</f>
        <v>0</v>
      </c>
      <c r="J56" s="20">
        <f>TGF!G56</f>
        <v>0</v>
      </c>
      <c r="K56" s="20">
        <f>CGF!G56</f>
        <v>0</v>
      </c>
      <c r="L56" s="20">
        <f>CGS!G56</f>
        <v>0</v>
      </c>
      <c r="M56" s="20">
        <f t="shared" si="0"/>
        <v>0</v>
      </c>
      <c r="N56" s="19" t="str">
        <f t="shared" si="1"/>
        <v>Molistar</v>
      </c>
      <c r="O56" s="42"/>
      <c r="P56" s="42"/>
      <c r="Q56" s="8"/>
      <c r="R56" s="14"/>
      <c r="S56" s="10"/>
      <c r="T56" s="6"/>
    </row>
    <row r="57" spans="1:20" ht="9" customHeight="1">
      <c r="A57" s="17">
        <v>50</v>
      </c>
      <c r="B57" s="19" t="str">
        <f>'RM Rate &amp; Feed Cost'!B56</f>
        <v>Gutcare</v>
      </c>
      <c r="C57" s="31">
        <f>BS!G57</f>
        <v>0</v>
      </c>
      <c r="D57" s="31">
        <f>BG!G57</f>
        <v>0</v>
      </c>
      <c r="E57" s="31">
        <f>TGS!G57</f>
        <v>0</v>
      </c>
      <c r="F57" s="67">
        <f>SG!G57</f>
        <v>0</v>
      </c>
      <c r="G57" s="28">
        <f>LL!G57</f>
        <v>0</v>
      </c>
      <c r="H57" s="20">
        <f>'DB(R)'!G57</f>
        <v>0</v>
      </c>
      <c r="I57" s="20">
        <f>'DB(Hi)'!G57</f>
        <v>0</v>
      </c>
      <c r="J57" s="20">
        <f>TGF!G57</f>
        <v>0</v>
      </c>
      <c r="K57" s="20">
        <f>CGF!G57</f>
        <v>0</v>
      </c>
      <c r="L57" s="20">
        <f>CGS!G57</f>
        <v>0</v>
      </c>
      <c r="M57" s="20">
        <f t="shared" si="0"/>
        <v>0</v>
      </c>
      <c r="N57" s="19" t="str">
        <f t="shared" si="1"/>
        <v>Gutcare</v>
      </c>
      <c r="O57" s="42"/>
      <c r="P57" s="42"/>
      <c r="Q57" s="8"/>
      <c r="R57" s="14"/>
      <c r="S57" s="10"/>
      <c r="T57" s="6"/>
    </row>
    <row r="58" spans="1:20" ht="9" customHeight="1">
      <c r="A58" s="17">
        <v>51</v>
      </c>
      <c r="B58" s="19" t="str">
        <f>'RM Rate &amp; Feed Cost'!B57</f>
        <v>ImmunoWall</v>
      </c>
      <c r="C58" s="31">
        <f>BS!G58</f>
        <v>0</v>
      </c>
      <c r="D58" s="31">
        <f>BG!G58</f>
        <v>120</v>
      </c>
      <c r="E58" s="31">
        <f>TGS!G58</f>
        <v>0</v>
      </c>
      <c r="F58" s="67">
        <f>SG!G58</f>
        <v>0</v>
      </c>
      <c r="G58" s="28">
        <f>LL!G58</f>
        <v>270</v>
      </c>
      <c r="H58" s="20">
        <f>'DB(R)'!G58</f>
        <v>0</v>
      </c>
      <c r="I58" s="20">
        <f>'DB(Hi)'!G58</f>
        <v>0</v>
      </c>
      <c r="J58" s="20">
        <f>TGF!G58</f>
        <v>0</v>
      </c>
      <c r="K58" s="20">
        <f>CGF!G58</f>
        <v>0</v>
      </c>
      <c r="L58" s="20">
        <f>CGS!G58</f>
        <v>0</v>
      </c>
      <c r="M58" s="20">
        <f t="shared" si="0"/>
        <v>390</v>
      </c>
      <c r="N58" s="19" t="str">
        <f t="shared" si="1"/>
        <v>ImmunoWall</v>
      </c>
      <c r="O58" s="42"/>
      <c r="P58" s="42"/>
      <c r="Q58" s="8"/>
      <c r="R58" s="14"/>
      <c r="S58" s="10"/>
      <c r="T58" s="6"/>
    </row>
    <row r="59" spans="1:20" ht="9" customHeight="1">
      <c r="A59" s="17">
        <v>52</v>
      </c>
      <c r="B59" s="19" t="str">
        <f>'RM Rate &amp; Feed Cost'!B58</f>
        <v>Intest Plus</v>
      </c>
      <c r="C59" s="31">
        <f>BS!G59</f>
        <v>0</v>
      </c>
      <c r="D59" s="31">
        <f>BG!G59</f>
        <v>0</v>
      </c>
      <c r="E59" s="31">
        <f>TGS!G59</f>
        <v>0</v>
      </c>
      <c r="F59" s="67">
        <f>SG!G59</f>
        <v>0</v>
      </c>
      <c r="G59" s="28">
        <f>LL!G59</f>
        <v>0</v>
      </c>
      <c r="H59" s="20">
        <f>'DB(R)'!G59</f>
        <v>0</v>
      </c>
      <c r="I59" s="20">
        <f>'DB(Hi)'!G59</f>
        <v>0</v>
      </c>
      <c r="J59" s="20">
        <f>TGF!G59</f>
        <v>0</v>
      </c>
      <c r="K59" s="20">
        <f>CGF!G59</f>
        <v>0</v>
      </c>
      <c r="L59" s="20">
        <f>CGS!G59</f>
        <v>0</v>
      </c>
      <c r="M59" s="20">
        <f t="shared" si="0"/>
        <v>0</v>
      </c>
      <c r="N59" s="19" t="str">
        <f t="shared" si="1"/>
        <v>Intest Plus</v>
      </c>
      <c r="O59" s="42"/>
      <c r="P59" s="42"/>
      <c r="Q59" s="8"/>
      <c r="R59" s="14"/>
      <c r="S59" s="10"/>
      <c r="T59" s="6"/>
    </row>
    <row r="60" spans="1:20" ht="9" customHeight="1">
      <c r="A60" s="17">
        <v>53</v>
      </c>
      <c r="B60" s="19" t="str">
        <f>'RM Rate &amp; Feed Cost'!B59</f>
        <v>L-Theonine</v>
      </c>
      <c r="C60" s="31">
        <f>BS!G60</f>
        <v>0</v>
      </c>
      <c r="D60" s="31">
        <f>BG!G60</f>
        <v>234</v>
      </c>
      <c r="E60" s="31">
        <f>TGS!G60</f>
        <v>0</v>
      </c>
      <c r="F60" s="67">
        <f>SG!G60</f>
        <v>0</v>
      </c>
      <c r="G60" s="28">
        <f>LL!G60</f>
        <v>90</v>
      </c>
      <c r="H60" s="20">
        <f>'DB(R)'!G60</f>
        <v>0</v>
      </c>
      <c r="I60" s="20">
        <f>'DB(Hi)'!G60</f>
        <v>0</v>
      </c>
      <c r="J60" s="20">
        <f>TGF!G60</f>
        <v>0</v>
      </c>
      <c r="K60" s="20">
        <f>CGF!G60</f>
        <v>0</v>
      </c>
      <c r="L60" s="20">
        <f>CGS!G60</f>
        <v>0</v>
      </c>
      <c r="M60" s="20">
        <f t="shared" si="0"/>
        <v>324</v>
      </c>
      <c r="N60" s="19" t="str">
        <f t="shared" si="1"/>
        <v>L-Theonine</v>
      </c>
      <c r="O60" s="42"/>
      <c r="P60" s="42"/>
      <c r="Q60" s="8"/>
      <c r="R60" s="14"/>
      <c r="S60" s="12"/>
      <c r="T60" s="6"/>
    </row>
    <row r="61" spans="1:20" ht="9" customHeight="1">
      <c r="A61" s="17">
        <v>54</v>
      </c>
      <c r="B61" s="19" t="str">
        <f>'RM Rate &amp; Feed Cost'!B60</f>
        <v>LAYER VITAMIN</v>
      </c>
      <c r="C61" s="31">
        <f>BS!G61</f>
        <v>0</v>
      </c>
      <c r="D61" s="31">
        <f>BG!G61</f>
        <v>0</v>
      </c>
      <c r="E61" s="31">
        <f>TGS!G61</f>
        <v>0</v>
      </c>
      <c r="F61" s="67">
        <f>SG!G61</f>
        <v>0</v>
      </c>
      <c r="G61" s="28">
        <f>LL!G61</f>
        <v>540</v>
      </c>
      <c r="H61" s="20">
        <f>'DB(R)'!G61</f>
        <v>0</v>
      </c>
      <c r="I61" s="20">
        <f>'DB(Hi)'!G61</f>
        <v>0</v>
      </c>
      <c r="J61" s="20">
        <f>TGF!G61</f>
        <v>0</v>
      </c>
      <c r="K61" s="20">
        <f>CGF!G61</f>
        <v>0</v>
      </c>
      <c r="L61" s="20">
        <f>CGS!G61</f>
        <v>0</v>
      </c>
      <c r="M61" s="20">
        <f t="shared" si="0"/>
        <v>540</v>
      </c>
      <c r="N61" s="19" t="str">
        <f t="shared" si="1"/>
        <v>LAYER VITAMIN</v>
      </c>
      <c r="O61" s="42"/>
      <c r="P61" s="42"/>
      <c r="Q61" s="8"/>
      <c r="R61" s="14"/>
      <c r="S61" s="13"/>
      <c r="T61" s="6"/>
    </row>
    <row r="62" spans="1:20" ht="9" customHeight="1">
      <c r="A62" s="17">
        <v>55</v>
      </c>
      <c r="B62" s="19" t="str">
        <f>'RM Rate &amp; Feed Cost'!B61</f>
        <v>Hemicell HT</v>
      </c>
      <c r="C62" s="31">
        <f>BS!G62</f>
        <v>0</v>
      </c>
      <c r="D62" s="31">
        <f>BG!G62</f>
        <v>0</v>
      </c>
      <c r="E62" s="31">
        <f>TGS!G62</f>
        <v>0</v>
      </c>
      <c r="F62" s="67">
        <f>SG!G62</f>
        <v>0</v>
      </c>
      <c r="G62" s="28">
        <f>LL!G62</f>
        <v>0</v>
      </c>
      <c r="H62" s="20">
        <f>'DB(R)'!G62</f>
        <v>0</v>
      </c>
      <c r="I62" s="20">
        <f>'DB(Hi)'!G62</f>
        <v>0</v>
      </c>
      <c r="J62" s="20">
        <f>TGF!G62</f>
        <v>0</v>
      </c>
      <c r="K62" s="20">
        <f>CGF!G62</f>
        <v>0</v>
      </c>
      <c r="L62" s="20">
        <f>CGS!G62</f>
        <v>0</v>
      </c>
      <c r="M62" s="20">
        <f t="shared" si="0"/>
        <v>0</v>
      </c>
      <c r="N62" s="19" t="str">
        <f t="shared" si="1"/>
        <v>Hemicell HT</v>
      </c>
      <c r="O62" s="42"/>
      <c r="P62" s="42"/>
      <c r="Q62" s="8"/>
      <c r="R62" s="14"/>
      <c r="S62" s="14"/>
      <c r="T62" s="6"/>
    </row>
    <row r="63" spans="1:20" ht="9" customHeight="1">
      <c r="A63" s="17">
        <v>56</v>
      </c>
      <c r="B63" s="19" t="str">
        <f>'RM Rate &amp; Feed Cost'!B62</f>
        <v>Liposorb/Lipidol/Lipidin</v>
      </c>
      <c r="C63" s="31">
        <f>BS!G63</f>
        <v>0</v>
      </c>
      <c r="D63" s="31">
        <f>BG!G63</f>
        <v>0</v>
      </c>
      <c r="E63" s="31">
        <f>TGS!G63</f>
        <v>0</v>
      </c>
      <c r="F63" s="67">
        <f>SG!G63</f>
        <v>0</v>
      </c>
      <c r="G63" s="28">
        <f>LL!G63</f>
        <v>0</v>
      </c>
      <c r="H63" s="20">
        <f>'DB(R)'!G63</f>
        <v>0</v>
      </c>
      <c r="I63" s="20">
        <f>'DB(Hi)'!G63</f>
        <v>0</v>
      </c>
      <c r="J63" s="20">
        <f>TGF!G63</f>
        <v>0</v>
      </c>
      <c r="K63" s="20">
        <f>CGF!G63</f>
        <v>0</v>
      </c>
      <c r="L63" s="20">
        <f>CGS!G63</f>
        <v>0</v>
      </c>
      <c r="M63" s="20">
        <f t="shared" si="0"/>
        <v>0</v>
      </c>
      <c r="N63" s="19" t="str">
        <f t="shared" si="1"/>
        <v>Liposorb/Lipidol/Lipidin</v>
      </c>
      <c r="O63" s="42"/>
      <c r="P63" s="42"/>
      <c r="Q63" s="8"/>
      <c r="R63" s="14"/>
      <c r="S63" s="14"/>
      <c r="T63" s="14"/>
    </row>
    <row r="64" spans="1:20" ht="9" customHeight="1">
      <c r="A64" s="17">
        <v>57</v>
      </c>
      <c r="B64" s="19" t="str">
        <f>'RM Rate &amp; Feed Cost'!B63</f>
        <v>Lysine</v>
      </c>
      <c r="C64" s="31">
        <f>BS!G64</f>
        <v>0</v>
      </c>
      <c r="D64" s="31">
        <f>BG!G64</f>
        <v>696</v>
      </c>
      <c r="E64" s="31">
        <f>TGS!G64</f>
        <v>104</v>
      </c>
      <c r="F64" s="67">
        <f>SG!G64</f>
        <v>0</v>
      </c>
      <c r="G64" s="28">
        <f>LL!G64</f>
        <v>720</v>
      </c>
      <c r="H64" s="20">
        <f>'DB(R)'!G64</f>
        <v>0</v>
      </c>
      <c r="I64" s="20">
        <f>'DB(Hi)'!G64</f>
        <v>0</v>
      </c>
      <c r="J64" s="20">
        <f>TGF!G64</f>
        <v>333.59999999999997</v>
      </c>
      <c r="K64" s="20">
        <f>CGF!G64</f>
        <v>0</v>
      </c>
      <c r="L64" s="20">
        <f>CGS!G64</f>
        <v>0</v>
      </c>
      <c r="M64" s="20">
        <f t="shared" si="0"/>
        <v>1853.6</v>
      </c>
      <c r="N64" s="19" t="str">
        <f t="shared" si="1"/>
        <v>Lysine</v>
      </c>
      <c r="O64" s="46"/>
      <c r="P64" s="42"/>
      <c r="Q64" s="47"/>
      <c r="R64" s="14"/>
      <c r="S64" s="14"/>
      <c r="T64" s="14"/>
    </row>
    <row r="65" spans="1:18" ht="9" customHeight="1">
      <c r="A65" s="17">
        <v>58</v>
      </c>
      <c r="B65" s="19" t="str">
        <f>'RM Rate &amp; Feed Cost'!B64</f>
        <v>Maduramycine</v>
      </c>
      <c r="C65" s="31">
        <f>BS!G65</f>
        <v>0</v>
      </c>
      <c r="D65" s="31">
        <f>BG!G65</f>
        <v>0</v>
      </c>
      <c r="E65" s="31">
        <f>TGS!G65</f>
        <v>0</v>
      </c>
      <c r="F65" s="67">
        <f>SG!G65</f>
        <v>0</v>
      </c>
      <c r="G65" s="28">
        <f>LL!G65</f>
        <v>0</v>
      </c>
      <c r="H65" s="20">
        <f>'DB(R)'!G65</f>
        <v>0</v>
      </c>
      <c r="I65" s="20">
        <f>'DB(Hi)'!G65</f>
        <v>0</v>
      </c>
      <c r="J65" s="20">
        <f>TGF!G65</f>
        <v>0</v>
      </c>
      <c r="K65" s="20">
        <f>CGF!G65</f>
        <v>0</v>
      </c>
      <c r="L65" s="20">
        <f>CGS!G65</f>
        <v>0</v>
      </c>
      <c r="M65" s="20">
        <f t="shared" si="0"/>
        <v>0</v>
      </c>
      <c r="N65" s="19" t="str">
        <f t="shared" si="1"/>
        <v>Maduramycine</v>
      </c>
      <c r="O65" s="48"/>
      <c r="P65" s="42"/>
      <c r="Q65" s="49"/>
      <c r="R65" s="14"/>
    </row>
    <row r="66" spans="1:18" ht="9" customHeight="1">
      <c r="A66" s="17">
        <v>59</v>
      </c>
      <c r="B66" s="19" t="str">
        <f>'RM Rate &amp; Feed Cost'!B65</f>
        <v>Magnasium oxide</v>
      </c>
      <c r="C66" s="31">
        <f>BS!G66</f>
        <v>0</v>
      </c>
      <c r="D66" s="31">
        <f>BG!G66</f>
        <v>0</v>
      </c>
      <c r="E66" s="31">
        <f>TGS!G66</f>
        <v>0</v>
      </c>
      <c r="F66" s="67">
        <f>SG!G66</f>
        <v>0</v>
      </c>
      <c r="G66" s="28">
        <f>LL!G66</f>
        <v>0</v>
      </c>
      <c r="H66" s="20">
        <f>'DB(R)'!G66</f>
        <v>300</v>
      </c>
      <c r="I66" s="20">
        <f>'DB(Hi)'!G66</f>
        <v>200</v>
      </c>
      <c r="J66" s="20">
        <f>TGF!G66</f>
        <v>0</v>
      </c>
      <c r="K66" s="20">
        <f>CGF!G66</f>
        <v>0</v>
      </c>
      <c r="L66" s="20">
        <f>CGS!G66</f>
        <v>0</v>
      </c>
      <c r="M66" s="20">
        <f t="shared" si="0"/>
        <v>500</v>
      </c>
      <c r="N66" s="19" t="str">
        <f t="shared" si="1"/>
        <v>Magnasium oxide</v>
      </c>
      <c r="O66" s="50"/>
      <c r="P66" s="51"/>
      <c r="Q66" s="49"/>
      <c r="R66" s="14"/>
    </row>
    <row r="67" spans="1:18" ht="9" customHeight="1">
      <c r="A67" s="17">
        <v>60</v>
      </c>
      <c r="B67" s="19" t="str">
        <f>'RM Rate &amp; Feed Cost'!B66</f>
        <v>Micofung/Moid Inhabitor</v>
      </c>
      <c r="C67" s="31">
        <f>BS!G67</f>
        <v>0</v>
      </c>
      <c r="D67" s="31">
        <f>BG!G67</f>
        <v>120</v>
      </c>
      <c r="E67" s="31">
        <f>TGS!G67</f>
        <v>0</v>
      </c>
      <c r="F67" s="67">
        <f>SG!G67</f>
        <v>0</v>
      </c>
      <c r="G67" s="28">
        <f>LL!G67</f>
        <v>450</v>
      </c>
      <c r="H67" s="20">
        <f>'DB(R)'!G67</f>
        <v>300</v>
      </c>
      <c r="I67" s="20">
        <f>'DB(Hi)'!G67</f>
        <v>200</v>
      </c>
      <c r="J67" s="20">
        <f>TGF!G67</f>
        <v>0</v>
      </c>
      <c r="K67" s="20">
        <f>CGF!G67</f>
        <v>0</v>
      </c>
      <c r="L67" s="20">
        <f>CGS!G67</f>
        <v>0</v>
      </c>
      <c r="M67" s="20">
        <f t="shared" si="0"/>
        <v>1070</v>
      </c>
      <c r="N67" s="19" t="str">
        <f t="shared" si="1"/>
        <v>Micofung/Moid Inhabitor</v>
      </c>
      <c r="O67" s="48"/>
      <c r="P67" s="42"/>
      <c r="Q67" s="49"/>
      <c r="R67" s="14"/>
    </row>
    <row r="68" spans="1:18" ht="9" customHeight="1">
      <c r="A68" s="17">
        <v>61</v>
      </c>
      <c r="B68" s="19" t="str">
        <f>'RM Rate &amp; Feed Cost'!B67</f>
        <v>Lyso -10</v>
      </c>
      <c r="C68" s="31">
        <f>BS!G68</f>
        <v>0</v>
      </c>
      <c r="D68" s="31">
        <f>BG!G68</f>
        <v>50</v>
      </c>
      <c r="E68" s="31">
        <f>TGS!G68</f>
        <v>0</v>
      </c>
      <c r="F68" s="67">
        <f>SG!G68</f>
        <v>0</v>
      </c>
      <c r="G68" s="28">
        <f>LL!G68</f>
        <v>0</v>
      </c>
      <c r="H68" s="20">
        <f>'DB(R)'!G68</f>
        <v>0</v>
      </c>
      <c r="I68" s="20">
        <f>'DB(Hi)'!G68</f>
        <v>0</v>
      </c>
      <c r="J68" s="20">
        <f>TGF!G68</f>
        <v>0</v>
      </c>
      <c r="K68" s="20">
        <f>CGF!G68</f>
        <v>0</v>
      </c>
      <c r="L68" s="20">
        <f>CGS!G68</f>
        <v>0</v>
      </c>
      <c r="M68" s="20">
        <f t="shared" si="0"/>
        <v>50</v>
      </c>
      <c r="N68" s="19" t="str">
        <f t="shared" si="1"/>
        <v>Lyso -10</v>
      </c>
      <c r="O68" s="48"/>
      <c r="P68" s="42"/>
      <c r="Q68" s="49"/>
      <c r="R68" s="14"/>
    </row>
    <row r="69" spans="1:18" ht="9" customHeight="1">
      <c r="A69" s="17">
        <v>62</v>
      </c>
      <c r="B69" s="19" t="str">
        <f>'RM Rate &amp; Feed Cost'!B68</f>
        <v>Mono calcium Phosphate /M.C.P</v>
      </c>
      <c r="C69" s="31">
        <f>BS!G69</f>
        <v>0</v>
      </c>
      <c r="D69" s="31">
        <f>BG!G69</f>
        <v>1380</v>
      </c>
      <c r="E69" s="31">
        <f>TGS!G69</f>
        <v>72.2</v>
      </c>
      <c r="F69" s="67">
        <f>SG!G69</f>
        <v>0</v>
      </c>
      <c r="G69" s="28">
        <f>LL!G69</f>
        <v>9810</v>
      </c>
      <c r="H69" s="20">
        <f>'DB(R)'!G69</f>
        <v>1500</v>
      </c>
      <c r="I69" s="20">
        <f>'DB(Hi)'!G69</f>
        <v>1000</v>
      </c>
      <c r="J69" s="20">
        <f>TGF!G69</f>
        <v>0</v>
      </c>
      <c r="K69" s="20">
        <f>CGF!G69</f>
        <v>0</v>
      </c>
      <c r="L69" s="20">
        <f>CGS!G69</f>
        <v>0</v>
      </c>
      <c r="M69" s="20">
        <f t="shared" si="0"/>
        <v>13762.2</v>
      </c>
      <c r="N69" s="19" t="str">
        <f t="shared" si="1"/>
        <v>Mono calcium Phosphate /M.C.P</v>
      </c>
      <c r="O69" s="48"/>
      <c r="P69" s="42"/>
      <c r="Q69" s="49"/>
      <c r="R69" s="14"/>
    </row>
    <row r="70" spans="1:18" ht="9" customHeight="1">
      <c r="A70" s="17">
        <v>63</v>
      </c>
      <c r="B70" s="19" t="str">
        <f>'RM Rate &amp; Feed Cost'!B69</f>
        <v>Pellet Binder</v>
      </c>
      <c r="C70" s="31">
        <f>BS!G70</f>
        <v>0</v>
      </c>
      <c r="D70" s="31">
        <f>BG!G70</f>
        <v>0</v>
      </c>
      <c r="E70" s="31">
        <f>TGS!G70</f>
        <v>0</v>
      </c>
      <c r="F70" s="67">
        <f>SG!G70</f>
        <v>0</v>
      </c>
      <c r="G70" s="28">
        <f>LL!G70</f>
        <v>0</v>
      </c>
      <c r="H70" s="20">
        <f>'DB(R)'!G70</f>
        <v>0</v>
      </c>
      <c r="I70" s="20">
        <f>'DB(Hi)'!G70</f>
        <v>0</v>
      </c>
      <c r="J70" s="20">
        <f>TGF!G70</f>
        <v>0</v>
      </c>
      <c r="K70" s="20">
        <f>CGF!G70</f>
        <v>0</v>
      </c>
      <c r="L70" s="20">
        <f>CGS!G70</f>
        <v>0</v>
      </c>
      <c r="M70" s="20">
        <f t="shared" si="0"/>
        <v>0</v>
      </c>
      <c r="N70" s="19" t="str">
        <f t="shared" si="1"/>
        <v>Pellet Binder</v>
      </c>
      <c r="O70" s="48"/>
      <c r="P70" s="42"/>
      <c r="Q70" s="49"/>
      <c r="R70" s="14"/>
    </row>
    <row r="71" spans="1:18" ht="9" customHeight="1">
      <c r="A71" s="17">
        <v>64</v>
      </c>
      <c r="B71" s="19" t="str">
        <f>'RM Rate &amp; Feed Cost'!B70</f>
        <v>Phytase/Natuphos</v>
      </c>
      <c r="C71" s="31">
        <f>BS!G71</f>
        <v>0</v>
      </c>
      <c r="D71" s="31">
        <f>BG!G71</f>
        <v>0</v>
      </c>
      <c r="E71" s="31">
        <f>TGS!G71</f>
        <v>4</v>
      </c>
      <c r="F71" s="67">
        <f>SG!G71</f>
        <v>0</v>
      </c>
      <c r="G71" s="28">
        <f>LL!G71</f>
        <v>0</v>
      </c>
      <c r="H71" s="20">
        <f>'DB(R)'!G71</f>
        <v>0</v>
      </c>
      <c r="I71" s="20">
        <f>'DB(Hi)'!G71</f>
        <v>0</v>
      </c>
      <c r="J71" s="20">
        <f>TGF!G71</f>
        <v>10</v>
      </c>
      <c r="K71" s="20">
        <f>CGF!G71</f>
        <v>0</v>
      </c>
      <c r="L71" s="20">
        <f>CGS!G71</f>
        <v>0</v>
      </c>
      <c r="M71" s="20">
        <f t="shared" si="0"/>
        <v>14</v>
      </c>
      <c r="N71" s="19" t="str">
        <f t="shared" si="1"/>
        <v>Phytase/Natuphos</v>
      </c>
      <c r="O71" s="48"/>
      <c r="P71" s="42"/>
      <c r="Q71" s="49"/>
      <c r="R71" s="14"/>
    </row>
    <row r="72" spans="1:18" ht="9" customHeight="1">
      <c r="A72" s="17">
        <v>65</v>
      </c>
      <c r="B72" s="19" t="str">
        <f>'RM Rate &amp; Feed Cost'!B71</f>
        <v>Robenidine (HCL)</v>
      </c>
      <c r="C72" s="31">
        <f>BS!G72</f>
        <v>0</v>
      </c>
      <c r="D72" s="31">
        <f>BG!G72</f>
        <v>0</v>
      </c>
      <c r="E72" s="31">
        <f>TGS!G72</f>
        <v>0</v>
      </c>
      <c r="F72" s="67">
        <f>SG!G72</f>
        <v>0</v>
      </c>
      <c r="G72" s="28">
        <f>LL!G72</f>
        <v>0</v>
      </c>
      <c r="H72" s="20">
        <f>'DB(R)'!G72</f>
        <v>0</v>
      </c>
      <c r="I72" s="20">
        <f>'DB(Hi)'!G72</f>
        <v>0</v>
      </c>
      <c r="J72" s="20">
        <f>TGF!G72</f>
        <v>0</v>
      </c>
      <c r="K72" s="20">
        <f>CGF!G72</f>
        <v>0</v>
      </c>
      <c r="L72" s="20">
        <f>CGS!G72</f>
        <v>0</v>
      </c>
      <c r="M72" s="20">
        <f t="shared" si="0"/>
        <v>0</v>
      </c>
      <c r="N72" s="19" t="str">
        <f t="shared" si="1"/>
        <v>Robenidine (HCL)</v>
      </c>
      <c r="O72" s="48"/>
      <c r="P72" s="42"/>
      <c r="Q72" s="49"/>
      <c r="R72" s="14"/>
    </row>
    <row r="73" spans="1:18" ht="9" customHeight="1">
      <c r="A73" s="17">
        <v>66</v>
      </c>
      <c r="B73" s="19" t="str">
        <f>'RM Rate &amp; Feed Cost'!B72</f>
        <v>SGS DRY/ Mycrocurb Dry</v>
      </c>
      <c r="C73" s="31">
        <f>BS!G73</f>
        <v>0</v>
      </c>
      <c r="D73" s="31">
        <f>BG!G73</f>
        <v>0</v>
      </c>
      <c r="E73" s="31">
        <f>TGS!G73</f>
        <v>0</v>
      </c>
      <c r="F73" s="67">
        <f>SG!G73</f>
        <v>0</v>
      </c>
      <c r="G73" s="28">
        <f>LL!G73</f>
        <v>0</v>
      </c>
      <c r="H73" s="20">
        <f>'DB(R)'!G73</f>
        <v>0</v>
      </c>
      <c r="I73" s="20">
        <f>'DB(Hi)'!G73</f>
        <v>0</v>
      </c>
      <c r="J73" s="20">
        <f>TGF!G73</f>
        <v>0</v>
      </c>
      <c r="K73" s="20">
        <f>CGF!G73</f>
        <v>0</v>
      </c>
      <c r="L73" s="20">
        <f>CGS!G73</f>
        <v>0</v>
      </c>
      <c r="M73" s="20">
        <f t="shared" ref="M73:M100" si="2">SUM(C73:L73)</f>
        <v>0</v>
      </c>
      <c r="N73" s="19" t="str">
        <f t="shared" ref="N73:N99" si="3">B73</f>
        <v>SGS DRY/ Mycrocurb Dry</v>
      </c>
      <c r="O73" s="48"/>
      <c r="P73" s="42"/>
      <c r="Q73" s="49"/>
      <c r="R73" s="14"/>
    </row>
    <row r="74" spans="1:18" ht="9" customHeight="1">
      <c r="A74" s="17">
        <v>67</v>
      </c>
      <c r="B74" s="19" t="str">
        <f>'RM Rate &amp; Feed Cost'!B73</f>
        <v>Sodium-Bi-Carbonate</v>
      </c>
      <c r="C74" s="31">
        <f>BS!G74</f>
        <v>0</v>
      </c>
      <c r="D74" s="31">
        <f>BG!G74</f>
        <v>212</v>
      </c>
      <c r="E74" s="31">
        <f>TGS!G74</f>
        <v>0</v>
      </c>
      <c r="F74" s="67">
        <f>SG!G74</f>
        <v>0</v>
      </c>
      <c r="G74" s="28">
        <f>LL!G74</f>
        <v>900</v>
      </c>
      <c r="H74" s="20">
        <f>'DB(R)'!G74</f>
        <v>600</v>
      </c>
      <c r="I74" s="20">
        <f>'DB(Hi)'!G74</f>
        <v>400</v>
      </c>
      <c r="J74" s="20">
        <f>TGF!G74</f>
        <v>0</v>
      </c>
      <c r="K74" s="20">
        <f>CGF!G74</f>
        <v>0</v>
      </c>
      <c r="L74" s="20">
        <f>CGS!G74</f>
        <v>0</v>
      </c>
      <c r="M74" s="20">
        <f t="shared" si="2"/>
        <v>2112</v>
      </c>
      <c r="N74" s="19" t="str">
        <f t="shared" si="3"/>
        <v>Sodium-Bi-Carbonate</v>
      </c>
      <c r="O74" s="48"/>
      <c r="P74" s="42"/>
      <c r="Q74" s="49"/>
      <c r="R74" s="14"/>
    </row>
    <row r="75" spans="1:18" ht="9" customHeight="1">
      <c r="A75" s="17">
        <v>68</v>
      </c>
      <c r="B75" s="19" t="str">
        <f>'RM Rate &amp; Feed Cost'!B74</f>
        <v>Toxin Binder</v>
      </c>
      <c r="C75" s="31">
        <f>BS!G75</f>
        <v>0</v>
      </c>
      <c r="D75" s="31">
        <f>BG!G75</f>
        <v>600</v>
      </c>
      <c r="E75" s="31">
        <f>TGS!G75</f>
        <v>0</v>
      </c>
      <c r="F75" s="67">
        <f>SG!G75</f>
        <v>0</v>
      </c>
      <c r="G75" s="28">
        <f>LL!G75</f>
        <v>1800</v>
      </c>
      <c r="H75" s="20">
        <f>'DB(R)'!G75</f>
        <v>0</v>
      </c>
      <c r="I75" s="20">
        <f>'DB(Hi)'!G75</f>
        <v>0</v>
      </c>
      <c r="J75" s="20">
        <f>TGF!G75</f>
        <v>0</v>
      </c>
      <c r="K75" s="20">
        <f>CGF!G75</f>
        <v>0</v>
      </c>
      <c r="L75" s="20">
        <f>CGS!G75</f>
        <v>0</v>
      </c>
      <c r="M75" s="20">
        <f t="shared" si="2"/>
        <v>2400</v>
      </c>
      <c r="N75" s="19" t="str">
        <f t="shared" si="3"/>
        <v>Toxin Binder</v>
      </c>
      <c r="O75" s="48"/>
      <c r="P75" s="42"/>
      <c r="Q75" s="49"/>
      <c r="R75" s="14"/>
    </row>
    <row r="76" spans="1:18" ht="9" customHeight="1">
      <c r="A76" s="17">
        <v>69</v>
      </c>
      <c r="B76" s="19" t="str">
        <f>'RM Rate &amp; Feed Cost'!B75</f>
        <v>sigle cell protein</v>
      </c>
      <c r="C76" s="31">
        <f>BS!G76</f>
        <v>0</v>
      </c>
      <c r="D76" s="31">
        <f>BG!G76</f>
        <v>3000</v>
      </c>
      <c r="E76" s="31">
        <f>TGS!G76</f>
        <v>0</v>
      </c>
      <c r="F76" s="67">
        <f>SG!G76</f>
        <v>0</v>
      </c>
      <c r="G76" s="28">
        <f>LL!G76</f>
        <v>27000</v>
      </c>
      <c r="H76" s="20">
        <f>'DB(R)'!G76</f>
        <v>0</v>
      </c>
      <c r="I76" s="20">
        <f>'DB(Hi)'!G76</f>
        <v>0</v>
      </c>
      <c r="J76" s="20">
        <f>TGF!G76</f>
        <v>0</v>
      </c>
      <c r="K76" s="20">
        <f>CGF!G76</f>
        <v>0</v>
      </c>
      <c r="L76" s="20">
        <f>CGS!G76</f>
        <v>0</v>
      </c>
      <c r="M76" s="20">
        <f t="shared" si="2"/>
        <v>30000</v>
      </c>
      <c r="N76" s="19" t="str">
        <f t="shared" si="3"/>
        <v>sigle cell protein</v>
      </c>
      <c r="O76" s="48"/>
      <c r="P76" s="42"/>
      <c r="Q76" s="49"/>
      <c r="R76" s="14"/>
    </row>
    <row r="77" spans="1:18" ht="9" customHeight="1">
      <c r="A77" s="17">
        <v>70</v>
      </c>
      <c r="B77" s="19" t="str">
        <f>'RM Rate &amp; Feed Cost'!B76</f>
        <v>Urea fertilizer</v>
      </c>
      <c r="C77" s="31">
        <f>BS!G77</f>
        <v>0</v>
      </c>
      <c r="D77" s="31">
        <f>BG!G77</f>
        <v>0</v>
      </c>
      <c r="E77" s="31">
        <f>TGS!G77</f>
        <v>0</v>
      </c>
      <c r="F77" s="67">
        <f>SG!G77</f>
        <v>0</v>
      </c>
      <c r="G77" s="28">
        <f>LL!G77</f>
        <v>0</v>
      </c>
      <c r="H77" s="20">
        <f>'DB(R)'!G77</f>
        <v>3300</v>
      </c>
      <c r="I77" s="20">
        <f>'DB(Hi)'!G77</f>
        <v>2100</v>
      </c>
      <c r="J77" s="20">
        <f>TGF!G77</f>
        <v>0</v>
      </c>
      <c r="K77" s="20">
        <f>CGF!G77</f>
        <v>0</v>
      </c>
      <c r="L77" s="20">
        <f>CGS!G77</f>
        <v>0</v>
      </c>
      <c r="M77" s="20">
        <f t="shared" si="2"/>
        <v>5400</v>
      </c>
      <c r="N77" s="19" t="str">
        <f t="shared" si="3"/>
        <v>Urea fertilizer</v>
      </c>
      <c r="O77" s="48"/>
      <c r="P77" s="42"/>
      <c r="Q77" s="49"/>
      <c r="R77" s="14"/>
    </row>
    <row r="78" spans="1:18" ht="9" customHeight="1">
      <c r="A78" s="17">
        <v>71</v>
      </c>
      <c r="B78" s="19" t="str">
        <f>'RM Rate &amp; Feed Cost'!B77</f>
        <v>Natupro</v>
      </c>
      <c r="C78" s="31">
        <f>BS!G78</f>
        <v>0</v>
      </c>
      <c r="D78" s="31">
        <f>BG!G78</f>
        <v>100</v>
      </c>
      <c r="E78" s="31">
        <f>TGS!G78</f>
        <v>0</v>
      </c>
      <c r="F78" s="67">
        <f>SG!G78</f>
        <v>0</v>
      </c>
      <c r="G78" s="28">
        <f>LL!G78</f>
        <v>360</v>
      </c>
      <c r="H78" s="20">
        <f>'DB(R)'!G78</f>
        <v>0</v>
      </c>
      <c r="I78" s="20">
        <f>'DB(Hi)'!G78</f>
        <v>0</v>
      </c>
      <c r="J78" s="20">
        <f>TGF!G78</f>
        <v>0</v>
      </c>
      <c r="K78" s="20">
        <f>CGF!G78</f>
        <v>0</v>
      </c>
      <c r="L78" s="20">
        <f>CGS!G78</f>
        <v>0</v>
      </c>
      <c r="M78" s="20">
        <f t="shared" si="2"/>
        <v>460</v>
      </c>
      <c r="N78" s="19" t="str">
        <f t="shared" si="3"/>
        <v>Natupro</v>
      </c>
      <c r="O78" s="48"/>
      <c r="P78" s="42"/>
      <c r="Q78" s="49"/>
      <c r="R78" s="14"/>
    </row>
    <row r="79" spans="1:18" ht="9" customHeight="1">
      <c r="A79" s="17">
        <v>72</v>
      </c>
      <c r="B79" s="19" t="str">
        <f>'RM Rate &amp; Feed Cost'!B78</f>
        <v>Alquernat Zycox</v>
      </c>
      <c r="C79" s="31">
        <f>BS!G79</f>
        <v>0</v>
      </c>
      <c r="D79" s="31">
        <f>BG!G79</f>
        <v>0</v>
      </c>
      <c r="E79" s="31">
        <f>TGS!G79</f>
        <v>0</v>
      </c>
      <c r="F79" s="67">
        <f>SG!G79</f>
        <v>0</v>
      </c>
      <c r="G79" s="28">
        <f>LL!G79</f>
        <v>0</v>
      </c>
      <c r="H79" s="20">
        <f>'DB(R)'!G79</f>
        <v>0</v>
      </c>
      <c r="I79" s="20">
        <f>'DB(Hi)'!G79</f>
        <v>0</v>
      </c>
      <c r="J79" s="20">
        <f>TGF!G79</f>
        <v>0</v>
      </c>
      <c r="K79" s="20">
        <f>CGF!G79</f>
        <v>0</v>
      </c>
      <c r="L79" s="20">
        <f>CGS!G79</f>
        <v>0</v>
      </c>
      <c r="M79" s="20">
        <f t="shared" si="2"/>
        <v>0</v>
      </c>
      <c r="N79" s="19" t="str">
        <f t="shared" si="3"/>
        <v>Alquernat Zycox</v>
      </c>
      <c r="O79" s="48"/>
      <c r="P79" s="42"/>
      <c r="Q79" s="49"/>
      <c r="R79" s="14"/>
    </row>
    <row r="80" spans="1:18" ht="9" customHeight="1">
      <c r="A80" s="17">
        <v>73</v>
      </c>
      <c r="B80" s="19" t="str">
        <f>'RM Rate &amp; Feed Cost'!B79</f>
        <v>XAP/Robaviotic</v>
      </c>
      <c r="C80" s="31">
        <f>BS!G80</f>
        <v>0</v>
      </c>
      <c r="D80" s="31">
        <f>BG!G80</f>
        <v>50</v>
      </c>
      <c r="E80" s="31">
        <f>TGS!G80</f>
        <v>0</v>
      </c>
      <c r="F80" s="67">
        <f>SG!G80</f>
        <v>0</v>
      </c>
      <c r="G80" s="28">
        <f>LL!G80</f>
        <v>180</v>
      </c>
      <c r="H80" s="20">
        <f>'DB(R)'!G80</f>
        <v>0</v>
      </c>
      <c r="I80" s="20">
        <f>'DB(Hi)'!G80</f>
        <v>0</v>
      </c>
      <c r="J80" s="20">
        <f>TGF!G80</f>
        <v>0</v>
      </c>
      <c r="K80" s="20">
        <f>CGF!G80</f>
        <v>0</v>
      </c>
      <c r="L80" s="20">
        <f>CGS!G80</f>
        <v>0</v>
      </c>
      <c r="M80" s="20">
        <f t="shared" si="2"/>
        <v>230</v>
      </c>
      <c r="N80" s="19" t="str">
        <f t="shared" si="3"/>
        <v>XAP/Robaviotic</v>
      </c>
      <c r="O80" s="48"/>
      <c r="P80" s="42"/>
      <c r="Q80" s="49"/>
      <c r="R80" s="14"/>
    </row>
    <row r="81" spans="1:18" ht="9" customHeight="1">
      <c r="A81" s="17">
        <v>74</v>
      </c>
      <c r="B81" s="19" t="str">
        <f>'RM Rate &amp; Feed Cost'!B80</f>
        <v>ZYMPEX-008</v>
      </c>
      <c r="C81" s="31">
        <f>BS!G81</f>
        <v>0</v>
      </c>
      <c r="D81" s="31">
        <f>BG!G81</f>
        <v>0</v>
      </c>
      <c r="E81" s="31">
        <f>TGS!G81</f>
        <v>0</v>
      </c>
      <c r="F81" s="67">
        <f>SG!G81</f>
        <v>0</v>
      </c>
      <c r="G81" s="28">
        <f>LL!G81</f>
        <v>0</v>
      </c>
      <c r="H81" s="20">
        <f>'DB(R)'!G81</f>
        <v>0</v>
      </c>
      <c r="I81" s="20">
        <f>'DB(Hi)'!G81</f>
        <v>0</v>
      </c>
      <c r="J81" s="20">
        <f>TGF!G81</f>
        <v>0</v>
      </c>
      <c r="K81" s="20">
        <f>CGF!G81</f>
        <v>0</v>
      </c>
      <c r="L81" s="20">
        <f>CGS!G81</f>
        <v>0</v>
      </c>
      <c r="M81" s="20">
        <f t="shared" si="2"/>
        <v>0</v>
      </c>
      <c r="N81" s="19" t="str">
        <f t="shared" si="3"/>
        <v>ZYMPEX-008</v>
      </c>
      <c r="O81" s="48"/>
      <c r="P81" s="42"/>
      <c r="Q81" s="49"/>
      <c r="R81" s="14"/>
    </row>
    <row r="82" spans="1:18" ht="9" customHeight="1">
      <c r="A82" s="17">
        <v>75</v>
      </c>
      <c r="B82" s="19" t="str">
        <f>'RM Rate &amp; Feed Cost'!B81</f>
        <v>Zymyeast 100</v>
      </c>
      <c r="C82" s="31">
        <f>BS!G82</f>
        <v>0</v>
      </c>
      <c r="D82" s="31">
        <f>BG!G82</f>
        <v>0</v>
      </c>
      <c r="E82" s="31">
        <f>TGS!G82</f>
        <v>0</v>
      </c>
      <c r="F82" s="67">
        <f>SG!G82</f>
        <v>0</v>
      </c>
      <c r="G82" s="28">
        <f>LL!G82</f>
        <v>0</v>
      </c>
      <c r="H82" s="20">
        <f>'DB(R)'!G82</f>
        <v>0</v>
      </c>
      <c r="I82" s="20">
        <f>'DB(Hi)'!G82</f>
        <v>0</v>
      </c>
      <c r="J82" s="20">
        <f>TGF!G82</f>
        <v>0</v>
      </c>
      <c r="K82" s="20">
        <f>CGF!G82</f>
        <v>0</v>
      </c>
      <c r="L82" s="20">
        <f>CGS!G82</f>
        <v>0</v>
      </c>
      <c r="M82" s="20">
        <f t="shared" si="2"/>
        <v>0</v>
      </c>
      <c r="N82" s="19" t="str">
        <f t="shared" si="3"/>
        <v>Zymyeast 100</v>
      </c>
      <c r="O82" s="48"/>
      <c r="P82" s="42"/>
      <c r="Q82" s="49"/>
      <c r="R82" s="14"/>
    </row>
    <row r="83" spans="1:18" ht="9" customHeight="1">
      <c r="A83" s="17">
        <v>76</v>
      </c>
      <c r="B83" s="19" t="str">
        <f>'RM Rate &amp; Feed Cost'!B82</f>
        <v>L Tryptophan</v>
      </c>
      <c r="C83" s="31">
        <f>BS!G83</f>
        <v>0</v>
      </c>
      <c r="D83" s="31">
        <f>BG!G83</f>
        <v>0</v>
      </c>
      <c r="E83" s="31">
        <f>TGS!G83</f>
        <v>0</v>
      </c>
      <c r="F83" s="67">
        <f>SG!G83</f>
        <v>0</v>
      </c>
      <c r="G83" s="28">
        <f>LL!G83</f>
        <v>0</v>
      </c>
      <c r="H83" s="20">
        <f>'DB(R)'!G83</f>
        <v>0</v>
      </c>
      <c r="I83" s="20">
        <f>'DB(Hi)'!G83</f>
        <v>0</v>
      </c>
      <c r="J83" s="20">
        <f>TGF!G83</f>
        <v>0</v>
      </c>
      <c r="K83" s="20">
        <f>CGF!G83</f>
        <v>0</v>
      </c>
      <c r="L83" s="20">
        <f>CGS!G83</f>
        <v>0</v>
      </c>
      <c r="M83" s="20">
        <f t="shared" si="2"/>
        <v>0</v>
      </c>
      <c r="N83" s="19" t="str">
        <f t="shared" si="3"/>
        <v>L Tryptophan</v>
      </c>
      <c r="O83" s="52"/>
      <c r="P83" s="52"/>
      <c r="Q83" s="14"/>
      <c r="R83" s="14"/>
    </row>
    <row r="84" spans="1:18" ht="9" customHeight="1">
      <c r="A84" s="17">
        <v>77</v>
      </c>
      <c r="B84" s="19" t="str">
        <f>'RM Rate &amp; Feed Cost'!B83</f>
        <v>L - Valine</v>
      </c>
      <c r="C84" s="31">
        <f>BS!G84</f>
        <v>0</v>
      </c>
      <c r="D84" s="31">
        <f>BG!G84</f>
        <v>0</v>
      </c>
      <c r="E84" s="31">
        <f>TGS!G84</f>
        <v>0</v>
      </c>
      <c r="F84" s="67">
        <f>SG!G84</f>
        <v>0</v>
      </c>
      <c r="G84" s="28">
        <f>LL!G84</f>
        <v>0</v>
      </c>
      <c r="H84" s="20">
        <f>'DB(R)'!G84</f>
        <v>0</v>
      </c>
      <c r="I84" s="20">
        <f>'DB(Hi)'!G84</f>
        <v>0</v>
      </c>
      <c r="J84" s="20">
        <f>TGF!G84</f>
        <v>0</v>
      </c>
      <c r="K84" s="20">
        <f>CGF!G84</f>
        <v>0</v>
      </c>
      <c r="L84" s="20">
        <f>CGS!G84</f>
        <v>0</v>
      </c>
      <c r="M84" s="20">
        <f t="shared" si="2"/>
        <v>0</v>
      </c>
      <c r="N84" s="19" t="str">
        <f t="shared" si="3"/>
        <v>L - Valine</v>
      </c>
      <c r="O84" s="53"/>
      <c r="P84" s="53"/>
      <c r="Q84" s="14"/>
      <c r="R84" s="14"/>
    </row>
    <row r="85" spans="1:18" ht="9" customHeight="1">
      <c r="A85" s="17">
        <v>78</v>
      </c>
      <c r="B85" s="19" t="str">
        <f>'RM Rate &amp; Feed Cost'!B84</f>
        <v>Diesel</v>
      </c>
      <c r="C85" s="31">
        <f>BS!G85</f>
        <v>0</v>
      </c>
      <c r="D85" s="31">
        <f>BG!G85</f>
        <v>0</v>
      </c>
      <c r="E85" s="31">
        <f>TGS!G85</f>
        <v>0</v>
      </c>
      <c r="F85" s="67">
        <f>SG!G85</f>
        <v>0</v>
      </c>
      <c r="G85" s="28">
        <f>LL!G85</f>
        <v>0</v>
      </c>
      <c r="H85" s="20">
        <f>'DB(R)'!G85</f>
        <v>0</v>
      </c>
      <c r="I85" s="20">
        <f>'DB(Hi)'!G85</f>
        <v>0</v>
      </c>
      <c r="J85" s="20">
        <f>TGF!G85</f>
        <v>0</v>
      </c>
      <c r="K85" s="20">
        <f>CGF!G85</f>
        <v>0</v>
      </c>
      <c r="L85" s="20">
        <f>CGS!G85</f>
        <v>0</v>
      </c>
      <c r="M85" s="20">
        <f t="shared" si="2"/>
        <v>0</v>
      </c>
      <c r="N85" s="19" t="str">
        <f t="shared" si="3"/>
        <v>Diesel</v>
      </c>
      <c r="O85" s="52"/>
      <c r="P85" s="52"/>
      <c r="Q85" s="14"/>
      <c r="R85" s="14"/>
    </row>
    <row r="86" spans="1:18" ht="11.4" customHeight="1">
      <c r="A86" s="17">
        <v>79</v>
      </c>
      <c r="B86" s="19" t="str">
        <f>'RM Rate &amp; Feed Cost'!B85</f>
        <v>Sewing Thread</v>
      </c>
      <c r="C86" s="31">
        <f>BS!G86</f>
        <v>0</v>
      </c>
      <c r="D86" s="31">
        <f>BG!G86</f>
        <v>0</v>
      </c>
      <c r="E86" s="31">
        <f>TGS!G86</f>
        <v>0</v>
      </c>
      <c r="F86" s="67">
        <f>SG!G86</f>
        <v>0</v>
      </c>
      <c r="G86" s="28">
        <f>LL!G86</f>
        <v>0</v>
      </c>
      <c r="H86" s="20">
        <f>'DB(R)'!G86</f>
        <v>0</v>
      </c>
      <c r="I86" s="20">
        <f>'DB(Hi)'!G86</f>
        <v>0</v>
      </c>
      <c r="J86" s="20">
        <f>TGF!G86</f>
        <v>0</v>
      </c>
      <c r="K86" s="20">
        <f>CGF!G86</f>
        <v>0</v>
      </c>
      <c r="L86" s="20">
        <f>CGS!G86</f>
        <v>0</v>
      </c>
      <c r="M86" s="20">
        <f t="shared" si="2"/>
        <v>0</v>
      </c>
      <c r="N86" s="19" t="str">
        <f t="shared" si="3"/>
        <v>Sewing Thread</v>
      </c>
      <c r="O86" s="4"/>
      <c r="P86" s="32"/>
      <c r="Q86" s="32"/>
    </row>
    <row r="87" spans="1:18">
      <c r="A87" s="17">
        <v>80</v>
      </c>
      <c r="B87" s="19" t="str">
        <f>'RM Rate &amp; Feed Cost'!B86</f>
        <v>Kemtrace Broiler Dry</v>
      </c>
      <c r="C87" s="31">
        <f>BS!G87</f>
        <v>0</v>
      </c>
      <c r="D87" s="31">
        <f>BG!G87</f>
        <v>120</v>
      </c>
      <c r="E87" s="31">
        <f>TGS!G87</f>
        <v>0</v>
      </c>
      <c r="F87" s="67">
        <f>SG!G87</f>
        <v>0</v>
      </c>
      <c r="G87" s="28">
        <f>LL!G87</f>
        <v>630</v>
      </c>
      <c r="H87" s="20">
        <f>'DB(R)'!G87</f>
        <v>0</v>
      </c>
      <c r="I87" s="20">
        <f>'DB(Hi)'!G87</f>
        <v>0</v>
      </c>
      <c r="J87" s="20">
        <f>TGF!G87</f>
        <v>0</v>
      </c>
      <c r="K87" s="20">
        <f>CGF!G87</f>
        <v>0</v>
      </c>
      <c r="L87" s="20">
        <f>CGS!G87</f>
        <v>0</v>
      </c>
      <c r="M87" s="20">
        <f t="shared" si="2"/>
        <v>750</v>
      </c>
      <c r="N87" s="19" t="str">
        <f t="shared" si="3"/>
        <v>Kemtrace Broiler Dry</v>
      </c>
    </row>
    <row r="88" spans="1:18">
      <c r="A88" s="17">
        <v>81</v>
      </c>
      <c r="B88" s="19" t="str">
        <f>'RM Rate &amp; Feed Cost'!B87</f>
        <v>Antamix ME</v>
      </c>
      <c r="C88" s="31">
        <f>BS!G88</f>
        <v>0</v>
      </c>
      <c r="D88" s="31">
        <f>BG!G88</f>
        <v>0</v>
      </c>
      <c r="E88" s="31">
        <f>TGS!G88</f>
        <v>0</v>
      </c>
      <c r="F88" s="67">
        <f>SG!G88</f>
        <v>0</v>
      </c>
      <c r="G88" s="28">
        <f>LL!G88</f>
        <v>900</v>
      </c>
      <c r="H88" s="20">
        <f>'DB(R)'!G88</f>
        <v>0</v>
      </c>
      <c r="I88" s="20">
        <f>'DB(Hi)'!G88</f>
        <v>0</v>
      </c>
      <c r="J88" s="20">
        <f>TGF!G88</f>
        <v>0</v>
      </c>
      <c r="K88" s="20">
        <f>CGF!G88</f>
        <v>0</v>
      </c>
      <c r="L88" s="20">
        <f>CGS!G88</f>
        <v>0</v>
      </c>
      <c r="M88" s="20">
        <f t="shared" si="2"/>
        <v>900</v>
      </c>
      <c r="N88" s="19" t="str">
        <f t="shared" si="3"/>
        <v>Antamix ME</v>
      </c>
    </row>
    <row r="89" spans="1:18">
      <c r="A89" s="17">
        <v>82</v>
      </c>
      <c r="B89" s="19" t="str">
        <f>'RM Rate &amp; Feed Cost'!B88</f>
        <v>Lincomycin (Eurolinco)</v>
      </c>
      <c r="C89" s="31">
        <f>BS!G89</f>
        <v>0</v>
      </c>
      <c r="D89" s="31">
        <f>BG!G89</f>
        <v>0</v>
      </c>
      <c r="E89" s="31">
        <f>TGS!G89</f>
        <v>0</v>
      </c>
      <c r="F89" s="67">
        <f>SG!G89</f>
        <v>0</v>
      </c>
      <c r="G89" s="28">
        <f>LL!G89</f>
        <v>0</v>
      </c>
      <c r="H89" s="20">
        <f>'DB(R)'!G89</f>
        <v>0</v>
      </c>
      <c r="I89" s="20">
        <f>'DB(Hi)'!G89</f>
        <v>0</v>
      </c>
      <c r="J89" s="20">
        <f>TGF!G89</f>
        <v>0</v>
      </c>
      <c r="K89" s="20">
        <f>CGF!G89</f>
        <v>0</v>
      </c>
      <c r="L89" s="20">
        <f>CGS!G89</f>
        <v>0</v>
      </c>
      <c r="M89" s="20">
        <f t="shared" si="2"/>
        <v>0</v>
      </c>
      <c r="N89" s="19" t="str">
        <f t="shared" si="3"/>
        <v>Lincomycin (Eurolinco)</v>
      </c>
    </row>
    <row r="90" spans="1:18">
      <c r="A90" s="17">
        <v>83</v>
      </c>
      <c r="B90" s="19" t="str">
        <f>'RM Rate &amp; Feed Cost'!B89</f>
        <v>Natufactant 250</v>
      </c>
      <c r="C90" s="31">
        <f>BS!G90</f>
        <v>0</v>
      </c>
      <c r="D90" s="31">
        <f>BG!G90</f>
        <v>100</v>
      </c>
      <c r="E90" s="31">
        <f>TGS!G90</f>
        <v>0</v>
      </c>
      <c r="F90" s="67">
        <f>SG!G90</f>
        <v>0</v>
      </c>
      <c r="G90" s="28">
        <f>LL!G90</f>
        <v>0</v>
      </c>
      <c r="H90" s="20">
        <f>'DB(R)'!G90</f>
        <v>0</v>
      </c>
      <c r="I90" s="20">
        <f>'DB(Hi)'!G90</f>
        <v>0</v>
      </c>
      <c r="J90" s="20">
        <f>TGF!G90</f>
        <v>0</v>
      </c>
      <c r="K90" s="20">
        <f>CGF!G90</f>
        <v>0</v>
      </c>
      <c r="L90" s="20">
        <f>CGS!G90</f>
        <v>0</v>
      </c>
      <c r="M90" s="20">
        <f t="shared" si="2"/>
        <v>100</v>
      </c>
      <c r="N90" s="19" t="str">
        <f t="shared" si="3"/>
        <v>Natufactant 250</v>
      </c>
    </row>
    <row r="91" spans="1:18">
      <c r="A91" s="17">
        <v>84</v>
      </c>
      <c r="B91" s="19" t="str">
        <f>'RM Rate &amp; Feed Cost'!B90</f>
        <v>Egg Extra</v>
      </c>
      <c r="C91" s="31">
        <f>BS!G91</f>
        <v>0</v>
      </c>
      <c r="D91" s="31">
        <f>BG!G91</f>
        <v>0</v>
      </c>
      <c r="E91" s="31">
        <f>TGS!G91</f>
        <v>0</v>
      </c>
      <c r="F91" s="67">
        <f>SG!G91</f>
        <v>0</v>
      </c>
      <c r="G91" s="28">
        <f>LL!G91</f>
        <v>0</v>
      </c>
      <c r="H91" s="20">
        <f>'DB(R)'!G91</f>
        <v>0</v>
      </c>
      <c r="I91" s="20">
        <f>'DB(Hi)'!G91</f>
        <v>0</v>
      </c>
      <c r="J91" s="20">
        <f>TGF!G91</f>
        <v>0</v>
      </c>
      <c r="K91" s="20">
        <f>CGF!G91</f>
        <v>0</v>
      </c>
      <c r="L91" s="20"/>
      <c r="M91" s="20">
        <f t="shared" si="2"/>
        <v>0</v>
      </c>
      <c r="N91" s="19" t="str">
        <f t="shared" si="3"/>
        <v>Egg Extra</v>
      </c>
    </row>
    <row r="92" spans="1:18">
      <c r="A92" s="17">
        <v>85</v>
      </c>
      <c r="B92" s="19" t="str">
        <f>'RM Rate &amp; Feed Cost'!B91</f>
        <v>Clostin Sulphate</v>
      </c>
      <c r="C92" s="31">
        <f>BS!G92</f>
        <v>0</v>
      </c>
      <c r="D92" s="31">
        <f>BG!G92</f>
        <v>0</v>
      </c>
      <c r="E92" s="31">
        <f>TGS!G92</f>
        <v>0</v>
      </c>
      <c r="F92" s="67">
        <f>SG!G92</f>
        <v>0</v>
      </c>
      <c r="G92" s="28">
        <f>LL!G92</f>
        <v>0</v>
      </c>
      <c r="H92" s="20">
        <f>'DB(R)'!G92</f>
        <v>0</v>
      </c>
      <c r="I92" s="20">
        <f>'DB(Hi)'!G92</f>
        <v>0</v>
      </c>
      <c r="J92" s="20">
        <f>TGF!G92</f>
        <v>0</v>
      </c>
      <c r="K92" s="20">
        <f>CGF!G92</f>
        <v>0</v>
      </c>
      <c r="L92" s="20"/>
      <c r="M92" s="20">
        <f t="shared" si="2"/>
        <v>0</v>
      </c>
      <c r="N92" s="19" t="str">
        <f t="shared" si="3"/>
        <v>Clostin Sulphate</v>
      </c>
    </row>
    <row r="93" spans="1:18">
      <c r="A93" s="17">
        <v>86</v>
      </c>
      <c r="B93" s="19" t="str">
        <f>'RM Rate &amp; Feed Cost'!B92</f>
        <v>Feed Like</v>
      </c>
      <c r="C93" s="31">
        <f>BS!G93</f>
        <v>0</v>
      </c>
      <c r="D93" s="31">
        <f>BG!G93</f>
        <v>0</v>
      </c>
      <c r="E93" s="31"/>
      <c r="F93" s="67">
        <f>SG!G93</f>
        <v>0</v>
      </c>
      <c r="G93" s="28">
        <f>LL!G93</f>
        <v>0</v>
      </c>
      <c r="H93" s="20">
        <f>'DB(R)'!G93</f>
        <v>0</v>
      </c>
      <c r="I93" s="20">
        <f>'DB(Hi)'!G93</f>
        <v>0</v>
      </c>
      <c r="J93" s="20"/>
      <c r="K93" s="20"/>
      <c r="L93" s="20"/>
      <c r="M93" s="20">
        <f t="shared" si="2"/>
        <v>0</v>
      </c>
      <c r="N93" s="19" t="str">
        <f t="shared" si="3"/>
        <v>Feed Like</v>
      </c>
    </row>
    <row r="94" spans="1:18">
      <c r="A94" s="17">
        <v>87</v>
      </c>
      <c r="B94" s="19" t="str">
        <f>'RM Rate &amp; Feed Cost'!B93</f>
        <v>Milk Boost</v>
      </c>
      <c r="C94" s="31">
        <f>BS!G94</f>
        <v>0</v>
      </c>
      <c r="D94" s="31">
        <f>BG!G94</f>
        <v>0</v>
      </c>
      <c r="E94" s="31">
        <f>TGS!G94</f>
        <v>0</v>
      </c>
      <c r="F94" s="67">
        <f>SG!G94</f>
        <v>0</v>
      </c>
      <c r="G94" s="28">
        <f>LL!G94</f>
        <v>0</v>
      </c>
      <c r="H94" s="20">
        <f>'DB(R)'!G94</f>
        <v>150</v>
      </c>
      <c r="I94" s="20">
        <f>'DB(Hi)'!G94</f>
        <v>0</v>
      </c>
      <c r="J94" s="20">
        <f>TGF!G94</f>
        <v>0</v>
      </c>
      <c r="K94" s="20">
        <f>CGF!G94</f>
        <v>0</v>
      </c>
      <c r="L94" s="20">
        <f>TGF!G94</f>
        <v>0</v>
      </c>
      <c r="M94" s="20">
        <f t="shared" si="2"/>
        <v>150</v>
      </c>
      <c r="N94" s="19" t="str">
        <f t="shared" si="3"/>
        <v>Milk Boost</v>
      </c>
    </row>
    <row r="95" spans="1:18">
      <c r="A95" s="152"/>
      <c r="B95" s="19" t="str">
        <f>'RM Rate &amp; Feed Cost'!B94</f>
        <v>Elitox</v>
      </c>
      <c r="C95" s="31">
        <f>BS!G95</f>
        <v>0</v>
      </c>
      <c r="D95" s="31">
        <f>BG!G95</f>
        <v>0</v>
      </c>
      <c r="E95" s="31"/>
      <c r="F95" s="67">
        <f>SG!G95</f>
        <v>0</v>
      </c>
      <c r="G95" s="28">
        <f>LL!G95</f>
        <v>0</v>
      </c>
      <c r="H95" s="20">
        <f>'DB(R)'!G95</f>
        <v>0</v>
      </c>
      <c r="I95" s="20">
        <f>'DB(Hi)'!G95</f>
        <v>0</v>
      </c>
      <c r="J95" s="20"/>
      <c r="K95" s="20"/>
      <c r="L95" s="20"/>
      <c r="M95" s="20">
        <f t="shared" si="2"/>
        <v>0</v>
      </c>
      <c r="N95" s="19" t="str">
        <f t="shared" si="3"/>
        <v>Elitox</v>
      </c>
    </row>
    <row r="96" spans="1:18">
      <c r="A96" s="152"/>
      <c r="B96" s="19" t="str">
        <f>'RM Rate &amp; Feed Cost'!B95</f>
        <v>Butipearl</v>
      </c>
      <c r="C96" s="31">
        <f>BS!G96</f>
        <v>0</v>
      </c>
      <c r="D96" s="31">
        <f>BG!G96</f>
        <v>80</v>
      </c>
      <c r="E96" s="31"/>
      <c r="F96" s="67"/>
      <c r="G96" s="28">
        <f>LL!G96</f>
        <v>180</v>
      </c>
      <c r="H96" s="20">
        <f>'DB(R)'!G96</f>
        <v>0</v>
      </c>
      <c r="I96" s="20">
        <f>'DB(Hi)'!G96</f>
        <v>0</v>
      </c>
      <c r="J96" s="20"/>
      <c r="K96" s="20"/>
      <c r="L96" s="20"/>
      <c r="M96" s="20">
        <f t="shared" si="2"/>
        <v>260</v>
      </c>
      <c r="N96" s="19" t="str">
        <f t="shared" si="3"/>
        <v>Butipearl</v>
      </c>
    </row>
    <row r="97" spans="1:14">
      <c r="A97" s="152"/>
      <c r="B97" s="19" t="str">
        <f>'RM Rate &amp; Feed Cost'!B96</f>
        <v>Chromflex C Dry</v>
      </c>
      <c r="C97" s="31">
        <f>BS!G97</f>
        <v>0</v>
      </c>
      <c r="D97" s="31">
        <f>BG!G97</f>
        <v>0</v>
      </c>
      <c r="E97" s="31"/>
      <c r="F97" s="67"/>
      <c r="G97" s="28">
        <f>LL!G97</f>
        <v>0</v>
      </c>
      <c r="H97" s="20">
        <f>'DB(R)'!G97</f>
        <v>0</v>
      </c>
      <c r="I97" s="20">
        <f>'DB(Hi)'!G97</f>
        <v>0</v>
      </c>
      <c r="J97" s="20"/>
      <c r="K97" s="20"/>
      <c r="L97" s="20"/>
      <c r="M97" s="20">
        <f t="shared" si="2"/>
        <v>0</v>
      </c>
      <c r="N97" s="19" t="str">
        <f t="shared" si="3"/>
        <v>Chromflex C Dry</v>
      </c>
    </row>
    <row r="98" spans="1:14">
      <c r="A98" s="152"/>
      <c r="B98" s="19" t="str">
        <f>'RM Rate &amp; Feed Cost'!B97</f>
        <v>Lasalocid (Avatec)</v>
      </c>
      <c r="C98" s="31">
        <f>BS!G98</f>
        <v>0</v>
      </c>
      <c r="D98" s="31">
        <f>BG!G98</f>
        <v>0</v>
      </c>
      <c r="E98" s="31"/>
      <c r="F98" s="67"/>
      <c r="G98" s="28">
        <f>LL!G98</f>
        <v>0</v>
      </c>
      <c r="H98" s="20">
        <f>'DB(R)'!G98</f>
        <v>0</v>
      </c>
      <c r="I98" s="20">
        <f>'DB(Hi)'!G98</f>
        <v>0</v>
      </c>
      <c r="J98" s="20"/>
      <c r="K98" s="20"/>
      <c r="L98" s="20"/>
      <c r="M98" s="20">
        <f t="shared" si="2"/>
        <v>0</v>
      </c>
      <c r="N98" s="19" t="str">
        <f t="shared" si="3"/>
        <v>Lasalocid (Avatec)</v>
      </c>
    </row>
    <row r="99" spans="1:14">
      <c r="A99" s="152"/>
      <c r="B99" s="19" t="str">
        <f>'RM Rate &amp; Feed Cost'!B98</f>
        <v>Stafac 500</v>
      </c>
      <c r="C99" s="31">
        <f>BS!G99</f>
        <v>0</v>
      </c>
      <c r="D99" s="31">
        <f>BG!G99</f>
        <v>14.000000000000002</v>
      </c>
      <c r="E99" s="31"/>
      <c r="F99" s="67"/>
      <c r="G99" s="28">
        <f>LL!G99</f>
        <v>0</v>
      </c>
      <c r="H99" s="20">
        <f>'DB(R)'!G99</f>
        <v>0</v>
      </c>
      <c r="I99" s="20">
        <f>'DB(Hi)'!G99</f>
        <v>0</v>
      </c>
      <c r="J99" s="20"/>
      <c r="K99" s="20"/>
      <c r="L99" s="20"/>
      <c r="M99" s="20">
        <f t="shared" si="2"/>
        <v>14.000000000000002</v>
      </c>
      <c r="N99" s="19" t="str">
        <f t="shared" si="3"/>
        <v>Stafac 500</v>
      </c>
    </row>
    <row r="100" spans="1:14">
      <c r="A100" s="152"/>
      <c r="B100" s="19">
        <f>'RM Rate &amp; Feed Cost'!B99</f>
        <v>0</v>
      </c>
      <c r="C100" s="31">
        <f>BS!G100</f>
        <v>0</v>
      </c>
      <c r="D100" s="31">
        <f>BG!G100</f>
        <v>0</v>
      </c>
      <c r="E100" s="31"/>
      <c r="F100" s="67"/>
      <c r="G100" s="28">
        <f>LL!G100</f>
        <v>0</v>
      </c>
      <c r="H100" s="20">
        <f>'DB(R)'!G100</f>
        <v>0</v>
      </c>
      <c r="I100" s="20">
        <f>'DB(Hi)'!G100</f>
        <v>0</v>
      </c>
      <c r="J100" s="20"/>
      <c r="K100" s="20"/>
      <c r="L100" s="20"/>
      <c r="M100" s="20">
        <f t="shared" si="2"/>
        <v>0</v>
      </c>
      <c r="N100" s="70"/>
    </row>
    <row r="101" spans="1:14">
      <c r="A101" s="152"/>
      <c r="B101" s="19">
        <f>'RM Rate &amp; Feed Cost'!B100</f>
        <v>0</v>
      </c>
      <c r="C101" s="31">
        <f>BS!G101</f>
        <v>0</v>
      </c>
      <c r="D101" s="31">
        <f>BG!G101</f>
        <v>0</v>
      </c>
      <c r="E101" s="31"/>
      <c r="F101" s="67"/>
      <c r="G101" s="28"/>
      <c r="H101" s="20"/>
      <c r="I101" s="20"/>
      <c r="J101" s="20"/>
      <c r="K101" s="20"/>
      <c r="L101" s="20"/>
      <c r="M101" s="20"/>
      <c r="N101" s="70"/>
    </row>
    <row r="102" spans="1:14">
      <c r="A102" s="152"/>
      <c r="B102" s="70"/>
      <c r="C102" s="31"/>
      <c r="D102" s="31"/>
      <c r="E102" s="31"/>
      <c r="F102" s="67"/>
      <c r="G102" s="28"/>
      <c r="H102" s="20"/>
      <c r="I102" s="20"/>
      <c r="J102" s="20"/>
      <c r="K102" s="20"/>
      <c r="L102" s="20"/>
      <c r="M102" s="20"/>
      <c r="N102" s="70"/>
    </row>
    <row r="103" spans="1:14">
      <c r="B103" s="70"/>
      <c r="C103" s="150">
        <f>SUM(C8:C102)</f>
        <v>0</v>
      </c>
      <c r="D103" s="150">
        <f t="shared" ref="D103:J103" si="4">SUM(D8:D102)</f>
        <v>200100</v>
      </c>
      <c r="E103" s="150">
        <f t="shared" si="4"/>
        <v>39999.959999999992</v>
      </c>
      <c r="F103" s="150">
        <f t="shared" si="4"/>
        <v>0</v>
      </c>
      <c r="G103" s="150">
        <f t="shared" si="4"/>
        <v>901147.5</v>
      </c>
      <c r="H103" s="150">
        <f t="shared" si="4"/>
        <v>300150</v>
      </c>
      <c r="I103" s="150">
        <f t="shared" si="4"/>
        <v>199800</v>
      </c>
      <c r="J103" s="150">
        <f t="shared" si="4"/>
        <v>100000.1</v>
      </c>
      <c r="K103" s="150">
        <f>SUM(K8:K102)</f>
        <v>99999.89999999998</v>
      </c>
      <c r="L103" s="150">
        <f t="shared" ref="L103" si="5">SUM(L8:L102)</f>
        <v>200000</v>
      </c>
      <c r="M103" s="20">
        <f t="shared" ref="M103" si="6">SUM(C103:L103)</f>
        <v>2041197.46</v>
      </c>
      <c r="N103" s="70"/>
    </row>
    <row r="104" spans="1:14">
      <c r="B104" s="70"/>
      <c r="N104" s="70"/>
    </row>
    <row r="105" spans="1:14">
      <c r="N105" s="70"/>
    </row>
    <row r="106" spans="1:14">
      <c r="N106" s="70"/>
    </row>
  </sheetData>
  <mergeCells count="2">
    <mergeCell ref="A1:K1"/>
    <mergeCell ref="A2:K2"/>
  </mergeCells>
  <pageMargins left="0.45" right="0.45" top="0.25" bottom="0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3"/>
  <sheetViews>
    <sheetView zoomScale="115" zoomScaleNormal="115" workbookViewId="0">
      <selection activeCell="G8" sqref="G8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" style="1" customWidth="1"/>
    <col min="6" max="6" width="6.21875" style="1" customWidth="1"/>
    <col min="7" max="7" width="7.441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72</v>
      </c>
    </row>
    <row r="5" spans="1:15">
      <c r="A5" s="66" t="s">
        <v>277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>
        <v>0</v>
      </c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486.25</v>
      </c>
      <c r="D8" s="67">
        <f>'RM Rate &amp; Feed Cost'!C7</f>
        <v>20</v>
      </c>
      <c r="E8" s="20">
        <f>C8*D8</f>
        <v>9725</v>
      </c>
      <c r="F8" s="20">
        <f>E8/1000</f>
        <v>9.7249999999999996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335</v>
      </c>
      <c r="D9" s="67">
        <f>'RM Rate &amp; Feed Cost'!C8</f>
        <v>35</v>
      </c>
      <c r="E9" s="20">
        <f t="shared" ref="E9:E72" si="0">C9*D9</f>
        <v>11725</v>
      </c>
      <c r="F9" s="20">
        <f t="shared" ref="F9:F72" si="1">E9/1000</f>
        <v>11.725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15</v>
      </c>
      <c r="D11" s="67">
        <f>'RM Rate &amp; Feed Cost'!C10</f>
        <v>62</v>
      </c>
      <c r="E11" s="20">
        <f t="shared" si="0"/>
        <v>930</v>
      </c>
      <c r="F11" s="20">
        <f t="shared" si="1"/>
        <v>0.93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27.01</v>
      </c>
      <c r="D13" s="67">
        <f>'RM Rate &amp; Feed Cost'!C12</f>
        <v>21</v>
      </c>
      <c r="E13" s="20">
        <f t="shared" si="0"/>
        <v>567.21</v>
      </c>
      <c r="F13" s="20">
        <f t="shared" si="1"/>
        <v>0.56720999999999999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4.29</v>
      </c>
      <c r="D16" s="67">
        <f>'RM Rate &amp; Feed Cost'!C15</f>
        <v>62</v>
      </c>
      <c r="E16" s="20">
        <f t="shared" si="0"/>
        <v>265.98</v>
      </c>
      <c r="F16" s="20">
        <f t="shared" si="1"/>
        <v>0.26597999999999999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>
        <v>54.5</v>
      </c>
      <c r="D18" s="67">
        <f>'RM Rate &amp; Feed Cost'!C17</f>
        <v>43.5</v>
      </c>
      <c r="E18" s="20">
        <f t="shared" si="0"/>
        <v>2370.75</v>
      </c>
      <c r="F18" s="20">
        <f t="shared" si="1"/>
        <v>2.3707500000000001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>
        <v>11.42</v>
      </c>
      <c r="D24" s="67">
        <f>'RM Rate &amp; Feed Cost'!C23</f>
        <v>9.5</v>
      </c>
      <c r="E24" s="20">
        <f t="shared" si="0"/>
        <v>108.49</v>
      </c>
      <c r="F24" s="20">
        <f t="shared" si="1"/>
        <v>0.10848999999999999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>
        <v>34.97</v>
      </c>
      <c r="D25" s="67">
        <f>'RM Rate &amp; Feed Cost'!C24</f>
        <v>63</v>
      </c>
      <c r="E25" s="20">
        <f t="shared" si="0"/>
        <v>2203.11</v>
      </c>
      <c r="F25" s="20">
        <f t="shared" si="1"/>
        <v>2.2031100000000001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3</v>
      </c>
      <c r="D35" s="67">
        <f>'RM Rate &amp; Feed Cost'!C34</f>
        <v>9.25</v>
      </c>
      <c r="E35" s="20">
        <f t="shared" si="0"/>
        <v>27.75</v>
      </c>
      <c r="F35" s="20">
        <f t="shared" si="1"/>
        <v>2.775E-2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>
        <v>0.5</v>
      </c>
      <c r="D36" s="67">
        <f>'RM Rate &amp; Feed Cost'!C35</f>
        <v>435</v>
      </c>
      <c r="E36" s="20">
        <f t="shared" si="0"/>
        <v>217.5</v>
      </c>
      <c r="F36" s="20">
        <f t="shared" si="1"/>
        <v>0.2175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>
        <v>0.5</v>
      </c>
      <c r="D37" s="67">
        <f>'RM Rate &amp; Feed Cost'!C36</f>
        <v>730</v>
      </c>
      <c r="E37" s="20">
        <f t="shared" si="0"/>
        <v>365</v>
      </c>
      <c r="F37" s="20">
        <f t="shared" si="1"/>
        <v>0.36499999999999999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>
        <v>0.1</v>
      </c>
      <c r="D38" s="67">
        <f>'RM Rate &amp; Feed Cost'!C37</f>
        <v>155</v>
      </c>
      <c r="E38" s="20">
        <f t="shared" si="0"/>
        <v>15.5</v>
      </c>
      <c r="F38" s="20">
        <f t="shared" si="1"/>
        <v>1.55E-2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>
        <v>0.7</v>
      </c>
      <c r="D41" s="67">
        <f>'RM Rate &amp; Feed Cost'!C40</f>
        <v>975</v>
      </c>
      <c r="E41" s="20">
        <f t="shared" si="0"/>
        <v>682.5</v>
      </c>
      <c r="F41" s="20">
        <f t="shared" si="1"/>
        <v>0.6825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>
        <v>1</v>
      </c>
      <c r="D43" s="67">
        <f>'RM Rate &amp; Feed Cost'!C42</f>
        <v>115</v>
      </c>
      <c r="E43" s="20">
        <f t="shared" si="0"/>
        <v>115</v>
      </c>
      <c r="F43" s="20">
        <f t="shared" si="1"/>
        <v>0.115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4.05</v>
      </c>
      <c r="D48" s="67">
        <f>'RM Rate &amp; Feed Cost'!C47</f>
        <v>230</v>
      </c>
      <c r="E48" s="20">
        <f t="shared" si="0"/>
        <v>931.5</v>
      </c>
      <c r="F48" s="20">
        <f t="shared" si="1"/>
        <v>0.93149999999999999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>
        <v>0.7</v>
      </c>
      <c r="D57" s="67">
        <f>'RM Rate &amp; Feed Cost'!C56</f>
        <v>425</v>
      </c>
      <c r="E57" s="20">
        <f t="shared" si="0"/>
        <v>297.5</v>
      </c>
      <c r="F57" s="20">
        <f t="shared" si="1"/>
        <v>0.29749999999999999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>
        <v>1</v>
      </c>
      <c r="D58" s="67">
        <f>'RM Rate &amp; Feed Cost'!C57</f>
        <v>390</v>
      </c>
      <c r="E58" s="20">
        <f t="shared" si="0"/>
        <v>390</v>
      </c>
      <c r="F58" s="20">
        <f t="shared" si="1"/>
        <v>0.39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1.79</v>
      </c>
      <c r="D60" s="67">
        <f>'RM Rate &amp; Feed Cost'!C59</f>
        <v>132</v>
      </c>
      <c r="E60" s="20">
        <f t="shared" si="0"/>
        <v>236.28</v>
      </c>
      <c r="F60" s="20">
        <f t="shared" si="1"/>
        <v>0.23627999999999999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3.58</v>
      </c>
      <c r="D64" s="67">
        <f>'RM Rate &amp; Feed Cost'!C63</f>
        <v>87.38</v>
      </c>
      <c r="E64" s="20">
        <f t="shared" si="0"/>
        <v>312.82040000000001</v>
      </c>
      <c r="F64" s="20">
        <f t="shared" si="1"/>
        <v>0.3128204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>
        <v>0.7</v>
      </c>
      <c r="D65" s="67">
        <f>'RM Rate &amp; Feed Cost'!C64</f>
        <v>290</v>
      </c>
      <c r="E65" s="20">
        <f t="shared" si="0"/>
        <v>203</v>
      </c>
      <c r="F65" s="20">
        <f t="shared" si="1"/>
        <v>0.20300000000000001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7.39</v>
      </c>
      <c r="D69" s="67">
        <f>'RM Rate &amp; Feed Cost'!C68</f>
        <v>55</v>
      </c>
      <c r="E69" s="20">
        <f t="shared" si="0"/>
        <v>406.45</v>
      </c>
      <c r="F69" s="20">
        <f t="shared" si="1"/>
        <v>0.40644999999999998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0.15</v>
      </c>
      <c r="D71" s="67">
        <f>'RM Rate &amp; Feed Cost'!C70</f>
        <v>1700</v>
      </c>
      <c r="E71" s="20">
        <f t="shared" si="0"/>
        <v>255</v>
      </c>
      <c r="F71" s="20">
        <f t="shared" si="1"/>
        <v>0.255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89" si="2">C73*D73</f>
        <v>0</v>
      </c>
      <c r="F73" s="20">
        <f t="shared" ref="F73:F89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>
        <v>1.0900000000000001</v>
      </c>
      <c r="D74" s="67">
        <f>'RM Rate &amp; Feed Cost'!C73</f>
        <v>46</v>
      </c>
      <c r="E74" s="20">
        <f t="shared" si="2"/>
        <v>50.14</v>
      </c>
      <c r="F74" s="20">
        <f t="shared" si="3"/>
        <v>5.0140000000000004E-2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>
        <v>3</v>
      </c>
      <c r="D75" s="67">
        <f>'RM Rate &amp; Feed Cost'!C74</f>
        <v>83</v>
      </c>
      <c r="E75" s="20">
        <f t="shared" si="2"/>
        <v>249</v>
      </c>
      <c r="F75" s="20">
        <f t="shared" si="3"/>
        <v>0.249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>
        <v>0.5</v>
      </c>
      <c r="D78" s="67">
        <f>'RM Rate &amp; Feed Cost'!C77</f>
        <v>400</v>
      </c>
      <c r="E78" s="20">
        <f t="shared" si="2"/>
        <v>200</v>
      </c>
      <c r="F78" s="20">
        <f t="shared" si="3"/>
        <v>0.2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>
        <v>0.25</v>
      </c>
      <c r="D80" s="67">
        <f>'RM Rate &amp; Feed Cost'!C79</f>
        <v>900</v>
      </c>
      <c r="E80" s="20">
        <f t="shared" si="2"/>
        <v>225</v>
      </c>
      <c r="F80" s="20">
        <f t="shared" si="3"/>
        <v>0.22500000000000001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2.6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>
      <c r="A87" s="17">
        <v>80</v>
      </c>
      <c r="B87" s="19" t="str">
        <f>'RM Rate &amp; Feed Cost'!B86</f>
        <v>Kemtrace Broiler Dry</v>
      </c>
      <c r="C87" s="68">
        <v>0.6</v>
      </c>
      <c r="D87" s="67">
        <f>'RM Rate &amp; Feed Cost'!C86</f>
        <v>350</v>
      </c>
      <c r="E87" s="20">
        <f t="shared" si="2"/>
        <v>210</v>
      </c>
      <c r="F87" s="20">
        <f t="shared" si="3"/>
        <v>0.21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71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151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151">
        <v>0.5</v>
      </c>
      <c r="D90" s="67">
        <f>'RM Rate &amp; Feed Cost'!C89</f>
        <v>290</v>
      </c>
      <c r="E90" s="20">
        <f t="shared" ref="E90:E94" si="4">C90*D90</f>
        <v>145</v>
      </c>
      <c r="F90" s="20">
        <f t="shared" ref="F90:F94" si="5">E90/1000</f>
        <v>0.14499999999999999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151"/>
      <c r="D91" s="67">
        <f>'RM Rate &amp; Feed Cost'!C90</f>
        <v>950</v>
      </c>
      <c r="E91" s="20">
        <f t="shared" si="4"/>
        <v>0</v>
      </c>
      <c r="F91" s="20">
        <f t="shared" si="5"/>
        <v>0</v>
      </c>
      <c r="G91" s="28">
        <f>G7*C91</f>
        <v>0</v>
      </c>
    </row>
    <row r="92" spans="1:13">
      <c r="A92" s="17">
        <v>85</v>
      </c>
      <c r="B92" s="19" t="str">
        <f>'RM Rate &amp; Feed Cost'!B91</f>
        <v>Clostin Sulphate</v>
      </c>
      <c r="C92" s="71"/>
      <c r="D92" s="67">
        <f>'RM Rate &amp; Feed Cost'!C91</f>
        <v>310</v>
      </c>
      <c r="E92" s="20">
        <f t="shared" si="4"/>
        <v>0</v>
      </c>
      <c r="F92" s="20">
        <f t="shared" si="5"/>
        <v>0</v>
      </c>
      <c r="G92" s="28">
        <f>C92*G7</f>
        <v>0</v>
      </c>
    </row>
    <row r="93" spans="1:13">
      <c r="A93" s="17">
        <v>86</v>
      </c>
      <c r="B93" s="19" t="str">
        <f>'RM Rate &amp; Feed Cost'!B92</f>
        <v>Feed Like</v>
      </c>
      <c r="C93" s="71"/>
      <c r="D93" s="67">
        <f>'RM Rate &amp; Feed Cost'!C92</f>
        <v>480</v>
      </c>
      <c r="E93" s="20">
        <f t="shared" si="4"/>
        <v>0</v>
      </c>
      <c r="F93" s="20">
        <f t="shared" si="5"/>
        <v>0</v>
      </c>
      <c r="G93" s="28">
        <f>C93*G7</f>
        <v>0</v>
      </c>
    </row>
    <row r="94" spans="1:13">
      <c r="A94" s="17">
        <v>87</v>
      </c>
      <c r="B94" s="19" t="str">
        <f>'RM Rate &amp; Feed Cost'!B93</f>
        <v>Milk Boost</v>
      </c>
      <c r="C94" s="71"/>
      <c r="D94" s="67">
        <f>'RM Rate &amp; Feed Cost'!C93</f>
        <v>650</v>
      </c>
      <c r="E94" s="20">
        <f t="shared" si="4"/>
        <v>0</v>
      </c>
      <c r="F94" s="20">
        <f t="shared" si="5"/>
        <v>0</v>
      </c>
      <c r="G94" s="28">
        <f>C94*G7</f>
        <v>0</v>
      </c>
    </row>
    <row r="95" spans="1:13">
      <c r="A95" s="17">
        <v>88</v>
      </c>
      <c r="B95" s="19" t="str">
        <f>'RM Rate &amp; Feed Cost'!B94</f>
        <v>Elitox</v>
      </c>
      <c r="C95" s="71"/>
      <c r="D95" s="67">
        <f>'RM Rate &amp; Feed Cost'!C94</f>
        <v>730</v>
      </c>
      <c r="E95" s="20">
        <f t="shared" ref="E95:E101" si="6">C95*D95</f>
        <v>0</v>
      </c>
      <c r="F95" s="20">
        <f t="shared" ref="F95:F100" si="7">E95/1000</f>
        <v>0</v>
      </c>
      <c r="G95" s="28">
        <f>C95*G7</f>
        <v>0</v>
      </c>
    </row>
    <row r="96" spans="1:13">
      <c r="A96" s="17">
        <v>89</v>
      </c>
      <c r="B96" s="19" t="str">
        <f>'RM Rate &amp; Feed Cost'!B95</f>
        <v>Butipearl</v>
      </c>
      <c r="C96" s="71">
        <v>0.4</v>
      </c>
      <c r="D96" s="67">
        <f>'RM Rate &amp; Feed Cost'!C95</f>
        <v>950</v>
      </c>
      <c r="E96" s="20">
        <f t="shared" si="6"/>
        <v>380</v>
      </c>
      <c r="F96" s="20">
        <f t="shared" si="7"/>
        <v>0.38</v>
      </c>
      <c r="G96" s="28">
        <f>C96*G7</f>
        <v>0</v>
      </c>
    </row>
    <row r="97" spans="1:8">
      <c r="A97" s="17">
        <v>90</v>
      </c>
      <c r="B97" s="19" t="str">
        <f>'RM Rate &amp; Feed Cost'!B96</f>
        <v>Chromflex C Dry</v>
      </c>
      <c r="C97" s="71"/>
      <c r="D97" s="67">
        <f>'RM Rate &amp; Feed Cost'!C96</f>
        <v>0</v>
      </c>
      <c r="E97" s="20">
        <f t="shared" si="6"/>
        <v>0</v>
      </c>
      <c r="F97" s="20">
        <f t="shared" si="7"/>
        <v>0</v>
      </c>
      <c r="G97" s="28"/>
    </row>
    <row r="98" spans="1:8">
      <c r="A98" s="17">
        <v>91</v>
      </c>
      <c r="B98" s="19" t="str">
        <f>'RM Rate &amp; Feed Cost'!B97</f>
        <v>Lasalocid (Avatec)</v>
      </c>
      <c r="C98" s="71"/>
      <c r="D98" s="67">
        <f>'RM Rate &amp; Feed Cost'!C97</f>
        <v>705</v>
      </c>
      <c r="E98" s="20">
        <f t="shared" si="6"/>
        <v>0</v>
      </c>
      <c r="F98" s="20">
        <f t="shared" si="7"/>
        <v>0</v>
      </c>
      <c r="G98" s="28"/>
    </row>
    <row r="99" spans="1:8">
      <c r="A99" s="17">
        <v>92</v>
      </c>
      <c r="B99" s="19" t="str">
        <f>'RM Rate &amp; Feed Cost'!B98</f>
        <v>Stafac 500</v>
      </c>
      <c r="C99" s="71">
        <v>7.0000000000000007E-2</v>
      </c>
      <c r="D99" s="67">
        <f>'RM Rate &amp; Feed Cost'!C98</f>
        <v>7200</v>
      </c>
      <c r="E99" s="20">
        <f t="shared" si="6"/>
        <v>504.00000000000006</v>
      </c>
      <c r="F99" s="20">
        <f t="shared" si="7"/>
        <v>0.504</v>
      </c>
      <c r="G99" s="28">
        <f>C99*G7</f>
        <v>0</v>
      </c>
    </row>
    <row r="100" spans="1:8">
      <c r="A100" s="17">
        <v>93</v>
      </c>
      <c r="B100" s="19">
        <f>'RM Rate &amp; Feed Cost'!B99</f>
        <v>0</v>
      </c>
      <c r="C100" s="71"/>
      <c r="D100" s="67"/>
      <c r="E100" s="20">
        <f t="shared" si="6"/>
        <v>0</v>
      </c>
      <c r="F100" s="20">
        <f t="shared" si="7"/>
        <v>0</v>
      </c>
      <c r="G100" s="28"/>
    </row>
    <row r="101" spans="1:8">
      <c r="A101" s="17">
        <v>94</v>
      </c>
      <c r="B101" s="19">
        <f>'RM Rate &amp; Feed Cost'!B100</f>
        <v>0</v>
      </c>
      <c r="C101" s="71"/>
      <c r="D101" s="67"/>
      <c r="E101" s="20">
        <f t="shared" si="6"/>
        <v>0</v>
      </c>
      <c r="F101" s="20"/>
      <c r="G101" s="28"/>
    </row>
    <row r="102" spans="1:8">
      <c r="A102" s="17">
        <v>95</v>
      </c>
      <c r="B102" s="19">
        <f>'RM Rate &amp; Feed Cost'!B101</f>
        <v>0</v>
      </c>
      <c r="C102" s="71"/>
      <c r="D102" s="67"/>
      <c r="E102" s="20"/>
      <c r="F102" s="20"/>
      <c r="G102" s="28"/>
    </row>
    <row r="103" spans="1:8">
      <c r="C103" s="74">
        <f>SUM(C8:C102)</f>
        <v>1000.0100000000001</v>
      </c>
      <c r="D103" s="74">
        <f t="shared" ref="D103:H103" si="8">SUM(D8:D102)</f>
        <v>34548.870000000003</v>
      </c>
      <c r="E103" s="74">
        <f t="shared" si="8"/>
        <v>34314.4804</v>
      </c>
      <c r="F103" s="74">
        <f t="shared" si="8"/>
        <v>34.314480400000008</v>
      </c>
      <c r="G103" s="74">
        <f t="shared" si="8"/>
        <v>0</v>
      </c>
      <c r="H103" s="74">
        <f t="shared" si="8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3"/>
  <sheetViews>
    <sheetView topLeftCell="A64" zoomScale="115" zoomScaleNormal="115" workbookViewId="0">
      <selection activeCell="A7" sqref="A7:C8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5.66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7.2" customHeight="1"/>
    <row r="4" spans="1:15" ht="13.8" customHeight="1">
      <c r="A4" s="65" t="s">
        <v>85</v>
      </c>
    </row>
    <row r="5" spans="1:15" ht="11.4" customHeight="1">
      <c r="A5" s="66" t="s">
        <v>86</v>
      </c>
    </row>
    <row r="6" spans="1:15" ht="10.199999999999999" customHeight="1">
      <c r="G6" s="82" t="s">
        <v>147</v>
      </c>
      <c r="H6" s="82" t="s">
        <v>148</v>
      </c>
      <c r="I6" s="90" t="s">
        <v>153</v>
      </c>
    </row>
    <row r="7" spans="1:15" ht="15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528.93299999999999</v>
      </c>
      <c r="D8" s="67">
        <f>'RM Rate &amp; Feed Cost'!C7</f>
        <v>20</v>
      </c>
      <c r="E8" s="20">
        <f>C8*D8</f>
        <v>10578.66</v>
      </c>
      <c r="F8" s="20">
        <f>E8/1000</f>
        <v>10.578659999999999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297.28699999999998</v>
      </c>
      <c r="D9" s="67">
        <f>'RM Rate &amp; Feed Cost'!C8</f>
        <v>35</v>
      </c>
      <c r="E9" s="20">
        <f t="shared" ref="E9:E72" si="0">C9*D9</f>
        <v>10405.045</v>
      </c>
      <c r="F9" s="20">
        <f t="shared" ref="F9:F72" si="1">E9/1000</f>
        <v>10.405044999999999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>
        <v>20</v>
      </c>
      <c r="D11" s="67">
        <f>'RM Rate &amp; Feed Cost'!C10</f>
        <v>62</v>
      </c>
      <c r="E11" s="20">
        <f t="shared" si="0"/>
        <v>1240</v>
      </c>
      <c r="F11" s="20">
        <f t="shared" si="1"/>
        <v>1.24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/>
      <c r="D13" s="67">
        <f>'RM Rate &amp; Feed Cost'!C12</f>
        <v>21</v>
      </c>
      <c r="E13" s="20">
        <f t="shared" si="0"/>
        <v>0</v>
      </c>
      <c r="F13" s="20">
        <f t="shared" si="1"/>
        <v>0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>
        <v>15</v>
      </c>
      <c r="D14" s="67">
        <f>'RM Rate &amp; Feed Cost'!C13</f>
        <v>53</v>
      </c>
      <c r="E14" s="20">
        <f t="shared" si="0"/>
        <v>795</v>
      </c>
      <c r="F14" s="20">
        <f t="shared" si="1"/>
        <v>0.79500000000000004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15</v>
      </c>
      <c r="D16" s="67">
        <f>'RM Rate &amp; Feed Cost'!C15</f>
        <v>62</v>
      </c>
      <c r="E16" s="20">
        <f t="shared" si="0"/>
        <v>930</v>
      </c>
      <c r="F16" s="20">
        <f t="shared" si="1"/>
        <v>0.93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>
        <v>50</v>
      </c>
      <c r="D18" s="67">
        <f>'RM Rate &amp; Feed Cost'!C17</f>
        <v>43.5</v>
      </c>
      <c r="E18" s="20">
        <f t="shared" si="0"/>
        <v>2175</v>
      </c>
      <c r="F18" s="20">
        <f t="shared" si="1"/>
        <v>2.1749999999999998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>
        <v>9.1929999999999996</v>
      </c>
      <c r="D23" s="67">
        <f>'RM Rate &amp; Feed Cost'!C22</f>
        <v>8.5</v>
      </c>
      <c r="E23" s="20">
        <f t="shared" si="0"/>
        <v>78.140500000000003</v>
      </c>
      <c r="F23" s="20">
        <f t="shared" si="1"/>
        <v>7.8140500000000002E-2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>
        <f>40.431-5</f>
        <v>35.430999999999997</v>
      </c>
      <c r="D25" s="67">
        <f>'RM Rate &amp; Feed Cost'!C24</f>
        <v>63</v>
      </c>
      <c r="E25" s="20">
        <f t="shared" si="0"/>
        <v>2232.1529999999998</v>
      </c>
      <c r="F25" s="20">
        <f t="shared" si="1"/>
        <v>2.2321529999999998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>
        <v>5</v>
      </c>
      <c r="D33" s="67">
        <f>'RM Rate &amp; Feed Cost'!C32</f>
        <v>60</v>
      </c>
      <c r="E33" s="20">
        <f t="shared" si="0"/>
        <v>300</v>
      </c>
      <c r="F33" s="20">
        <f t="shared" si="1"/>
        <v>0.3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2.91</v>
      </c>
      <c r="D35" s="67">
        <f>'RM Rate &amp; Feed Cost'!C34</f>
        <v>9.25</v>
      </c>
      <c r="E35" s="20">
        <f t="shared" si="0"/>
        <v>26.9175</v>
      </c>
      <c r="F35" s="20">
        <f t="shared" si="1"/>
        <v>2.69175E-2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>
        <v>0.5</v>
      </c>
      <c r="D37" s="67">
        <f>'RM Rate &amp; Feed Cost'!C36</f>
        <v>730</v>
      </c>
      <c r="E37" s="20">
        <f t="shared" si="0"/>
        <v>365</v>
      </c>
      <c r="F37" s="20">
        <f t="shared" si="1"/>
        <v>0.36499999999999999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>
        <v>0.15</v>
      </c>
      <c r="D38" s="67">
        <f>'RM Rate &amp; Feed Cost'!C37</f>
        <v>155</v>
      </c>
      <c r="E38" s="20">
        <f t="shared" si="0"/>
        <v>23.25</v>
      </c>
      <c r="F38" s="20">
        <f t="shared" si="1"/>
        <v>2.325E-2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>
        <v>0.5</v>
      </c>
      <c r="D40" s="67">
        <f>'RM Rate &amp; Feed Cost'!C39</f>
        <v>165</v>
      </c>
      <c r="E40" s="20">
        <f t="shared" si="0"/>
        <v>82.5</v>
      </c>
      <c r="F40" s="20">
        <f t="shared" si="1"/>
        <v>8.2500000000000004E-2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>
        <v>0.6</v>
      </c>
      <c r="D41" s="67">
        <f>'RM Rate &amp; Feed Cost'!C40</f>
        <v>975</v>
      </c>
      <c r="E41" s="20">
        <f t="shared" si="0"/>
        <v>585</v>
      </c>
      <c r="F41" s="20">
        <f t="shared" si="1"/>
        <v>0.58499999999999996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>
        <v>0.8</v>
      </c>
      <c r="D43" s="67">
        <f>'RM Rate &amp; Feed Cost'!C42</f>
        <v>115</v>
      </c>
      <c r="E43" s="20">
        <f t="shared" si="0"/>
        <v>92</v>
      </c>
      <c r="F43" s="20">
        <f t="shared" si="1"/>
        <v>9.1999999999999998E-2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2.5030000000000001</v>
      </c>
      <c r="D48" s="67">
        <f>'RM Rate &amp; Feed Cost'!C47</f>
        <v>230</v>
      </c>
      <c r="E48" s="20">
        <f t="shared" si="0"/>
        <v>575.69000000000005</v>
      </c>
      <c r="F48" s="20">
        <f t="shared" si="1"/>
        <v>0.57569000000000004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>
        <v>0.5</v>
      </c>
      <c r="D58" s="67">
        <f>'RM Rate &amp; Feed Cost'!C57</f>
        <v>390</v>
      </c>
      <c r="E58" s="20">
        <f t="shared" si="0"/>
        <v>195</v>
      </c>
      <c r="F58" s="20">
        <f t="shared" si="1"/>
        <v>0.19500000000000001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0.89900000000000002</v>
      </c>
      <c r="D60" s="67">
        <f>'RM Rate &amp; Feed Cost'!C59</f>
        <v>132</v>
      </c>
      <c r="E60" s="20">
        <f t="shared" si="0"/>
        <v>118.66800000000001</v>
      </c>
      <c r="F60" s="20">
        <f t="shared" si="1"/>
        <v>0.11866800000000001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>
        <v>0.75</v>
      </c>
      <c r="D63" s="67">
        <f>'RM Rate &amp; Feed Cost'!C62</f>
        <v>290</v>
      </c>
      <c r="E63" s="20">
        <f t="shared" si="0"/>
        <v>217.5</v>
      </c>
      <c r="F63" s="20">
        <f t="shared" si="1"/>
        <v>0.2175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2.6960000000000002</v>
      </c>
      <c r="D64" s="67">
        <f>'RM Rate &amp; Feed Cost'!C63</f>
        <v>87.38</v>
      </c>
      <c r="E64" s="20">
        <f t="shared" si="0"/>
        <v>235.57648</v>
      </c>
      <c r="F64" s="20">
        <f t="shared" si="1"/>
        <v>0.23557648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>
        <v>0.6</v>
      </c>
      <c r="D65" s="67">
        <f>'RM Rate &amp; Feed Cost'!C64</f>
        <v>290</v>
      </c>
      <c r="E65" s="20">
        <f t="shared" si="0"/>
        <v>174</v>
      </c>
      <c r="F65" s="20">
        <f t="shared" si="1"/>
        <v>0.17399999999999999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7.673</v>
      </c>
      <c r="D69" s="67">
        <f>'RM Rate &amp; Feed Cost'!C68</f>
        <v>55</v>
      </c>
      <c r="E69" s="20">
        <f t="shared" si="0"/>
        <v>422.01499999999999</v>
      </c>
      <c r="F69" s="20">
        <f t="shared" si="1"/>
        <v>0.42201499999999997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</v>
      </c>
      <c r="D71" s="67">
        <f>'RM Rate &amp; Feed Cost'!C70</f>
        <v>1700</v>
      </c>
      <c r="E71" s="20">
        <f t="shared" si="0"/>
        <v>170</v>
      </c>
      <c r="F71" s="20">
        <f t="shared" si="1"/>
        <v>0.17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>
        <v>0.75</v>
      </c>
      <c r="D74" s="67">
        <f>'RM Rate &amp; Feed Cost'!C73</f>
        <v>46</v>
      </c>
      <c r="E74" s="20">
        <f t="shared" si="2"/>
        <v>34.5</v>
      </c>
      <c r="F74" s="20">
        <f t="shared" si="3"/>
        <v>3.4500000000000003E-2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>
        <v>1.5</v>
      </c>
      <c r="D75" s="67">
        <f>'RM Rate &amp; Feed Cost'!C74</f>
        <v>83</v>
      </c>
      <c r="E75" s="20">
        <f t="shared" si="2"/>
        <v>124.5</v>
      </c>
      <c r="F75" s="20">
        <f t="shared" si="3"/>
        <v>0.1245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>
        <v>0.5</v>
      </c>
      <c r="D78" s="67">
        <f>'RM Rate &amp; Feed Cost'!C77</f>
        <v>400</v>
      </c>
      <c r="E78" s="20">
        <f t="shared" si="2"/>
        <v>200</v>
      </c>
      <c r="F78" s="20">
        <f t="shared" si="3"/>
        <v>0.2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>
        <v>0.22500000000000001</v>
      </c>
      <c r="D80" s="67">
        <f>'RM Rate &amp; Feed Cost'!C79</f>
        <v>900</v>
      </c>
      <c r="E80" s="20">
        <f t="shared" si="2"/>
        <v>202.5</v>
      </c>
      <c r="F80" s="20">
        <f t="shared" si="3"/>
        <v>0.20250000000000001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>
        <v>0.5</v>
      </c>
      <c r="D81" s="67">
        <f>'RM Rate &amp; Feed Cost'!C80</f>
        <v>550</v>
      </c>
      <c r="E81" s="20">
        <f t="shared" si="2"/>
        <v>275</v>
      </c>
      <c r="F81" s="20">
        <f t="shared" si="3"/>
        <v>0.27500000000000002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9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 ht="9" customHeight="1">
      <c r="A87" s="17">
        <v>80</v>
      </c>
      <c r="B87" s="19" t="str">
        <f>'RM Rate &amp; Feed Cost'!B86</f>
        <v>Kemtrace Broiler Dry</v>
      </c>
      <c r="C87" s="37">
        <v>0.35</v>
      </c>
      <c r="D87" s="67">
        <f>'RM Rate &amp; Feed Cost'!C86</f>
        <v>350</v>
      </c>
      <c r="E87" s="20">
        <f t="shared" si="2"/>
        <v>122.49999999999999</v>
      </c>
      <c r="F87" s="20">
        <f t="shared" si="3"/>
        <v>0.12249999999999998</v>
      </c>
      <c r="G87" s="28">
        <f>G7*C87</f>
        <v>0</v>
      </c>
    </row>
    <row r="88" spans="1:13" ht="9" customHeight="1">
      <c r="A88" s="17">
        <v>81</v>
      </c>
      <c r="B88" s="19" t="str">
        <f>'RM Rate &amp; Feed Cost'!B87</f>
        <v>Antamix ME</v>
      </c>
      <c r="C88" s="37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 ht="9" customHeight="1">
      <c r="A89" s="17">
        <v>82</v>
      </c>
      <c r="B89" s="19" t="str">
        <f>'RM Rate &amp; Feed Cost'!B88</f>
        <v>Lincomycin (Eurolinco)</v>
      </c>
      <c r="C89" s="37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 ht="9" customHeight="1">
      <c r="A90" s="17">
        <v>83</v>
      </c>
      <c r="B90" s="19" t="str">
        <f>'RM Rate &amp; Feed Cost'!B89</f>
        <v>Natufactant 250</v>
      </c>
      <c r="C90" s="37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37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3" spans="1:13">
      <c r="C93" s="75">
        <f>SUM(C8:C92)</f>
        <v>1000.8500000000001</v>
      </c>
      <c r="D93" s="75">
        <f t="shared" ref="D93:G93" si="4">SUM(D8:D92)</f>
        <v>23523.870000000003</v>
      </c>
      <c r="E93" s="75">
        <f t="shared" si="4"/>
        <v>32976.11548</v>
      </c>
      <c r="F93" s="75">
        <f t="shared" si="4"/>
        <v>32.976115480000004</v>
      </c>
      <c r="G93" s="75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3"/>
  <sheetViews>
    <sheetView zoomScale="115" zoomScaleNormal="115" workbookViewId="0">
      <selection activeCell="A6" sqref="A6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6.7773437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5.4" customHeight="1"/>
    <row r="4" spans="1:15" ht="13.8" customHeight="1">
      <c r="A4" s="65" t="s">
        <v>229</v>
      </c>
    </row>
    <row r="5" spans="1:15">
      <c r="A5" s="66" t="s">
        <v>279</v>
      </c>
    </row>
    <row r="6" spans="1:15" ht="10.8" customHeight="1">
      <c r="G6" s="82" t="s">
        <v>147</v>
      </c>
      <c r="H6" s="82" t="s">
        <v>148</v>
      </c>
      <c r="I6" s="90" t="s">
        <v>153</v>
      </c>
    </row>
    <row r="7" spans="1:15" ht="17.399999999999999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7.95" customHeight="1">
      <c r="A8" s="17">
        <v>1</v>
      </c>
      <c r="B8" s="19" t="str">
        <f>'RM Rate &amp; Feed Cost'!B7</f>
        <v>Maize</v>
      </c>
      <c r="C8" s="31">
        <v>700</v>
      </c>
      <c r="D8" s="67">
        <f>'RM Rate &amp; Feed Cost'!C7</f>
        <v>20</v>
      </c>
      <c r="E8" s="20">
        <f>C8*D8</f>
        <v>14000</v>
      </c>
      <c r="F8" s="20">
        <f>E8/1000</f>
        <v>14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7.95" customHeight="1">
      <c r="A9" s="17">
        <v>2</v>
      </c>
      <c r="B9" s="19" t="str">
        <f>'RM Rate &amp; Feed Cost'!B8</f>
        <v>Soyabean Meal</v>
      </c>
      <c r="C9" s="28"/>
      <c r="D9" s="67">
        <f>'RM Rate &amp; Feed Cost'!C8</f>
        <v>35</v>
      </c>
      <c r="E9" s="20">
        <f t="shared" ref="E9:E72" si="0">C9*D9</f>
        <v>0</v>
      </c>
      <c r="F9" s="20">
        <f t="shared" ref="F9:F72" si="1">E9/1000</f>
        <v>0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7.95" customHeight="1">
      <c r="A10" s="17">
        <v>3</v>
      </c>
      <c r="B10" s="19" t="str">
        <f>'RM Rate &amp; Feed Cost'!B9</f>
        <v>DORB</v>
      </c>
      <c r="C10" s="28">
        <v>30</v>
      </c>
      <c r="D10" s="67">
        <f>'RM Rate &amp; Feed Cost'!C9</f>
        <v>18.5</v>
      </c>
      <c r="E10" s="20">
        <f t="shared" si="0"/>
        <v>555</v>
      </c>
      <c r="F10" s="20">
        <f t="shared" si="1"/>
        <v>0.55500000000000005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7.95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7.95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7.95" customHeight="1">
      <c r="A13" s="17">
        <v>6</v>
      </c>
      <c r="B13" s="19" t="str">
        <f>'RM Rate &amp; Feed Cost'!B12</f>
        <v>Rice Polish (A)</v>
      </c>
      <c r="C13" s="28">
        <v>150</v>
      </c>
      <c r="D13" s="67">
        <f>'RM Rate &amp; Feed Cost'!C12</f>
        <v>21</v>
      </c>
      <c r="E13" s="20">
        <f t="shared" si="0"/>
        <v>3150</v>
      </c>
      <c r="F13" s="20">
        <f t="shared" si="1"/>
        <v>3.15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7.95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7.95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7.95" customHeight="1">
      <c r="A16" s="17">
        <v>9</v>
      </c>
      <c r="B16" s="19" t="str">
        <f>'RM Rate &amp; Feed Cost'!B15</f>
        <v>Maize Gluten Meal (CGM)</v>
      </c>
      <c r="C16" s="28"/>
      <c r="D16" s="67">
        <f>'RM Rate &amp; Feed Cost'!C15</f>
        <v>62</v>
      </c>
      <c r="E16" s="20">
        <f t="shared" si="0"/>
        <v>0</v>
      </c>
      <c r="F16" s="20">
        <f t="shared" si="1"/>
        <v>0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7.95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7.95" customHeight="1">
      <c r="A18" s="17">
        <v>11</v>
      </c>
      <c r="B18" s="19" t="str">
        <f>'RM Rate &amp; Feed Cost'!B17</f>
        <v>Full Fat Soya</v>
      </c>
      <c r="C18" s="28"/>
      <c r="D18" s="67">
        <f>'RM Rate &amp; Feed Cost'!C17</f>
        <v>43.5</v>
      </c>
      <c r="E18" s="20">
        <f t="shared" si="0"/>
        <v>0</v>
      </c>
      <c r="F18" s="20">
        <f t="shared" si="1"/>
        <v>0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7.95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7.95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7.95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7.95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7.95" customHeight="1">
      <c r="A23" s="17">
        <v>16</v>
      </c>
      <c r="B23" s="19" t="str">
        <f>'RM Rate &amp; Feed Cost'!B22</f>
        <v>Lime Stone (Pawder)</v>
      </c>
      <c r="C23" s="28">
        <v>100</v>
      </c>
      <c r="D23" s="67">
        <f>'RM Rate &amp; Feed Cost'!C22</f>
        <v>8.5</v>
      </c>
      <c r="E23" s="20">
        <f t="shared" si="0"/>
        <v>850</v>
      </c>
      <c r="F23" s="20">
        <f t="shared" si="1"/>
        <v>0.85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7.95" customHeight="1">
      <c r="A24" s="17">
        <v>17</v>
      </c>
      <c r="B24" s="19" t="str">
        <f>'RM Rate &amp; Feed Cost'!B23</f>
        <v>Lime Stone Gurnular</v>
      </c>
      <c r="C24" s="28"/>
      <c r="D24" s="67">
        <f>'RM Rate &amp; Feed Cost'!C23</f>
        <v>9.5</v>
      </c>
      <c r="E24" s="20">
        <f t="shared" si="0"/>
        <v>0</v>
      </c>
      <c r="F24" s="20">
        <f t="shared" si="1"/>
        <v>0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7.95" customHeight="1">
      <c r="A25" s="17">
        <v>18</v>
      </c>
      <c r="B25" s="19" t="str">
        <f>'RM Rate &amp; Feed Cost'!B24</f>
        <v>Soyabean Oil</v>
      </c>
      <c r="C25" s="28"/>
      <c r="D25" s="67">
        <f>'RM Rate &amp; Feed Cost'!C24</f>
        <v>63</v>
      </c>
      <c r="E25" s="20">
        <f t="shared" si="0"/>
        <v>0</v>
      </c>
      <c r="F25" s="20">
        <f t="shared" si="1"/>
        <v>0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7.95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7.95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7.95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7.95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7.95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7.95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7.95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7.95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7.95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7.95" customHeight="1">
      <c r="A35" s="17">
        <v>28</v>
      </c>
      <c r="B35" s="19" t="str">
        <f>'RM Rate &amp; Feed Cost'!B34</f>
        <v>Salt</v>
      </c>
      <c r="C35" s="28">
        <v>20</v>
      </c>
      <c r="D35" s="67">
        <f>'RM Rate &amp; Feed Cost'!C34</f>
        <v>9.25</v>
      </c>
      <c r="E35" s="20">
        <f t="shared" si="0"/>
        <v>185</v>
      </c>
      <c r="F35" s="20">
        <f t="shared" si="1"/>
        <v>0.185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7.95" customHeight="1">
      <c r="A36" s="17">
        <v>29</v>
      </c>
      <c r="B36" s="19" t="str">
        <f>'RM Rate &amp; Feed Cost'!B35</f>
        <v>CTCzyme</v>
      </c>
      <c r="C36" s="28"/>
      <c r="D36" s="67">
        <f>'RM Rate &amp; Feed Cost'!C35</f>
        <v>435</v>
      </c>
      <c r="E36" s="20">
        <f t="shared" si="0"/>
        <v>0</v>
      </c>
      <c r="F36" s="20">
        <f t="shared" si="1"/>
        <v>0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7.95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7.95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7.95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7.95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7.95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7.95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7.95" customHeight="1">
      <c r="A43" s="17">
        <v>36</v>
      </c>
      <c r="B43" s="19" t="str">
        <f>'RM Rate &amp; Feed Cost'!B42</f>
        <v>Choline Chloride</v>
      </c>
      <c r="C43" s="28"/>
      <c r="D43" s="67">
        <f>'RM Rate &amp; Feed Cost'!C42</f>
        <v>115</v>
      </c>
      <c r="E43" s="20">
        <f t="shared" si="0"/>
        <v>0</v>
      </c>
      <c r="F43" s="20">
        <f t="shared" si="1"/>
        <v>0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7.95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7.95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7.95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7.95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7.95" customHeight="1">
      <c r="A48" s="17">
        <v>41</v>
      </c>
      <c r="B48" s="19" t="str">
        <f>'RM Rate &amp; Feed Cost'!B47</f>
        <v>DL-Methionine</v>
      </c>
      <c r="C48" s="28"/>
      <c r="D48" s="67">
        <f>'RM Rate &amp; Feed Cost'!C47</f>
        <v>230</v>
      </c>
      <c r="E48" s="20">
        <f t="shared" si="0"/>
        <v>0</v>
      </c>
      <c r="F48" s="20">
        <f t="shared" si="1"/>
        <v>0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7.95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7.95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7.95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7.95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7.95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7.95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7.95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7.95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7.95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7.95" customHeight="1">
      <c r="A58" s="17">
        <v>51</v>
      </c>
      <c r="B58" s="19" t="str">
        <f>'RM Rate &amp; Feed Cost'!B57</f>
        <v>ImmunoWall</v>
      </c>
      <c r="C58" s="28"/>
      <c r="D58" s="67">
        <f>'RM Rate &amp; Feed Cost'!C57</f>
        <v>390</v>
      </c>
      <c r="E58" s="20">
        <f t="shared" si="0"/>
        <v>0</v>
      </c>
      <c r="F58" s="20">
        <f t="shared" si="1"/>
        <v>0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7.95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7.95" customHeight="1">
      <c r="A60" s="17">
        <v>53</v>
      </c>
      <c r="B60" s="19" t="str">
        <f>'RM Rate &amp; Feed Cost'!B59</f>
        <v>L-Theonine</v>
      </c>
      <c r="C60" s="28"/>
      <c r="D60" s="67">
        <f>'RM Rate &amp; Feed Cost'!C59</f>
        <v>132</v>
      </c>
      <c r="E60" s="20">
        <f t="shared" si="0"/>
        <v>0</v>
      </c>
      <c r="F60" s="20">
        <f t="shared" si="1"/>
        <v>0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7.95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7.95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7.95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7.95" customHeight="1">
      <c r="A64" s="17">
        <v>57</v>
      </c>
      <c r="B64" s="19" t="str">
        <f>'RM Rate &amp; Feed Cost'!B63</f>
        <v>Lysine</v>
      </c>
      <c r="C64" s="29"/>
      <c r="D64" s="67">
        <f>'RM Rate &amp; Feed Cost'!C63</f>
        <v>87.38</v>
      </c>
      <c r="E64" s="20">
        <f t="shared" si="0"/>
        <v>0</v>
      </c>
      <c r="F64" s="20">
        <f t="shared" si="1"/>
        <v>0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7.95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7.95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7.95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7.95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7.95" customHeight="1">
      <c r="A69" s="17">
        <v>62</v>
      </c>
      <c r="B69" s="19" t="str">
        <f>'RM Rate &amp; Feed Cost'!B68</f>
        <v>Mono calcium Phosphate /M.C.P</v>
      </c>
      <c r="C69" s="28"/>
      <c r="D69" s="67">
        <f>'RM Rate &amp; Feed Cost'!C68</f>
        <v>55</v>
      </c>
      <c r="E69" s="20">
        <f t="shared" si="0"/>
        <v>0</v>
      </c>
      <c r="F69" s="20">
        <f t="shared" si="1"/>
        <v>0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7.95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7.95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7.95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7.95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91" si="2">C73*D73</f>
        <v>0</v>
      </c>
      <c r="F73" s="20">
        <f t="shared" ref="F73:F91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7.95" customHeight="1">
      <c r="A74" s="17">
        <v>67</v>
      </c>
      <c r="B74" s="19" t="str">
        <f>'RM Rate &amp; Feed Cost'!B73</f>
        <v>Sodium-Bi-Carbonate</v>
      </c>
      <c r="C74" s="28"/>
      <c r="D74" s="67">
        <f>'RM Rate &amp; Feed Cost'!C73</f>
        <v>46</v>
      </c>
      <c r="E74" s="20">
        <f t="shared" si="2"/>
        <v>0</v>
      </c>
      <c r="F74" s="20">
        <f t="shared" si="3"/>
        <v>0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7.95" customHeight="1">
      <c r="A75" s="17">
        <v>68</v>
      </c>
      <c r="B75" s="19" t="str">
        <f>'RM Rate &amp; Feed Cost'!B74</f>
        <v>Toxin Binder</v>
      </c>
      <c r="C75" s="28"/>
      <c r="D75" s="67">
        <f>'RM Rate &amp; Feed Cost'!C74</f>
        <v>83</v>
      </c>
      <c r="E75" s="20">
        <f t="shared" si="2"/>
        <v>0</v>
      </c>
      <c r="F75" s="20">
        <f t="shared" si="3"/>
        <v>0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7.95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7.95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7.95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7.95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7.95" customHeight="1">
      <c r="A80" s="17">
        <v>73</v>
      </c>
      <c r="B80" s="19" t="str">
        <f>'RM Rate &amp; Feed Cost'!B79</f>
        <v>XAP/Robaviotic</v>
      </c>
      <c r="C80" s="28"/>
      <c r="D80" s="67">
        <f>'RM Rate &amp; Feed Cost'!C79</f>
        <v>900</v>
      </c>
      <c r="E80" s="20">
        <f t="shared" si="2"/>
        <v>0</v>
      </c>
      <c r="F80" s="20">
        <f t="shared" si="3"/>
        <v>0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7.95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7.95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7.95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7.95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7.95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7.95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2"/>
        <v>0</v>
      </c>
      <c r="F86" s="20">
        <f t="shared" si="3"/>
        <v>0</v>
      </c>
      <c r="G86" s="28">
        <f>G7*C86</f>
        <v>0</v>
      </c>
      <c r="H86" s="15"/>
      <c r="I86" s="15"/>
      <c r="J86" s="4"/>
      <c r="K86" s="33"/>
      <c r="L86" s="33"/>
    </row>
    <row r="87" spans="1:13" ht="7.95" customHeight="1">
      <c r="A87" s="17">
        <v>80</v>
      </c>
      <c r="B87" s="19" t="str">
        <f>'RM Rate &amp; Feed Cost'!B86</f>
        <v>Kemtrace Broiler Dry</v>
      </c>
      <c r="C87" s="37"/>
      <c r="D87" s="67">
        <f>'RM Rate &amp; Feed Cost'!C86</f>
        <v>350</v>
      </c>
      <c r="E87" s="20">
        <f t="shared" si="2"/>
        <v>0</v>
      </c>
      <c r="F87" s="20">
        <f t="shared" si="3"/>
        <v>0</v>
      </c>
      <c r="G87" s="28">
        <f>G7*C87</f>
        <v>0</v>
      </c>
    </row>
    <row r="88" spans="1:13" ht="7.95" customHeight="1">
      <c r="A88" s="17">
        <v>81</v>
      </c>
      <c r="B88" s="19" t="str">
        <f>'RM Rate &amp; Feed Cost'!B87</f>
        <v>Antamix ME</v>
      </c>
      <c r="C88" s="37"/>
      <c r="D88" s="67">
        <f>'RM Rate &amp; Feed Cost'!C87</f>
        <v>165</v>
      </c>
      <c r="E88" s="20">
        <f t="shared" si="2"/>
        <v>0</v>
      </c>
      <c r="F88" s="20">
        <f t="shared" si="3"/>
        <v>0</v>
      </c>
      <c r="G88" s="28">
        <f>G7*C88</f>
        <v>0</v>
      </c>
    </row>
    <row r="89" spans="1:13" ht="7.95" customHeight="1">
      <c r="A89" s="17">
        <v>82</v>
      </c>
      <c r="B89" s="19" t="str">
        <f>'RM Rate &amp; Feed Cost'!B88</f>
        <v>Lincomycin (Eurolinco)</v>
      </c>
      <c r="C89" s="37"/>
      <c r="D89" s="67">
        <f>'RM Rate &amp; Feed Cost'!C88</f>
        <v>600</v>
      </c>
      <c r="E89" s="20">
        <f t="shared" si="2"/>
        <v>0</v>
      </c>
      <c r="F89" s="20">
        <f t="shared" si="3"/>
        <v>0</v>
      </c>
      <c r="G89" s="28">
        <f>G7*C89</f>
        <v>0</v>
      </c>
    </row>
    <row r="90" spans="1:13" ht="7.95" customHeight="1">
      <c r="A90" s="17">
        <v>83</v>
      </c>
      <c r="B90" s="19" t="str">
        <f>'RM Rate &amp; Feed Cost'!B89</f>
        <v>Natufactant 250</v>
      </c>
      <c r="C90" s="37"/>
      <c r="D90" s="67">
        <f>'RM Rate &amp; Feed Cost'!C89</f>
        <v>290</v>
      </c>
      <c r="E90" s="20">
        <f t="shared" si="2"/>
        <v>0</v>
      </c>
      <c r="F90" s="20">
        <f t="shared" si="3"/>
        <v>0</v>
      </c>
      <c r="G90" s="28">
        <f>G7*C90</f>
        <v>0</v>
      </c>
    </row>
    <row r="91" spans="1:13" ht="7.95" customHeight="1">
      <c r="A91" s="17">
        <v>84</v>
      </c>
      <c r="B91" s="19" t="str">
        <f>'RM Rate &amp; Feed Cost'!B90</f>
        <v>Egg Extra</v>
      </c>
      <c r="C91" s="37"/>
      <c r="D91" s="67">
        <f>'RM Rate &amp; Feed Cost'!C90</f>
        <v>950</v>
      </c>
      <c r="E91" s="20">
        <f t="shared" si="2"/>
        <v>0</v>
      </c>
      <c r="F91" s="20">
        <f t="shared" si="3"/>
        <v>0</v>
      </c>
      <c r="G91" s="28">
        <f>G7*C91</f>
        <v>0</v>
      </c>
    </row>
    <row r="92" spans="1:13" ht="7.95" customHeight="1"/>
    <row r="93" spans="1:13">
      <c r="C93" s="75">
        <f>SUM(C8:C92)</f>
        <v>1000</v>
      </c>
      <c r="D93" s="75">
        <f t="shared" ref="D93:G93" si="4">SUM(D8:D92)</f>
        <v>23523.870000000003</v>
      </c>
      <c r="E93" s="75">
        <f t="shared" si="4"/>
        <v>18740</v>
      </c>
      <c r="F93" s="75">
        <f t="shared" si="4"/>
        <v>18.739999999999998</v>
      </c>
      <c r="G93" s="75">
        <f t="shared" si="4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03"/>
  <sheetViews>
    <sheetView zoomScale="115" zoomScaleNormal="115" workbookViewId="0">
      <selection activeCell="G7" sqref="G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8.332031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76</v>
      </c>
    </row>
    <row r="5" spans="1:15">
      <c r="A5" s="66" t="s">
        <v>278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526.154</v>
      </c>
      <c r="D8" s="67">
        <f>'RM Rate &amp; Feed Cost'!C7</f>
        <v>20</v>
      </c>
      <c r="E8" s="20">
        <f>C8*D8</f>
        <v>10523.08</v>
      </c>
      <c r="F8" s="20">
        <f>E8/1000</f>
        <v>10.52308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350</v>
      </c>
      <c r="D9" s="67">
        <f>'RM Rate &amp; Feed Cost'!C8</f>
        <v>35</v>
      </c>
      <c r="E9" s="20">
        <f t="shared" ref="E9:E72" si="0">C9*D9</f>
        <v>12250</v>
      </c>
      <c r="F9" s="20">
        <f t="shared" ref="F9:F72" si="1">E9/1000</f>
        <v>12.25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16.927</v>
      </c>
      <c r="D13" s="67">
        <f>'RM Rate &amp; Feed Cost'!C12</f>
        <v>21</v>
      </c>
      <c r="E13" s="20">
        <f t="shared" si="0"/>
        <v>355.46699999999998</v>
      </c>
      <c r="F13" s="20">
        <f t="shared" si="1"/>
        <v>0.35546699999999998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15</v>
      </c>
      <c r="D16" s="67">
        <f>'RM Rate &amp; Feed Cost'!C15</f>
        <v>62</v>
      </c>
      <c r="E16" s="20">
        <f t="shared" si="0"/>
        <v>930</v>
      </c>
      <c r="F16" s="20">
        <f t="shared" si="1"/>
        <v>0.93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>
        <v>17</v>
      </c>
      <c r="D18" s="67">
        <f>'RM Rate &amp; Feed Cost'!C17</f>
        <v>43.5</v>
      </c>
      <c r="E18" s="20">
        <f t="shared" si="0"/>
        <v>739.5</v>
      </c>
      <c r="F18" s="20">
        <f t="shared" si="1"/>
        <v>0.73950000000000005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>
        <v>13.79</v>
      </c>
      <c r="D24" s="67">
        <f>'RM Rate &amp; Feed Cost'!C23</f>
        <v>9.5</v>
      </c>
      <c r="E24" s="20">
        <f t="shared" si="0"/>
        <v>131.005</v>
      </c>
      <c r="F24" s="20">
        <f t="shared" si="1"/>
        <v>0.13100499999999998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>
        <v>32.28</v>
      </c>
      <c r="D25" s="67">
        <f>'RM Rate &amp; Feed Cost'!C24</f>
        <v>63</v>
      </c>
      <c r="E25" s="20">
        <f t="shared" si="0"/>
        <v>2033.64</v>
      </c>
      <c r="F25" s="20">
        <f t="shared" si="1"/>
        <v>2.0336400000000001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2.5</v>
      </c>
      <c r="D35" s="67">
        <f>'RM Rate &amp; Feed Cost'!C34</f>
        <v>9.25</v>
      </c>
      <c r="E35" s="20">
        <f t="shared" si="0"/>
        <v>23.125</v>
      </c>
      <c r="F35" s="20">
        <f t="shared" si="1"/>
        <v>2.3125E-2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>
        <v>0.5</v>
      </c>
      <c r="D36" s="67">
        <f>'RM Rate &amp; Feed Cost'!C35</f>
        <v>435</v>
      </c>
      <c r="E36" s="20">
        <f t="shared" si="0"/>
        <v>217.5</v>
      </c>
      <c r="F36" s="20">
        <f t="shared" si="1"/>
        <v>0.2175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>
        <v>0.6</v>
      </c>
      <c r="D41" s="67">
        <f>'RM Rate &amp; Feed Cost'!C40</f>
        <v>975</v>
      </c>
      <c r="E41" s="20">
        <f t="shared" si="0"/>
        <v>585</v>
      </c>
      <c r="F41" s="20">
        <f t="shared" si="1"/>
        <v>0.58499999999999996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>
        <v>0.5</v>
      </c>
      <c r="D43" s="67">
        <f>'RM Rate &amp; Feed Cost'!C42</f>
        <v>115</v>
      </c>
      <c r="E43" s="20">
        <f t="shared" si="0"/>
        <v>57.5</v>
      </c>
      <c r="F43" s="20">
        <f t="shared" si="1"/>
        <v>5.7500000000000002E-2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3.18</v>
      </c>
      <c r="D48" s="67">
        <f>'RM Rate &amp; Feed Cost'!C47</f>
        <v>230</v>
      </c>
      <c r="E48" s="20">
        <f t="shared" si="0"/>
        <v>731.40000000000009</v>
      </c>
      <c r="F48" s="20">
        <f t="shared" si="1"/>
        <v>0.73140000000000005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>
        <v>0.6</v>
      </c>
      <c r="D49" s="67">
        <f>'RM Rate &amp; Feed Cost'!C48</f>
        <v>250</v>
      </c>
      <c r="E49" s="20">
        <f t="shared" si="0"/>
        <v>150</v>
      </c>
      <c r="F49" s="20">
        <f t="shared" si="1"/>
        <v>0.15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>
        <v>0.5</v>
      </c>
      <c r="D56" s="67">
        <f>'RM Rate &amp; Feed Cost'!C55</f>
        <v>375</v>
      </c>
      <c r="E56" s="20">
        <f t="shared" si="0"/>
        <v>187.5</v>
      </c>
      <c r="F56" s="20">
        <f t="shared" si="1"/>
        <v>0.1875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>
        <v>0.5</v>
      </c>
      <c r="D57" s="67">
        <f>'RM Rate &amp; Feed Cost'!C56</f>
        <v>425</v>
      </c>
      <c r="E57" s="20">
        <f t="shared" si="0"/>
        <v>212.5</v>
      </c>
      <c r="F57" s="20">
        <f t="shared" si="1"/>
        <v>0.21249999999999999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>
        <v>1</v>
      </c>
      <c r="D58" s="67">
        <f>'RM Rate &amp; Feed Cost'!C57</f>
        <v>390</v>
      </c>
      <c r="E58" s="20">
        <f t="shared" si="0"/>
        <v>390</v>
      </c>
      <c r="F58" s="20">
        <f t="shared" si="1"/>
        <v>0.39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0.83</v>
      </c>
      <c r="D60" s="67">
        <f>'RM Rate &amp; Feed Cost'!C59</f>
        <v>132</v>
      </c>
      <c r="E60" s="20">
        <f t="shared" si="0"/>
        <v>109.55999999999999</v>
      </c>
      <c r="F60" s="20">
        <f t="shared" si="1"/>
        <v>0.10955999999999999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2.589</v>
      </c>
      <c r="D64" s="67">
        <f>'RM Rate &amp; Feed Cost'!C63</f>
        <v>87.38</v>
      </c>
      <c r="E64" s="20">
        <f t="shared" si="0"/>
        <v>226.22681999999998</v>
      </c>
      <c r="F64" s="20">
        <f t="shared" si="1"/>
        <v>0.22622681999999997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>
        <v>0.7</v>
      </c>
      <c r="D65" s="67">
        <f>'RM Rate &amp; Feed Cost'!C64</f>
        <v>290</v>
      </c>
      <c r="E65" s="20">
        <f t="shared" si="0"/>
        <v>203</v>
      </c>
      <c r="F65" s="20">
        <f t="shared" si="1"/>
        <v>0.20300000000000001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9.01</v>
      </c>
      <c r="D69" s="67">
        <f>'RM Rate &amp; Feed Cost'!C68</f>
        <v>55</v>
      </c>
      <c r="E69" s="20">
        <f t="shared" si="0"/>
        <v>495.55</v>
      </c>
      <c r="F69" s="20">
        <f t="shared" si="1"/>
        <v>0.49554999999999999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0.15</v>
      </c>
      <c r="D71" s="67">
        <f>'RM Rate &amp; Feed Cost'!C70</f>
        <v>1700</v>
      </c>
      <c r="E71" s="20">
        <f t="shared" si="0"/>
        <v>255</v>
      </c>
      <c r="F71" s="20">
        <f t="shared" si="1"/>
        <v>0.255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84" si="2">C73*D73</f>
        <v>0</v>
      </c>
      <c r="F73" s="20">
        <f t="shared" ref="F73:F84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>
        <v>1.68</v>
      </c>
      <c r="D74" s="67">
        <f>'RM Rate &amp; Feed Cost'!C73</f>
        <v>46</v>
      </c>
      <c r="E74" s="20">
        <f t="shared" si="2"/>
        <v>77.28</v>
      </c>
      <c r="F74" s="20">
        <f t="shared" si="3"/>
        <v>7.7280000000000001E-2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>
        <v>3</v>
      </c>
      <c r="D75" s="67">
        <f>'RM Rate &amp; Feed Cost'!C74</f>
        <v>83</v>
      </c>
      <c r="E75" s="20">
        <f t="shared" si="2"/>
        <v>249</v>
      </c>
      <c r="F75" s="20">
        <f t="shared" si="3"/>
        <v>0.249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>
        <v>0.2</v>
      </c>
      <c r="D80" s="67">
        <f>'RM Rate &amp; Feed Cost'!C79</f>
        <v>900</v>
      </c>
      <c r="E80" s="20">
        <f t="shared" si="2"/>
        <v>180</v>
      </c>
      <c r="F80" s="20">
        <f t="shared" si="3"/>
        <v>0.18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ref="E85:E91" si="4">C85*D85</f>
        <v>0</v>
      </c>
      <c r="F85" s="20">
        <f t="shared" ref="F85:F91" si="5">E85/1000</f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si="4"/>
        <v>0</v>
      </c>
      <c r="F86" s="20">
        <f t="shared" si="5"/>
        <v>0</v>
      </c>
      <c r="G86" s="28">
        <f>G7*C86</f>
        <v>0</v>
      </c>
      <c r="H86" s="15"/>
      <c r="I86" s="15"/>
      <c r="J86" s="4"/>
      <c r="K86" s="32"/>
      <c r="L86" s="32"/>
    </row>
    <row r="87" spans="1:13">
      <c r="A87" s="17">
        <v>80</v>
      </c>
      <c r="B87" s="19" t="str">
        <f>'RM Rate &amp; Feed Cost'!B86</f>
        <v>Kemtrace Broiler Dry</v>
      </c>
      <c r="C87" s="37">
        <v>0.5</v>
      </c>
      <c r="D87" s="67">
        <f>'RM Rate &amp; Feed Cost'!C86</f>
        <v>350</v>
      </c>
      <c r="E87" s="20">
        <f t="shared" si="4"/>
        <v>175</v>
      </c>
      <c r="F87" s="20">
        <f t="shared" si="5"/>
        <v>0.17499999999999999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37"/>
      <c r="D88" s="67">
        <f>'RM Rate &amp; Feed Cost'!C87</f>
        <v>165</v>
      </c>
      <c r="E88" s="20">
        <f t="shared" si="4"/>
        <v>0</v>
      </c>
      <c r="F88" s="20">
        <f t="shared" si="5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37"/>
      <c r="D89" s="67">
        <f>'RM Rate &amp; Feed Cost'!C88</f>
        <v>600</v>
      </c>
      <c r="E89" s="20">
        <f t="shared" si="4"/>
        <v>0</v>
      </c>
      <c r="F89" s="20">
        <f t="shared" si="5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37"/>
      <c r="D90" s="67">
        <f>'RM Rate &amp; Feed Cost'!C89</f>
        <v>290</v>
      </c>
      <c r="E90" s="20">
        <f t="shared" si="4"/>
        <v>0</v>
      </c>
      <c r="F90" s="20">
        <f t="shared" si="5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37"/>
      <c r="D91" s="67">
        <f>'RM Rate &amp; Feed Cost'!C90</f>
        <v>950</v>
      </c>
      <c r="E91" s="20">
        <f t="shared" si="4"/>
        <v>0</v>
      </c>
      <c r="F91" s="20">
        <f t="shared" si="5"/>
        <v>0</v>
      </c>
      <c r="G91" s="28">
        <f>G7*C91</f>
        <v>0</v>
      </c>
    </row>
    <row r="92" spans="1:13">
      <c r="A92" s="17">
        <v>85</v>
      </c>
      <c r="B92" s="19" t="str">
        <f>'RM Rate &amp; Feed Cost'!B91</f>
        <v>Clostin Sulphate</v>
      </c>
      <c r="C92" s="37"/>
      <c r="D92" s="67">
        <f>'RM Rate &amp; Feed Cost'!C91</f>
        <v>310</v>
      </c>
      <c r="E92" s="20">
        <f t="shared" ref="E92:E95" si="6">C92*D92</f>
        <v>0</v>
      </c>
      <c r="F92" s="20">
        <f t="shared" ref="F92:F95" si="7">E92/1000</f>
        <v>0</v>
      </c>
      <c r="G92" s="28">
        <f t="shared" ref="G92:G93" si="8">G8*C92</f>
        <v>0</v>
      </c>
    </row>
    <row r="93" spans="1:13">
      <c r="A93" s="152"/>
      <c r="B93" s="19" t="str">
        <f>'RM Rate &amp; Feed Cost'!B92</f>
        <v>Feed Like</v>
      </c>
      <c r="C93" s="37"/>
      <c r="D93" s="67">
        <f>'RM Rate &amp; Feed Cost'!C92</f>
        <v>480</v>
      </c>
      <c r="E93" s="20">
        <f t="shared" si="6"/>
        <v>0</v>
      </c>
      <c r="F93" s="20">
        <f t="shared" si="7"/>
        <v>0</v>
      </c>
      <c r="G93" s="28">
        <f t="shared" si="8"/>
        <v>0</v>
      </c>
    </row>
    <row r="94" spans="1:13">
      <c r="A94" s="152"/>
      <c r="B94" s="19" t="str">
        <f>'RM Rate &amp; Feed Cost'!B93</f>
        <v>Milk Boost</v>
      </c>
      <c r="D94" s="67">
        <f>'RM Rate &amp; Feed Cost'!C93</f>
        <v>650</v>
      </c>
      <c r="E94" s="20">
        <f t="shared" si="6"/>
        <v>0</v>
      </c>
      <c r="F94" s="20">
        <f t="shared" si="7"/>
        <v>0</v>
      </c>
      <c r="G94" s="160">
        <f>G7*C94</f>
        <v>0</v>
      </c>
    </row>
    <row r="95" spans="1:13">
      <c r="A95" s="152"/>
      <c r="B95" s="19" t="str">
        <f>'RM Rate &amp; Feed Cost'!B94</f>
        <v>Elitox</v>
      </c>
      <c r="D95" s="67">
        <f>'RM Rate &amp; Feed Cost'!C94</f>
        <v>730</v>
      </c>
      <c r="E95" s="20">
        <f t="shared" si="6"/>
        <v>0</v>
      </c>
      <c r="F95" s="20">
        <f t="shared" si="7"/>
        <v>0</v>
      </c>
      <c r="G95" s="1">
        <f>G7*C95</f>
        <v>0</v>
      </c>
    </row>
    <row r="96" spans="1:13">
      <c r="A96" s="152"/>
      <c r="B96" s="19" t="str">
        <f>'RM Rate &amp; Feed Cost'!B95</f>
        <v>Butipearl</v>
      </c>
      <c r="C96" s="1">
        <v>0.25</v>
      </c>
      <c r="D96" s="67">
        <f>'RM Rate &amp; Feed Cost'!C95</f>
        <v>950</v>
      </c>
      <c r="E96" s="20">
        <f t="shared" ref="E96:E99" si="9">C96*D96</f>
        <v>237.5</v>
      </c>
      <c r="F96" s="20">
        <f t="shared" ref="F96:F99" si="10">E96/1000</f>
        <v>0.23749999999999999</v>
      </c>
      <c r="G96" s="1">
        <f>C96*G7</f>
        <v>0</v>
      </c>
    </row>
    <row r="97" spans="1:7">
      <c r="A97" s="152"/>
      <c r="B97" s="19" t="str">
        <f>'RM Rate &amp; Feed Cost'!B96</f>
        <v>Chromflex C Dry</v>
      </c>
      <c r="D97" s="67">
        <f>'RM Rate &amp; Feed Cost'!C96</f>
        <v>0</v>
      </c>
      <c r="E97" s="20">
        <f t="shared" si="9"/>
        <v>0</v>
      </c>
      <c r="F97" s="20">
        <f t="shared" si="10"/>
        <v>0</v>
      </c>
    </row>
    <row r="98" spans="1:7">
      <c r="A98" s="152"/>
      <c r="B98" s="19" t="str">
        <f>'RM Rate &amp; Feed Cost'!B97</f>
        <v>Lasalocid (Avatec)</v>
      </c>
      <c r="D98" s="67">
        <f>'RM Rate &amp; Feed Cost'!C97</f>
        <v>705</v>
      </c>
      <c r="E98" s="20">
        <f t="shared" si="9"/>
        <v>0</v>
      </c>
      <c r="F98" s="20">
        <f t="shared" si="10"/>
        <v>0</v>
      </c>
    </row>
    <row r="99" spans="1:7">
      <c r="A99" s="152"/>
      <c r="B99" s="19" t="str">
        <f>'RM Rate &amp; Feed Cost'!B98</f>
        <v>Stafac 500</v>
      </c>
      <c r="C99" s="1">
        <v>0.06</v>
      </c>
      <c r="D99" s="67">
        <f>'RM Rate &amp; Feed Cost'!C98</f>
        <v>7200</v>
      </c>
      <c r="E99" s="20">
        <f t="shared" si="9"/>
        <v>432</v>
      </c>
      <c r="F99" s="20">
        <f t="shared" si="10"/>
        <v>0.432</v>
      </c>
      <c r="G99" s="1">
        <f>C99*G7</f>
        <v>0</v>
      </c>
    </row>
    <row r="100" spans="1:7">
      <c r="A100" s="152"/>
      <c r="B100" s="19">
        <f>'RM Rate &amp; Feed Cost'!B99</f>
        <v>0</v>
      </c>
      <c r="D100" s="67">
        <f>'RM Rate &amp; Feed Cost'!C99</f>
        <v>0</v>
      </c>
      <c r="E100" s="20"/>
      <c r="F100" s="20"/>
    </row>
    <row r="101" spans="1:7">
      <c r="A101" s="152"/>
      <c r="B101" s="19">
        <f>'RM Rate &amp; Feed Cost'!B100</f>
        <v>0</v>
      </c>
      <c r="D101" s="67"/>
      <c r="E101" s="20"/>
      <c r="F101" s="20"/>
    </row>
    <row r="102" spans="1:7">
      <c r="A102" s="152"/>
      <c r="B102" s="166"/>
      <c r="D102" s="67"/>
      <c r="E102" s="20"/>
      <c r="F102" s="20"/>
    </row>
    <row r="103" spans="1:7">
      <c r="C103" s="75">
        <f>SUM(C8:C102)</f>
        <v>1000</v>
      </c>
      <c r="D103" s="75">
        <f t="shared" ref="D103:G103" si="11">SUM(D8:D102)</f>
        <v>34548.870000000003</v>
      </c>
      <c r="E103" s="75">
        <f t="shared" si="11"/>
        <v>32157.333820000003</v>
      </c>
      <c r="F103" s="75">
        <f t="shared" si="11"/>
        <v>32.157333819999998</v>
      </c>
      <c r="G103" s="75">
        <f t="shared" si="11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03"/>
  <sheetViews>
    <sheetView zoomScale="115" zoomScaleNormal="115" workbookViewId="0">
      <selection activeCell="G7" sqref="G7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8.4414062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75</v>
      </c>
    </row>
    <row r="5" spans="1:15">
      <c r="A5" s="66" t="s">
        <v>278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558.45600000000002</v>
      </c>
      <c r="D8" s="67">
        <f>'RM Rate &amp; Feed Cost'!C7</f>
        <v>20</v>
      </c>
      <c r="E8" s="20">
        <f>C8*D8</f>
        <v>11169.12</v>
      </c>
      <c r="F8" s="20">
        <f>E8/1000</f>
        <v>11.169120000000001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300</v>
      </c>
      <c r="D9" s="67">
        <f>'RM Rate &amp; Feed Cost'!C8</f>
        <v>35</v>
      </c>
      <c r="E9" s="20">
        <f t="shared" ref="E9:E72" si="0">C9*D9</f>
        <v>10500</v>
      </c>
      <c r="F9" s="20">
        <f t="shared" ref="F9:F72" si="1">E9/1000</f>
        <v>10.5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18.02</v>
      </c>
      <c r="D13" s="67">
        <f>'RM Rate &amp; Feed Cost'!C12</f>
        <v>21</v>
      </c>
      <c r="E13" s="20">
        <f t="shared" si="0"/>
        <v>378.42</v>
      </c>
      <c r="F13" s="20">
        <f t="shared" si="1"/>
        <v>0.37842000000000003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15</v>
      </c>
      <c r="D16" s="67">
        <f>'RM Rate &amp; Feed Cost'!C15</f>
        <v>62</v>
      </c>
      <c r="E16" s="20">
        <f t="shared" si="0"/>
        <v>930</v>
      </c>
      <c r="F16" s="20">
        <f t="shared" si="1"/>
        <v>0.93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>
        <v>22.5</v>
      </c>
      <c r="D18" s="67">
        <f>'RM Rate &amp; Feed Cost'!C17</f>
        <v>43.5</v>
      </c>
      <c r="E18" s="20">
        <f t="shared" si="0"/>
        <v>978.75</v>
      </c>
      <c r="F18" s="20">
        <f t="shared" si="1"/>
        <v>0.97875000000000001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/>
      <c r="D22" s="67">
        <f>'RM Rate &amp; Feed Cost'!C21</f>
        <v>11.5</v>
      </c>
      <c r="E22" s="20">
        <f t="shared" si="0"/>
        <v>0</v>
      </c>
      <c r="F22" s="20">
        <f t="shared" si="1"/>
        <v>0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>
        <v>11.92</v>
      </c>
      <c r="D24" s="67">
        <f>'RM Rate &amp; Feed Cost'!C23</f>
        <v>9.5</v>
      </c>
      <c r="E24" s="20">
        <f t="shared" si="0"/>
        <v>113.24</v>
      </c>
      <c r="F24" s="20">
        <f t="shared" si="1"/>
        <v>0.11323999999999999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>
        <v>43.15</v>
      </c>
      <c r="D25" s="67">
        <f>'RM Rate &amp; Feed Cost'!C24</f>
        <v>63</v>
      </c>
      <c r="E25" s="20">
        <f t="shared" si="0"/>
        <v>2718.45</v>
      </c>
      <c r="F25" s="20">
        <f t="shared" si="1"/>
        <v>2.7184499999999998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2.5</v>
      </c>
      <c r="D35" s="67">
        <f>'RM Rate &amp; Feed Cost'!C34</f>
        <v>9.25</v>
      </c>
      <c r="E35" s="20">
        <f t="shared" si="0"/>
        <v>23.125</v>
      </c>
      <c r="F35" s="20">
        <f t="shared" si="1"/>
        <v>2.3125E-2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>
        <v>0.5</v>
      </c>
      <c r="D36" s="67">
        <f>'RM Rate &amp; Feed Cost'!C35</f>
        <v>435</v>
      </c>
      <c r="E36" s="20">
        <f t="shared" si="0"/>
        <v>217.5</v>
      </c>
      <c r="F36" s="20">
        <f t="shared" si="1"/>
        <v>0.2175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/>
      <c r="D37" s="67">
        <f>'RM Rate &amp; Feed Cost'!C36</f>
        <v>730</v>
      </c>
      <c r="E37" s="20">
        <f t="shared" si="0"/>
        <v>0</v>
      </c>
      <c r="F37" s="20">
        <f t="shared" si="1"/>
        <v>0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/>
      <c r="D38" s="67">
        <f>'RM Rate &amp; Feed Cost'!C37</f>
        <v>155</v>
      </c>
      <c r="E38" s="20">
        <f t="shared" si="0"/>
        <v>0</v>
      </c>
      <c r="F38" s="20">
        <f t="shared" si="1"/>
        <v>0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>
        <v>0.5</v>
      </c>
      <c r="D41" s="67">
        <f>'RM Rate &amp; Feed Cost'!C40</f>
        <v>975</v>
      </c>
      <c r="E41" s="20">
        <f t="shared" si="0"/>
        <v>487.5</v>
      </c>
      <c r="F41" s="20">
        <f t="shared" si="1"/>
        <v>0.48749999999999999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>
        <v>0.5</v>
      </c>
      <c r="D43" s="67">
        <f>'RM Rate &amp; Feed Cost'!C42</f>
        <v>115</v>
      </c>
      <c r="E43" s="20">
        <f t="shared" si="0"/>
        <v>57.5</v>
      </c>
      <c r="F43" s="20">
        <f t="shared" si="1"/>
        <v>5.7500000000000002E-2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2.99</v>
      </c>
      <c r="D48" s="67">
        <f>'RM Rate &amp; Feed Cost'!C47</f>
        <v>230</v>
      </c>
      <c r="E48" s="20">
        <f t="shared" si="0"/>
        <v>687.7</v>
      </c>
      <c r="F48" s="20">
        <f t="shared" si="1"/>
        <v>0.68770000000000009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>
        <v>0.6</v>
      </c>
      <c r="D49" s="67">
        <f>'RM Rate &amp; Feed Cost'!C48</f>
        <v>250</v>
      </c>
      <c r="E49" s="20">
        <f t="shared" si="0"/>
        <v>150</v>
      </c>
      <c r="F49" s="20">
        <f t="shared" si="1"/>
        <v>0.15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/>
      <c r="D55" s="67">
        <f>'RM Rate &amp; Feed Cost'!C54</f>
        <v>1600</v>
      </c>
      <c r="E55" s="20">
        <f t="shared" si="0"/>
        <v>0</v>
      </c>
      <c r="F55" s="20">
        <f t="shared" si="1"/>
        <v>0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>
        <v>0.5</v>
      </c>
      <c r="D56" s="67">
        <f>'RM Rate &amp; Feed Cost'!C55</f>
        <v>375</v>
      </c>
      <c r="E56" s="20">
        <f t="shared" si="0"/>
        <v>187.5</v>
      </c>
      <c r="F56" s="20">
        <f t="shared" si="1"/>
        <v>0.1875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>
        <v>0.5</v>
      </c>
      <c r="D57" s="67">
        <f>'RM Rate &amp; Feed Cost'!C56</f>
        <v>425</v>
      </c>
      <c r="E57" s="20">
        <f t="shared" si="0"/>
        <v>212.5</v>
      </c>
      <c r="F57" s="20">
        <f t="shared" si="1"/>
        <v>0.21249999999999999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>
        <v>0.75</v>
      </c>
      <c r="D58" s="67">
        <f>'RM Rate &amp; Feed Cost'!C57</f>
        <v>390</v>
      </c>
      <c r="E58" s="20">
        <f t="shared" si="0"/>
        <v>292.5</v>
      </c>
      <c r="F58" s="20">
        <f t="shared" si="1"/>
        <v>0.29249999999999998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0.83</v>
      </c>
      <c r="D60" s="67">
        <f>'RM Rate &amp; Feed Cost'!C59</f>
        <v>132</v>
      </c>
      <c r="E60" s="20">
        <f t="shared" si="0"/>
        <v>109.55999999999999</v>
      </c>
      <c r="F60" s="20">
        <f t="shared" si="1"/>
        <v>0.10955999999999999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/>
      <c r="D61" s="67">
        <f>'RM Rate &amp; Feed Cost'!C60</f>
        <v>570</v>
      </c>
      <c r="E61" s="20">
        <f t="shared" si="0"/>
        <v>0</v>
      </c>
      <c r="F61" s="20">
        <f t="shared" si="1"/>
        <v>0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2.6240000000000001</v>
      </c>
      <c r="D64" s="67">
        <f>'RM Rate &amp; Feed Cost'!C63</f>
        <v>87.38</v>
      </c>
      <c r="E64" s="20">
        <f t="shared" si="0"/>
        <v>229.28512000000001</v>
      </c>
      <c r="F64" s="20">
        <f t="shared" si="1"/>
        <v>0.22928512000000001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/>
      <c r="D65" s="67">
        <f>'RM Rate &amp; Feed Cost'!C64</f>
        <v>290</v>
      </c>
      <c r="E65" s="20">
        <f t="shared" si="0"/>
        <v>0</v>
      </c>
      <c r="F65" s="20">
        <f t="shared" si="1"/>
        <v>0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/>
      <c r="D67" s="67">
        <f>'RM Rate &amp; Feed Cost'!C66</f>
        <v>250</v>
      </c>
      <c r="E67" s="20">
        <f t="shared" si="0"/>
        <v>0</v>
      </c>
      <c r="F67" s="20">
        <f t="shared" si="1"/>
        <v>0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11.35</v>
      </c>
      <c r="D69" s="67">
        <f>'RM Rate &amp; Feed Cost'!C68</f>
        <v>55</v>
      </c>
      <c r="E69" s="20">
        <f t="shared" si="0"/>
        <v>624.25</v>
      </c>
      <c r="F69" s="20">
        <f t="shared" si="1"/>
        <v>0.62424999999999997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>
        <v>0.15</v>
      </c>
      <c r="D71" s="67">
        <f>'RM Rate &amp; Feed Cost'!C70</f>
        <v>1700</v>
      </c>
      <c r="E71" s="20">
        <f t="shared" si="0"/>
        <v>255</v>
      </c>
      <c r="F71" s="20">
        <f t="shared" si="1"/>
        <v>0.255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85" si="2">C73*D73</f>
        <v>0</v>
      </c>
      <c r="F73" s="20">
        <f t="shared" ref="F73:F85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>
        <v>2</v>
      </c>
      <c r="D74" s="67">
        <f>'RM Rate &amp; Feed Cost'!C73</f>
        <v>46</v>
      </c>
      <c r="E74" s="20">
        <f t="shared" si="2"/>
        <v>92</v>
      </c>
      <c r="F74" s="20">
        <f t="shared" si="3"/>
        <v>9.1999999999999998E-2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>
        <v>3</v>
      </c>
      <c r="D75" s="67">
        <f>'RM Rate &amp; Feed Cost'!C74</f>
        <v>83</v>
      </c>
      <c r="E75" s="20">
        <f t="shared" si="2"/>
        <v>249</v>
      </c>
      <c r="F75" s="20">
        <f t="shared" si="3"/>
        <v>0.249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/>
      <c r="D78" s="67">
        <f>'RM Rate &amp; Feed Cost'!C77</f>
        <v>400</v>
      </c>
      <c r="E78" s="20">
        <f t="shared" si="2"/>
        <v>0</v>
      </c>
      <c r="F78" s="20">
        <f t="shared" si="3"/>
        <v>0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>
        <v>0.2</v>
      </c>
      <c r="D80" s="67">
        <f>'RM Rate &amp; Feed Cost'!C79</f>
        <v>900</v>
      </c>
      <c r="E80" s="20">
        <f t="shared" si="2"/>
        <v>180</v>
      </c>
      <c r="F80" s="20">
        <f t="shared" si="3"/>
        <v>0.18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30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>
      <c r="A86" s="17">
        <v>79</v>
      </c>
      <c r="B86" s="19" t="str">
        <f>'RM Rate &amp; Feed Cost'!B85</f>
        <v>Sewing Thread</v>
      </c>
      <c r="C86" s="30"/>
      <c r="D86" s="67">
        <f>'RM Rate &amp; Feed Cost'!C85</f>
        <v>0</v>
      </c>
      <c r="E86" s="20">
        <f t="shared" ref="E86:E91" si="4">C86*D86</f>
        <v>0</v>
      </c>
      <c r="F86" s="20">
        <f t="shared" ref="F86:F91" si="5">E86/1000</f>
        <v>0</v>
      </c>
      <c r="G86" s="28">
        <f>G7*C86</f>
        <v>0</v>
      </c>
      <c r="H86" s="15"/>
      <c r="I86" s="15"/>
      <c r="J86" s="4"/>
      <c r="K86" s="32"/>
      <c r="L86" s="32"/>
    </row>
    <row r="87" spans="1:13">
      <c r="A87" s="17">
        <v>80</v>
      </c>
      <c r="B87" s="19" t="str">
        <f>'RM Rate &amp; Feed Cost'!B86</f>
        <v>Kemtrace Broiler Dry</v>
      </c>
      <c r="C87" s="30">
        <v>0.5</v>
      </c>
      <c r="D87" s="67">
        <f>'RM Rate &amp; Feed Cost'!C86</f>
        <v>350</v>
      </c>
      <c r="E87" s="20">
        <f t="shared" si="4"/>
        <v>175</v>
      </c>
      <c r="F87" s="20">
        <f t="shared" si="5"/>
        <v>0.17499999999999999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30"/>
      <c r="D88" s="67">
        <f>'RM Rate &amp; Feed Cost'!C87</f>
        <v>165</v>
      </c>
      <c r="E88" s="20">
        <f t="shared" si="4"/>
        <v>0</v>
      </c>
      <c r="F88" s="20">
        <f t="shared" si="5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30"/>
      <c r="D89" s="67">
        <f>'RM Rate &amp; Feed Cost'!C88</f>
        <v>600</v>
      </c>
      <c r="E89" s="20">
        <f t="shared" si="4"/>
        <v>0</v>
      </c>
      <c r="F89" s="20">
        <f t="shared" si="5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30"/>
      <c r="D90" s="67">
        <f>'RM Rate &amp; Feed Cost'!C89</f>
        <v>290</v>
      </c>
      <c r="E90" s="20">
        <f t="shared" si="4"/>
        <v>0</v>
      </c>
      <c r="F90" s="20">
        <f t="shared" si="5"/>
        <v>0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30"/>
      <c r="D91" s="67">
        <f>'RM Rate &amp; Feed Cost'!C90</f>
        <v>950</v>
      </c>
      <c r="E91" s="20">
        <f t="shared" si="4"/>
        <v>0</v>
      </c>
      <c r="F91" s="20">
        <f t="shared" si="5"/>
        <v>0</v>
      </c>
      <c r="G91" s="161">
        <f>G7*C91</f>
        <v>0</v>
      </c>
    </row>
    <row r="92" spans="1:13">
      <c r="A92" s="17">
        <v>85</v>
      </c>
      <c r="B92" s="19" t="str">
        <f>'RM Rate &amp; Feed Cost'!B91</f>
        <v>Clostin Sulphate</v>
      </c>
      <c r="C92" s="71"/>
      <c r="D92" s="67">
        <f>'RM Rate &amp; Feed Cost'!C91</f>
        <v>310</v>
      </c>
      <c r="E92" s="20">
        <f t="shared" ref="E92:E95" si="6">C92*D92</f>
        <v>0</v>
      </c>
      <c r="F92" s="20">
        <f t="shared" ref="F92:F95" si="7">E92/1000</f>
        <v>0</v>
      </c>
      <c r="G92" s="18">
        <f>G7*C92</f>
        <v>0</v>
      </c>
    </row>
    <row r="93" spans="1:13">
      <c r="A93" s="17">
        <v>86</v>
      </c>
      <c r="B93" s="19" t="str">
        <f>'RM Rate &amp; Feed Cost'!B92</f>
        <v>Feed Like</v>
      </c>
      <c r="C93" s="71"/>
      <c r="D93" s="67">
        <f>'RM Rate &amp; Feed Cost'!C92</f>
        <v>480</v>
      </c>
      <c r="E93" s="20">
        <f t="shared" si="6"/>
        <v>0</v>
      </c>
      <c r="F93" s="20">
        <f t="shared" si="7"/>
        <v>0</v>
      </c>
      <c r="G93" s="18">
        <f>G7*C93</f>
        <v>0</v>
      </c>
    </row>
    <row r="94" spans="1:13">
      <c r="A94" s="17">
        <v>87</v>
      </c>
      <c r="B94" s="19" t="str">
        <f>'RM Rate &amp; Feed Cost'!B93</f>
        <v>Milk Boost</v>
      </c>
      <c r="C94" s="71"/>
      <c r="D94" s="67">
        <f>'RM Rate &amp; Feed Cost'!C93</f>
        <v>650</v>
      </c>
      <c r="E94" s="20">
        <f t="shared" si="6"/>
        <v>0</v>
      </c>
      <c r="F94" s="20">
        <f t="shared" si="7"/>
        <v>0</v>
      </c>
      <c r="G94" s="18">
        <f>G7*C94</f>
        <v>0</v>
      </c>
    </row>
    <row r="95" spans="1:13">
      <c r="B95" s="19" t="str">
        <f>'RM Rate &amp; Feed Cost'!B94</f>
        <v>Elitox</v>
      </c>
      <c r="D95" s="67">
        <f>'RM Rate &amp; Feed Cost'!C94</f>
        <v>730</v>
      </c>
      <c r="E95" s="20">
        <f t="shared" si="6"/>
        <v>0</v>
      </c>
      <c r="F95" s="20">
        <f t="shared" si="7"/>
        <v>0</v>
      </c>
      <c r="G95" s="162">
        <f>G7*C95</f>
        <v>0</v>
      </c>
    </row>
    <row r="96" spans="1:13">
      <c r="B96" s="19" t="str">
        <f>'RM Rate &amp; Feed Cost'!B95</f>
        <v>Butipearl</v>
      </c>
      <c r="C96" s="1">
        <v>0.25</v>
      </c>
      <c r="D96" s="67">
        <f>'RM Rate &amp; Feed Cost'!C95</f>
        <v>950</v>
      </c>
      <c r="E96" s="20">
        <f t="shared" ref="E96:E99" si="8">C96*D96</f>
        <v>237.5</v>
      </c>
      <c r="F96" s="20">
        <f t="shared" ref="F96:F99" si="9">E96/1000</f>
        <v>0.23749999999999999</v>
      </c>
      <c r="G96" s="162">
        <f>C96*G7</f>
        <v>0</v>
      </c>
    </row>
    <row r="97" spans="2:7">
      <c r="B97" s="19" t="str">
        <f>'RM Rate &amp; Feed Cost'!B96</f>
        <v>Chromflex C Dry</v>
      </c>
      <c r="D97" s="67">
        <f>'RM Rate &amp; Feed Cost'!C96</f>
        <v>0</v>
      </c>
      <c r="E97" s="20">
        <f t="shared" si="8"/>
        <v>0</v>
      </c>
      <c r="F97" s="20">
        <f t="shared" si="9"/>
        <v>0</v>
      </c>
      <c r="G97" s="162"/>
    </row>
    <row r="98" spans="2:7">
      <c r="B98" s="19" t="str">
        <f>'RM Rate &amp; Feed Cost'!B97</f>
        <v>Lasalocid (Avatec)</v>
      </c>
      <c r="C98" s="1">
        <v>0.65</v>
      </c>
      <c r="D98" s="67">
        <f>'RM Rate &amp; Feed Cost'!C97</f>
        <v>705</v>
      </c>
      <c r="E98" s="20">
        <f t="shared" si="8"/>
        <v>458.25</v>
      </c>
      <c r="F98" s="20">
        <f t="shared" si="9"/>
        <v>0.45824999999999999</v>
      </c>
      <c r="G98" s="162">
        <f>C98*G7</f>
        <v>0</v>
      </c>
    </row>
    <row r="99" spans="2:7">
      <c r="B99" s="19" t="str">
        <f>'RM Rate &amp; Feed Cost'!B98</f>
        <v>Stafac 500</v>
      </c>
      <c r="C99" s="1">
        <v>0.06</v>
      </c>
      <c r="D99" s="67">
        <f>'RM Rate &amp; Feed Cost'!C98</f>
        <v>7200</v>
      </c>
      <c r="E99" s="20">
        <f t="shared" si="8"/>
        <v>432</v>
      </c>
      <c r="F99" s="20">
        <f t="shared" si="9"/>
        <v>0.432</v>
      </c>
      <c r="G99" s="162">
        <f>C99*G7</f>
        <v>0</v>
      </c>
    </row>
    <row r="100" spans="2:7">
      <c r="B100" s="19">
        <f>'RM Rate &amp; Feed Cost'!B99</f>
        <v>0</v>
      </c>
      <c r="D100" s="67">
        <f>'RM Rate &amp; Feed Cost'!C99</f>
        <v>0</v>
      </c>
      <c r="E100" s="20"/>
      <c r="F100" s="20"/>
      <c r="G100" s="162"/>
    </row>
    <row r="101" spans="2:7">
      <c r="B101" s="19">
        <f>'RM Rate &amp; Feed Cost'!B100</f>
        <v>0</v>
      </c>
      <c r="D101" s="67"/>
      <c r="E101" s="20"/>
      <c r="F101" s="20"/>
      <c r="G101" s="162"/>
    </row>
    <row r="102" spans="2:7">
      <c r="B102" s="166"/>
      <c r="D102" s="67"/>
      <c r="E102" s="20"/>
      <c r="F102" s="20"/>
      <c r="G102" s="162"/>
    </row>
    <row r="103" spans="2:7">
      <c r="C103" s="75">
        <f>SUM(C8:C102)</f>
        <v>1000</v>
      </c>
      <c r="D103" s="75">
        <f t="shared" ref="D103:G103" si="10">SUM(D8:D102)</f>
        <v>34548.870000000003</v>
      </c>
      <c r="E103" s="75">
        <f t="shared" si="10"/>
        <v>32145.650120000006</v>
      </c>
      <c r="F103" s="75">
        <f t="shared" si="10"/>
        <v>32.145650119999999</v>
      </c>
      <c r="G103" s="75">
        <f t="shared" si="10"/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04"/>
  <sheetViews>
    <sheetView topLeftCell="A90" zoomScale="115" zoomScaleNormal="115" workbookViewId="0">
      <selection activeCell="C39" sqref="C39"/>
    </sheetView>
  </sheetViews>
  <sheetFormatPr defaultRowHeight="14.4"/>
  <cols>
    <col min="1" max="1" width="3" style="1" bestFit="1" customWidth="1"/>
    <col min="2" max="2" width="16.77734375" style="1" customWidth="1"/>
    <col min="3" max="3" width="7.44140625" style="1" customWidth="1"/>
    <col min="4" max="4" width="6.88671875" style="1" customWidth="1"/>
    <col min="5" max="5" width="7.109375" style="1" customWidth="1"/>
    <col min="6" max="6" width="6.21875" style="1" customWidth="1"/>
    <col min="7" max="7" width="6.88671875" style="1" customWidth="1"/>
    <col min="8" max="8" width="6.21875" style="1" customWidth="1"/>
    <col min="9" max="9" width="8.5546875" style="1" customWidth="1"/>
    <col min="10" max="10" width="7.5546875" style="1" customWidth="1"/>
    <col min="11" max="11" width="7.21875" style="1" customWidth="1"/>
    <col min="12" max="12" width="6.33203125" style="1" customWidth="1"/>
    <col min="13" max="13" width="8.88671875" style="1"/>
    <col min="14" max="14" width="8.77734375" style="1" customWidth="1"/>
    <col min="15" max="16384" width="8.88671875" style="1"/>
  </cols>
  <sheetData>
    <row r="1" spans="1:15" ht="17.399999999999999" customHeight="1">
      <c r="A1" s="188" t="s">
        <v>0</v>
      </c>
      <c r="B1" s="188"/>
      <c r="C1" s="188"/>
      <c r="D1" s="188"/>
      <c r="E1" s="188"/>
      <c r="F1" s="188"/>
      <c r="G1" s="188"/>
      <c r="H1" s="60"/>
      <c r="I1" s="60"/>
      <c r="J1" s="60"/>
      <c r="K1" s="60"/>
      <c r="L1" s="60"/>
      <c r="M1" s="2"/>
      <c r="N1" s="2"/>
    </row>
    <row r="2" spans="1:15" ht="10.8" customHeight="1">
      <c r="A2" s="187" t="s">
        <v>1</v>
      </c>
      <c r="B2" s="187"/>
      <c r="C2" s="187"/>
      <c r="D2" s="187"/>
      <c r="E2" s="187"/>
      <c r="F2" s="187"/>
      <c r="G2" s="187"/>
      <c r="H2" s="61"/>
      <c r="I2" s="61"/>
      <c r="J2" s="61"/>
      <c r="K2" s="61"/>
      <c r="L2" s="61"/>
      <c r="M2" s="3"/>
      <c r="N2" s="3"/>
    </row>
    <row r="3" spans="1:15" ht="13.8" customHeight="1"/>
    <row r="4" spans="1:15" ht="13.8" customHeight="1">
      <c r="A4" s="65" t="s">
        <v>87</v>
      </c>
    </row>
    <row r="5" spans="1:15">
      <c r="A5" s="66" t="s">
        <v>280</v>
      </c>
    </row>
    <row r="6" spans="1:15">
      <c r="G6" s="82" t="s">
        <v>147</v>
      </c>
      <c r="H6" s="82" t="s">
        <v>148</v>
      </c>
      <c r="I6" s="90" t="s">
        <v>153</v>
      </c>
    </row>
    <row r="7" spans="1:15" ht="19.2" customHeight="1">
      <c r="A7" s="64" t="s">
        <v>2</v>
      </c>
      <c r="B7" s="62" t="s">
        <v>67</v>
      </c>
      <c r="C7" s="63" t="s">
        <v>68</v>
      </c>
      <c r="D7" s="62" t="s">
        <v>69</v>
      </c>
      <c r="E7" s="63" t="s">
        <v>70</v>
      </c>
      <c r="F7" s="63" t="s">
        <v>71</v>
      </c>
      <c r="G7" s="81"/>
      <c r="H7" s="83"/>
      <c r="I7" s="91"/>
      <c r="J7" s="41"/>
      <c r="K7" s="41"/>
      <c r="L7" s="41"/>
      <c r="M7" s="14"/>
    </row>
    <row r="8" spans="1:15" ht="9" customHeight="1">
      <c r="A8" s="17">
        <v>1</v>
      </c>
      <c r="B8" s="19" t="str">
        <f>'RM Rate &amp; Feed Cost'!B7</f>
        <v>Maize</v>
      </c>
      <c r="C8" s="31">
        <v>471.97800000000001</v>
      </c>
      <c r="D8" s="67">
        <f>'RM Rate &amp; Feed Cost'!C7</f>
        <v>20</v>
      </c>
      <c r="E8" s="20">
        <f>C8*D8</f>
        <v>9439.56</v>
      </c>
      <c r="F8" s="20">
        <f>E8/1000</f>
        <v>9.4395600000000002</v>
      </c>
      <c r="G8" s="28">
        <f>G7*C8</f>
        <v>0</v>
      </c>
      <c r="H8" s="42"/>
      <c r="I8" s="42"/>
      <c r="J8" s="42"/>
      <c r="K8" s="42"/>
      <c r="L8" s="8"/>
      <c r="M8" s="14"/>
      <c r="N8" s="5"/>
      <c r="O8" s="6"/>
    </row>
    <row r="9" spans="1:15" ht="9" customHeight="1">
      <c r="A9" s="17">
        <v>2</v>
      </c>
      <c r="B9" s="19" t="str">
        <f>'RM Rate &amp; Feed Cost'!B8</f>
        <v>Soyabean Meal</v>
      </c>
      <c r="C9" s="28">
        <v>279</v>
      </c>
      <c r="D9" s="67">
        <f>'RM Rate &amp; Feed Cost'!C8</f>
        <v>35</v>
      </c>
      <c r="E9" s="20">
        <f t="shared" ref="E9:E72" si="0">C9*D9</f>
        <v>9765</v>
      </c>
      <c r="F9" s="20">
        <f t="shared" ref="F9:F72" si="1">E9/1000</f>
        <v>9.7650000000000006</v>
      </c>
      <c r="G9" s="28">
        <f>G7*C9</f>
        <v>0</v>
      </c>
      <c r="H9" s="42"/>
      <c r="I9" s="42"/>
      <c r="J9" s="42"/>
      <c r="K9" s="42"/>
      <c r="L9" s="8"/>
      <c r="M9" s="14"/>
      <c r="N9" s="7"/>
      <c r="O9" s="6"/>
    </row>
    <row r="10" spans="1:15" ht="9" customHeight="1">
      <c r="A10" s="17">
        <v>3</v>
      </c>
      <c r="B10" s="19" t="str">
        <f>'RM Rate &amp; Feed Cost'!B9</f>
        <v>DORB</v>
      </c>
      <c r="C10" s="28"/>
      <c r="D10" s="67">
        <f>'RM Rate &amp; Feed Cost'!C9</f>
        <v>18.5</v>
      </c>
      <c r="E10" s="20">
        <f t="shared" si="0"/>
        <v>0</v>
      </c>
      <c r="F10" s="20">
        <f t="shared" si="1"/>
        <v>0</v>
      </c>
      <c r="G10" s="28">
        <f>G7*C10</f>
        <v>0</v>
      </c>
      <c r="H10" s="42"/>
      <c r="I10" s="42"/>
      <c r="J10" s="42"/>
      <c r="K10" s="42"/>
      <c r="L10" s="8"/>
      <c r="M10" s="14"/>
      <c r="N10" s="7"/>
      <c r="O10" s="6"/>
    </row>
    <row r="11" spans="1:15" ht="9" customHeight="1">
      <c r="A11" s="17">
        <v>4</v>
      </c>
      <c r="B11" s="19" t="str">
        <f>'RM Rate &amp; Feed Cost'!B10</f>
        <v>Meat &amp; Bone Meal</v>
      </c>
      <c r="C11" s="28"/>
      <c r="D11" s="67">
        <f>'RM Rate &amp; Feed Cost'!C10</f>
        <v>62</v>
      </c>
      <c r="E11" s="20">
        <f t="shared" si="0"/>
        <v>0</v>
      </c>
      <c r="F11" s="20">
        <f t="shared" si="1"/>
        <v>0</v>
      </c>
      <c r="G11" s="28">
        <f>G7*C11</f>
        <v>0</v>
      </c>
      <c r="H11" s="42"/>
      <c r="I11" s="42"/>
      <c r="J11" s="42"/>
      <c r="K11" s="42"/>
      <c r="L11" s="8"/>
      <c r="M11" s="14"/>
      <c r="N11" s="7"/>
      <c r="O11" s="6"/>
    </row>
    <row r="12" spans="1:15" ht="9" customHeight="1">
      <c r="A12" s="17">
        <v>5</v>
      </c>
      <c r="B12" s="19" t="str">
        <f>'RM Rate &amp; Feed Cost'!B11</f>
        <v>Rape Seed Cake</v>
      </c>
      <c r="C12" s="28"/>
      <c r="D12" s="67">
        <f>'RM Rate &amp; Feed Cost'!C11</f>
        <v>23.09</v>
      </c>
      <c r="E12" s="20">
        <f t="shared" si="0"/>
        <v>0</v>
      </c>
      <c r="F12" s="20">
        <f t="shared" si="1"/>
        <v>0</v>
      </c>
      <c r="G12" s="28">
        <f>G7*C12</f>
        <v>0</v>
      </c>
      <c r="H12" s="42"/>
      <c r="I12" s="42"/>
      <c r="J12" s="42"/>
      <c r="K12" s="42"/>
      <c r="L12" s="8"/>
      <c r="M12" s="14"/>
      <c r="N12" s="7"/>
      <c r="O12" s="6"/>
    </row>
    <row r="13" spans="1:15" ht="9" customHeight="1">
      <c r="A13" s="17">
        <v>6</v>
      </c>
      <c r="B13" s="19" t="str">
        <f>'RM Rate &amp; Feed Cost'!B12</f>
        <v>Rice Polish (A)</v>
      </c>
      <c r="C13" s="28">
        <v>50</v>
      </c>
      <c r="D13" s="67">
        <f>'RM Rate &amp; Feed Cost'!C12</f>
        <v>21</v>
      </c>
      <c r="E13" s="20">
        <f t="shared" si="0"/>
        <v>1050</v>
      </c>
      <c r="F13" s="20">
        <f t="shared" si="1"/>
        <v>1.05</v>
      </c>
      <c r="G13" s="28">
        <f>G7*C13</f>
        <v>0</v>
      </c>
      <c r="H13" s="42"/>
      <c r="I13" s="42"/>
      <c r="J13" s="42"/>
      <c r="K13" s="42"/>
      <c r="L13" s="8"/>
      <c r="M13" s="14"/>
      <c r="N13" s="7"/>
      <c r="O13" s="6"/>
    </row>
    <row r="14" spans="1:15" ht="9" customHeight="1">
      <c r="A14" s="17">
        <v>7</v>
      </c>
      <c r="B14" s="19" t="str">
        <f>'RM Rate &amp; Feed Cost'!B13</f>
        <v>Poultry Meal</v>
      </c>
      <c r="C14" s="28"/>
      <c r="D14" s="67">
        <f>'RM Rate &amp; Feed Cost'!C13</f>
        <v>53</v>
      </c>
      <c r="E14" s="20">
        <f t="shared" si="0"/>
        <v>0</v>
      </c>
      <c r="F14" s="20">
        <f t="shared" si="1"/>
        <v>0</v>
      </c>
      <c r="G14" s="28">
        <f>G7*C14</f>
        <v>0</v>
      </c>
      <c r="H14" s="42"/>
      <c r="I14" s="42"/>
      <c r="J14" s="42"/>
      <c r="K14" s="42"/>
      <c r="L14" s="8"/>
      <c r="M14" s="14"/>
      <c r="N14" s="7"/>
      <c r="O14" s="6"/>
    </row>
    <row r="15" spans="1:15" ht="9" customHeight="1">
      <c r="A15" s="17">
        <v>8</v>
      </c>
      <c r="B15" s="19" t="str">
        <f>'RM Rate &amp; Feed Cost'!B14</f>
        <v>DDGS</v>
      </c>
      <c r="C15" s="28"/>
      <c r="D15" s="67">
        <f>'RM Rate &amp; Feed Cost'!C14</f>
        <v>33</v>
      </c>
      <c r="E15" s="20">
        <f t="shared" si="0"/>
        <v>0</v>
      </c>
      <c r="F15" s="20">
        <f t="shared" si="1"/>
        <v>0</v>
      </c>
      <c r="G15" s="28">
        <f>G7*C15</f>
        <v>0</v>
      </c>
      <c r="H15" s="42"/>
      <c r="I15" s="42"/>
      <c r="J15" s="42"/>
      <c r="K15" s="42"/>
      <c r="L15" s="43"/>
      <c r="M15" s="14"/>
      <c r="N15" s="7"/>
      <c r="O15" s="6"/>
    </row>
    <row r="16" spans="1:15" ht="9" customHeight="1">
      <c r="A16" s="17">
        <v>9</v>
      </c>
      <c r="B16" s="19" t="str">
        <f>'RM Rate &amp; Feed Cost'!B15</f>
        <v>Maize Gluten Meal (CGM)</v>
      </c>
      <c r="C16" s="28">
        <v>10</v>
      </c>
      <c r="D16" s="67">
        <f>'RM Rate &amp; Feed Cost'!C15</f>
        <v>62</v>
      </c>
      <c r="E16" s="20">
        <f t="shared" si="0"/>
        <v>620</v>
      </c>
      <c r="F16" s="20">
        <f t="shared" si="1"/>
        <v>0.62</v>
      </c>
      <c r="G16" s="28">
        <f>G7*C16</f>
        <v>0</v>
      </c>
      <c r="H16" s="42"/>
      <c r="I16" s="42"/>
      <c r="J16" s="42"/>
      <c r="K16" s="42"/>
      <c r="L16" s="8"/>
      <c r="M16" s="14"/>
      <c r="N16" s="7"/>
      <c r="O16" s="6"/>
    </row>
    <row r="17" spans="1:15" ht="9" customHeight="1">
      <c r="A17" s="17">
        <v>10</v>
      </c>
      <c r="B17" s="19" t="str">
        <f>'RM Rate &amp; Feed Cost'!B16</f>
        <v>Fish Meal</v>
      </c>
      <c r="C17" s="28"/>
      <c r="D17" s="67">
        <f>'RM Rate &amp; Feed Cost'!C16</f>
        <v>78</v>
      </c>
      <c r="E17" s="20">
        <f t="shared" si="0"/>
        <v>0</v>
      </c>
      <c r="F17" s="20">
        <f t="shared" si="1"/>
        <v>0</v>
      </c>
      <c r="G17" s="28">
        <f>G7*C17</f>
        <v>0</v>
      </c>
      <c r="H17" s="42"/>
      <c r="I17" s="42"/>
      <c r="J17" s="42"/>
      <c r="K17" s="42"/>
      <c r="L17" s="8"/>
      <c r="M17" s="14"/>
      <c r="N17" s="8"/>
      <c r="O17" s="6"/>
    </row>
    <row r="18" spans="1:15" ht="9" customHeight="1">
      <c r="A18" s="17">
        <v>11</v>
      </c>
      <c r="B18" s="19" t="str">
        <f>'RM Rate &amp; Feed Cost'!B17</f>
        <v>Full Fat Soya</v>
      </c>
      <c r="C18" s="28">
        <v>60</v>
      </c>
      <c r="D18" s="67">
        <f>'RM Rate &amp; Feed Cost'!C17</f>
        <v>43.5</v>
      </c>
      <c r="E18" s="20">
        <f t="shared" si="0"/>
        <v>2610</v>
      </c>
      <c r="F18" s="20">
        <f t="shared" si="1"/>
        <v>2.61</v>
      </c>
      <c r="G18" s="28">
        <f>G7*C18</f>
        <v>0</v>
      </c>
      <c r="H18" s="42"/>
      <c r="I18" s="42"/>
      <c r="J18" s="42"/>
      <c r="K18" s="42"/>
      <c r="L18" s="8"/>
      <c r="M18" s="14"/>
      <c r="N18" s="7"/>
      <c r="O18" s="6"/>
    </row>
    <row r="19" spans="1:15" ht="9" customHeight="1">
      <c r="A19" s="17">
        <v>12</v>
      </c>
      <c r="B19" s="19" t="str">
        <f>'RM Rate &amp; Feed Cost'!B18</f>
        <v>Dry Fish</v>
      </c>
      <c r="C19" s="28"/>
      <c r="D19" s="67">
        <f>'RM Rate &amp; Feed Cost'!C18</f>
        <v>53</v>
      </c>
      <c r="E19" s="20">
        <f t="shared" si="0"/>
        <v>0</v>
      </c>
      <c r="F19" s="20">
        <f t="shared" si="1"/>
        <v>0</v>
      </c>
      <c r="G19" s="28">
        <f>G7*C19</f>
        <v>0</v>
      </c>
      <c r="H19" s="42"/>
      <c r="I19" s="42"/>
      <c r="J19" s="42"/>
      <c r="K19" s="42"/>
      <c r="L19" s="8"/>
      <c r="M19" s="14"/>
      <c r="N19" s="5"/>
      <c r="O19" s="6"/>
    </row>
    <row r="20" spans="1:15" ht="9" customHeight="1">
      <c r="A20" s="17">
        <v>13</v>
      </c>
      <c r="B20" s="19" t="str">
        <f>'RM Rate &amp; Feed Cost'!B19</f>
        <v>Wheat bam</v>
      </c>
      <c r="C20" s="28"/>
      <c r="D20" s="67">
        <f>'RM Rate &amp; Feed Cost'!C19</f>
        <v>14</v>
      </c>
      <c r="E20" s="20">
        <f t="shared" si="0"/>
        <v>0</v>
      </c>
      <c r="F20" s="20">
        <f t="shared" si="1"/>
        <v>0</v>
      </c>
      <c r="G20" s="28">
        <f>G7*C20</f>
        <v>0</v>
      </c>
      <c r="H20" s="42"/>
      <c r="I20" s="42"/>
      <c r="J20" s="42"/>
      <c r="K20" s="42"/>
      <c r="L20" s="8"/>
      <c r="M20" s="14"/>
      <c r="N20" s="7"/>
      <c r="O20" s="6"/>
    </row>
    <row r="21" spans="1:15" ht="9" customHeight="1">
      <c r="A21" s="17">
        <v>14</v>
      </c>
      <c r="B21" s="19" t="str">
        <f>'RM Rate &amp; Feed Cost'!B20</f>
        <v>Molasses</v>
      </c>
      <c r="C21" s="28"/>
      <c r="D21" s="67">
        <f>'RM Rate &amp; Feed Cost'!C20</f>
        <v>12.25</v>
      </c>
      <c r="E21" s="20">
        <f t="shared" si="0"/>
        <v>0</v>
      </c>
      <c r="F21" s="20">
        <f t="shared" si="1"/>
        <v>0</v>
      </c>
      <c r="G21" s="28">
        <f>G7*C21</f>
        <v>0</v>
      </c>
      <c r="H21" s="42"/>
      <c r="I21" s="42"/>
      <c r="J21" s="42"/>
      <c r="K21" s="42"/>
      <c r="L21" s="8"/>
      <c r="M21" s="14"/>
      <c r="N21" s="7"/>
      <c r="O21" s="6"/>
    </row>
    <row r="22" spans="1:15" ht="9" customHeight="1">
      <c r="A22" s="17">
        <v>15</v>
      </c>
      <c r="B22" s="19" t="str">
        <f>'RM Rate &amp; Feed Cost'!B21</f>
        <v>Biscuit</v>
      </c>
      <c r="C22" s="28">
        <v>70</v>
      </c>
      <c r="D22" s="67">
        <f>'RM Rate &amp; Feed Cost'!C21</f>
        <v>11.5</v>
      </c>
      <c r="E22" s="20">
        <f t="shared" si="0"/>
        <v>805</v>
      </c>
      <c r="F22" s="20">
        <f t="shared" si="1"/>
        <v>0.80500000000000005</v>
      </c>
      <c r="G22" s="28">
        <f>G7*C22</f>
        <v>0</v>
      </c>
      <c r="H22" s="42"/>
      <c r="I22" s="42"/>
      <c r="J22" s="42"/>
      <c r="K22" s="42"/>
      <c r="L22" s="8"/>
      <c r="M22" s="14"/>
      <c r="N22" s="7"/>
      <c r="O22" s="6"/>
    </row>
    <row r="23" spans="1:15" ht="9" customHeight="1">
      <c r="A23" s="17">
        <v>16</v>
      </c>
      <c r="B23" s="19" t="str">
        <f>'RM Rate &amp; Feed Cost'!B22</f>
        <v>Lime Stone (Pawder)</v>
      </c>
      <c r="C23" s="28"/>
      <c r="D23" s="67">
        <f>'RM Rate &amp; Feed Cost'!C22</f>
        <v>8.5</v>
      </c>
      <c r="E23" s="20">
        <f t="shared" si="0"/>
        <v>0</v>
      </c>
      <c r="F23" s="20">
        <f t="shared" si="1"/>
        <v>0</v>
      </c>
      <c r="G23" s="28">
        <f>G7*C23</f>
        <v>0</v>
      </c>
      <c r="H23" s="42"/>
      <c r="I23" s="42"/>
      <c r="J23" s="42"/>
      <c r="K23" s="42"/>
      <c r="L23" s="8"/>
      <c r="M23" s="14"/>
      <c r="N23" s="9"/>
      <c r="O23" s="6"/>
    </row>
    <row r="24" spans="1:15" ht="9" customHeight="1">
      <c r="A24" s="17">
        <v>17</v>
      </c>
      <c r="B24" s="19" t="str">
        <f>'RM Rate &amp; Feed Cost'!B23</f>
        <v>Lime Stone Gurnular</v>
      </c>
      <c r="C24" s="28">
        <v>14.58</v>
      </c>
      <c r="D24" s="67">
        <f>'RM Rate &amp; Feed Cost'!C23</f>
        <v>9.5</v>
      </c>
      <c r="E24" s="20">
        <f t="shared" si="0"/>
        <v>138.51</v>
      </c>
      <c r="F24" s="20">
        <f t="shared" si="1"/>
        <v>0.13850999999999999</v>
      </c>
      <c r="G24" s="28">
        <f>G7*C24</f>
        <v>0</v>
      </c>
      <c r="H24" s="42"/>
      <c r="I24" s="42"/>
      <c r="J24" s="42"/>
      <c r="K24" s="42"/>
      <c r="L24" s="8"/>
      <c r="M24" s="14"/>
      <c r="N24" s="7"/>
      <c r="O24" s="6"/>
    </row>
    <row r="25" spans="1:15" ht="9" customHeight="1">
      <c r="A25" s="17">
        <v>18</v>
      </c>
      <c r="B25" s="19" t="str">
        <f>'RM Rate &amp; Feed Cost'!B24</f>
        <v>Soyabean Oil</v>
      </c>
      <c r="C25" s="28">
        <v>11.94</v>
      </c>
      <c r="D25" s="67">
        <f>'RM Rate &amp; Feed Cost'!C24</f>
        <v>63</v>
      </c>
      <c r="E25" s="20">
        <f t="shared" si="0"/>
        <v>752.21999999999991</v>
      </c>
      <c r="F25" s="20">
        <f t="shared" si="1"/>
        <v>0.75221999999999989</v>
      </c>
      <c r="G25" s="28">
        <f>G7*C25</f>
        <v>0</v>
      </c>
      <c r="H25" s="42"/>
      <c r="I25" s="42"/>
      <c r="J25" s="42"/>
      <c r="K25" s="42"/>
      <c r="L25" s="8"/>
      <c r="M25" s="14"/>
      <c r="N25" s="7"/>
      <c r="O25" s="6"/>
    </row>
    <row r="26" spans="1:15" ht="9" customHeight="1">
      <c r="A26" s="17">
        <v>19</v>
      </c>
      <c r="B26" s="19" t="str">
        <f>'RM Rate &amp; Feed Cost'!B25</f>
        <v>Wheat Flour</v>
      </c>
      <c r="C26" s="28"/>
      <c r="D26" s="67">
        <f>'RM Rate &amp; Feed Cost'!C25</f>
        <v>22</v>
      </c>
      <c r="E26" s="20">
        <f t="shared" si="0"/>
        <v>0</v>
      </c>
      <c r="F26" s="20">
        <f t="shared" si="1"/>
        <v>0</v>
      </c>
      <c r="G26" s="28">
        <f>G7*C26</f>
        <v>0</v>
      </c>
      <c r="H26" s="42"/>
      <c r="I26" s="42"/>
      <c r="J26" s="42"/>
      <c r="K26" s="42"/>
      <c r="L26" s="8"/>
      <c r="M26" s="14"/>
      <c r="N26" s="7"/>
      <c r="O26" s="6"/>
    </row>
    <row r="27" spans="1:15" ht="9" customHeight="1">
      <c r="A27" s="17">
        <v>20</v>
      </c>
      <c r="B27" s="19" t="str">
        <f>'RM Rate &amp; Feed Cost'!B26</f>
        <v>Maskali</v>
      </c>
      <c r="C27" s="28"/>
      <c r="D27" s="67">
        <f>'RM Rate &amp; Feed Cost'!C26</f>
        <v>0</v>
      </c>
      <c r="E27" s="20">
        <f t="shared" si="0"/>
        <v>0</v>
      </c>
      <c r="F27" s="20">
        <f t="shared" si="1"/>
        <v>0</v>
      </c>
      <c r="G27" s="28">
        <f>G7*C27</f>
        <v>0</v>
      </c>
      <c r="H27" s="42"/>
      <c r="I27" s="42"/>
      <c r="J27" s="42"/>
      <c r="K27" s="42"/>
      <c r="L27" s="8"/>
      <c r="M27" s="14"/>
      <c r="N27" s="7"/>
      <c r="O27" s="6"/>
    </row>
    <row r="28" spans="1:15" ht="9" customHeight="1">
      <c r="A28" s="17">
        <v>21</v>
      </c>
      <c r="B28" s="19" t="str">
        <f>'RM Rate &amp; Feed Cost'!B27</f>
        <v>Til Khoil</v>
      </c>
      <c r="C28" s="28"/>
      <c r="D28" s="67">
        <f>'RM Rate &amp; Feed Cost'!C27</f>
        <v>0</v>
      </c>
      <c r="E28" s="20">
        <f t="shared" si="0"/>
        <v>0</v>
      </c>
      <c r="F28" s="20">
        <f t="shared" si="1"/>
        <v>0</v>
      </c>
      <c r="G28" s="28">
        <f>G7*C28</f>
        <v>0</v>
      </c>
      <c r="H28" s="42"/>
      <c r="I28" s="42"/>
      <c r="J28" s="42"/>
      <c r="K28" s="42"/>
      <c r="L28" s="8"/>
      <c r="M28" s="14"/>
      <c r="N28" s="7"/>
      <c r="O28" s="6"/>
    </row>
    <row r="29" spans="1:15" ht="9" customHeight="1">
      <c r="A29" s="17">
        <v>22</v>
      </c>
      <c r="B29" s="19" t="str">
        <f>'RM Rate &amp; Feed Cost'!B28</f>
        <v>Mosari Bosi / Sugar</v>
      </c>
      <c r="C29" s="28"/>
      <c r="D29" s="67">
        <f>'RM Rate &amp; Feed Cost'!C28</f>
        <v>49</v>
      </c>
      <c r="E29" s="20">
        <f t="shared" si="0"/>
        <v>0</v>
      </c>
      <c r="F29" s="20">
        <f t="shared" si="1"/>
        <v>0</v>
      </c>
      <c r="G29" s="28">
        <f>G7*C29</f>
        <v>0</v>
      </c>
      <c r="H29" s="42"/>
      <c r="I29" s="42"/>
      <c r="J29" s="42"/>
      <c r="K29" s="42"/>
      <c r="L29" s="8"/>
      <c r="M29" s="14"/>
      <c r="N29" s="7"/>
      <c r="O29" s="6"/>
    </row>
    <row r="30" spans="1:15" ht="9" customHeight="1">
      <c r="A30" s="17">
        <v>23</v>
      </c>
      <c r="B30" s="19" t="str">
        <f>'RM Rate &amp; Feed Cost'!B29</f>
        <v>Fish Oil</v>
      </c>
      <c r="C30" s="28"/>
      <c r="D30" s="67">
        <f>'RM Rate &amp; Feed Cost'!C29</f>
        <v>160</v>
      </c>
      <c r="E30" s="20">
        <f t="shared" si="0"/>
        <v>0</v>
      </c>
      <c r="F30" s="20">
        <f t="shared" si="1"/>
        <v>0</v>
      </c>
      <c r="G30" s="28">
        <f>G7*C30</f>
        <v>0</v>
      </c>
      <c r="H30" s="42"/>
      <c r="I30" s="42"/>
      <c r="J30" s="42"/>
      <c r="K30" s="42"/>
      <c r="L30" s="8"/>
      <c r="M30" s="14"/>
      <c r="N30" s="7"/>
      <c r="O30" s="6"/>
    </row>
    <row r="31" spans="1:15" ht="9" customHeight="1">
      <c r="A31" s="17">
        <v>24</v>
      </c>
      <c r="B31" s="19" t="str">
        <f>'RM Rate &amp; Feed Cost'!B30</f>
        <v>Palm Oil / Quality Super</v>
      </c>
      <c r="C31" s="28"/>
      <c r="D31" s="67">
        <f>'RM Rate &amp; Feed Cost'!C30</f>
        <v>72</v>
      </c>
      <c r="E31" s="20">
        <f t="shared" si="0"/>
        <v>0</v>
      </c>
      <c r="F31" s="20">
        <f t="shared" si="1"/>
        <v>0</v>
      </c>
      <c r="G31" s="28">
        <f>G7*C31</f>
        <v>0</v>
      </c>
      <c r="H31" s="42"/>
      <c r="I31" s="42"/>
      <c r="J31" s="42"/>
      <c r="K31" s="42"/>
      <c r="L31" s="8"/>
      <c r="M31" s="14"/>
      <c r="N31" s="7"/>
      <c r="O31" s="6"/>
    </row>
    <row r="32" spans="1:15" ht="9" customHeight="1">
      <c r="A32" s="17">
        <v>25</v>
      </c>
      <c r="B32" s="19" t="str">
        <f>'RM Rate &amp; Feed Cost'!B31</f>
        <v>Khashari Bosi</v>
      </c>
      <c r="C32" s="28"/>
      <c r="D32" s="67">
        <f>'RM Rate &amp; Feed Cost'!C31</f>
        <v>0</v>
      </c>
      <c r="E32" s="20">
        <f t="shared" si="0"/>
        <v>0</v>
      </c>
      <c r="F32" s="20">
        <f t="shared" si="1"/>
        <v>0</v>
      </c>
      <c r="G32" s="28">
        <f>G7*C32</f>
        <v>0</v>
      </c>
      <c r="H32" s="42"/>
      <c r="I32" s="42"/>
      <c r="J32" s="42"/>
      <c r="K32" s="42"/>
      <c r="L32" s="8"/>
      <c r="M32" s="14"/>
      <c r="N32" s="7"/>
      <c r="O32" s="6"/>
    </row>
    <row r="33" spans="1:15" ht="9" customHeight="1">
      <c r="A33" s="17">
        <v>26</v>
      </c>
      <c r="B33" s="19" t="str">
        <f>'RM Rate &amp; Feed Cost'!B32</f>
        <v>Animal Oil</v>
      </c>
      <c r="C33" s="28"/>
      <c r="D33" s="67">
        <f>'RM Rate &amp; Feed Cost'!C32</f>
        <v>60</v>
      </c>
      <c r="E33" s="20">
        <f t="shared" si="0"/>
        <v>0</v>
      </c>
      <c r="F33" s="20">
        <f t="shared" si="1"/>
        <v>0</v>
      </c>
      <c r="G33" s="28">
        <f>G7*C33</f>
        <v>0</v>
      </c>
      <c r="H33" s="42"/>
      <c r="I33" s="42"/>
      <c r="J33" s="42"/>
      <c r="K33" s="42"/>
      <c r="L33" s="8"/>
      <c r="M33" s="14"/>
      <c r="N33" s="7"/>
      <c r="O33" s="6"/>
    </row>
    <row r="34" spans="1:15" ht="9" customHeight="1">
      <c r="A34" s="17">
        <v>27</v>
      </c>
      <c r="B34" s="19" t="str">
        <f>'RM Rate &amp; Feed Cost'!B33</f>
        <v>Master Oil Cake</v>
      </c>
      <c r="C34" s="28"/>
      <c r="D34" s="67">
        <f>'RM Rate &amp; Feed Cost'!C33</f>
        <v>0</v>
      </c>
      <c r="E34" s="20">
        <f t="shared" si="0"/>
        <v>0</v>
      </c>
      <c r="F34" s="20">
        <f t="shared" si="1"/>
        <v>0</v>
      </c>
      <c r="G34" s="28">
        <f>G7*C34</f>
        <v>0</v>
      </c>
      <c r="H34" s="42"/>
      <c r="I34" s="42"/>
      <c r="J34" s="42"/>
      <c r="K34" s="42"/>
      <c r="L34" s="8"/>
      <c r="M34" s="14"/>
      <c r="N34" s="7"/>
      <c r="O34" s="6"/>
    </row>
    <row r="35" spans="1:15" ht="9" customHeight="1">
      <c r="A35" s="17">
        <v>28</v>
      </c>
      <c r="B35" s="19" t="str">
        <f>'RM Rate &amp; Feed Cost'!B34</f>
        <v>Salt</v>
      </c>
      <c r="C35" s="28">
        <v>2.5499999999999998</v>
      </c>
      <c r="D35" s="67">
        <f>'RM Rate &amp; Feed Cost'!C34</f>
        <v>9.25</v>
      </c>
      <c r="E35" s="20">
        <f t="shared" si="0"/>
        <v>23.587499999999999</v>
      </c>
      <c r="F35" s="20">
        <f t="shared" si="1"/>
        <v>2.3587499999999997E-2</v>
      </c>
      <c r="G35" s="28">
        <f>G7*C35</f>
        <v>0</v>
      </c>
      <c r="H35" s="42"/>
      <c r="I35" s="42"/>
      <c r="J35" s="42"/>
      <c r="K35" s="42"/>
      <c r="L35" s="8"/>
      <c r="M35" s="14"/>
      <c r="N35" s="10"/>
      <c r="O35" s="6"/>
    </row>
    <row r="36" spans="1:15" ht="9" customHeight="1">
      <c r="A36" s="17">
        <v>29</v>
      </c>
      <c r="B36" s="19" t="str">
        <f>'RM Rate &amp; Feed Cost'!B35</f>
        <v>CTCzyme</v>
      </c>
      <c r="C36" s="28">
        <v>0.5</v>
      </c>
      <c r="D36" s="67">
        <f>'RM Rate &amp; Feed Cost'!C35</f>
        <v>435</v>
      </c>
      <c r="E36" s="20">
        <f t="shared" si="0"/>
        <v>217.5</v>
      </c>
      <c r="F36" s="20">
        <f t="shared" si="1"/>
        <v>0.2175</v>
      </c>
      <c r="G36" s="28">
        <f>G7*C36</f>
        <v>0</v>
      </c>
      <c r="H36" s="42"/>
      <c r="I36" s="42"/>
      <c r="J36" s="42"/>
      <c r="K36" s="42"/>
      <c r="L36" s="8"/>
      <c r="M36" s="14"/>
      <c r="N36" s="10"/>
      <c r="O36" s="6"/>
    </row>
    <row r="37" spans="1:15" ht="9" customHeight="1">
      <c r="A37" s="17">
        <v>30</v>
      </c>
      <c r="B37" s="19" t="str">
        <f>'RM Rate &amp; Feed Cost'!B36</f>
        <v>Allzyme Vegpro/Enzyme</v>
      </c>
      <c r="C37" s="28">
        <v>0.5</v>
      </c>
      <c r="D37" s="67">
        <f>'RM Rate &amp; Feed Cost'!C36</f>
        <v>730</v>
      </c>
      <c r="E37" s="20">
        <f t="shared" si="0"/>
        <v>365</v>
      </c>
      <c r="F37" s="20">
        <f t="shared" si="1"/>
        <v>0.36499999999999999</v>
      </c>
      <c r="G37" s="28">
        <f>G7*C37</f>
        <v>0</v>
      </c>
      <c r="H37" s="42"/>
      <c r="I37" s="42"/>
      <c r="J37" s="42"/>
      <c r="K37" s="42"/>
      <c r="L37" s="8"/>
      <c r="M37" s="14"/>
      <c r="N37" s="10"/>
      <c r="O37" s="6"/>
    </row>
    <row r="38" spans="1:15" ht="9" customHeight="1">
      <c r="A38" s="17">
        <v>31</v>
      </c>
      <c r="B38" s="19" t="str">
        <f>'RM Rate &amp; Feed Cost'!B37</f>
        <v>Anti Oxidant</v>
      </c>
      <c r="C38" s="28">
        <v>0.1</v>
      </c>
      <c r="D38" s="67">
        <f>'RM Rate &amp; Feed Cost'!C37</f>
        <v>155</v>
      </c>
      <c r="E38" s="20">
        <f t="shared" si="0"/>
        <v>15.5</v>
      </c>
      <c r="F38" s="20">
        <f t="shared" si="1"/>
        <v>1.55E-2</v>
      </c>
      <c r="G38" s="28">
        <f>G7*C38</f>
        <v>0</v>
      </c>
      <c r="H38" s="42"/>
      <c r="I38" s="42"/>
      <c r="J38" s="42"/>
      <c r="K38" s="42"/>
      <c r="L38" s="8"/>
      <c r="M38" s="14"/>
      <c r="N38" s="10"/>
      <c r="O38" s="6"/>
    </row>
    <row r="39" spans="1:15" ht="9" customHeight="1">
      <c r="A39" s="17">
        <v>32</v>
      </c>
      <c r="B39" s="19" t="str">
        <f>'RM Rate &amp; Feed Cost'!B38</f>
        <v>Osmo Fat (Bargar Fat)</v>
      </c>
      <c r="C39" s="28"/>
      <c r="D39" s="67">
        <f>'RM Rate &amp; Feed Cost'!C38</f>
        <v>125</v>
      </c>
      <c r="E39" s="20">
        <f t="shared" si="0"/>
        <v>0</v>
      </c>
      <c r="F39" s="20">
        <f t="shared" si="1"/>
        <v>0</v>
      </c>
      <c r="G39" s="28">
        <f>G7*C39</f>
        <v>0</v>
      </c>
      <c r="H39" s="42"/>
      <c r="I39" s="42"/>
      <c r="J39" s="42"/>
      <c r="K39" s="42"/>
      <c r="L39" s="8"/>
      <c r="M39" s="14"/>
      <c r="N39" s="10"/>
      <c r="O39" s="6"/>
    </row>
    <row r="40" spans="1:15" ht="9" customHeight="1">
      <c r="A40" s="17">
        <v>33</v>
      </c>
      <c r="B40" s="19" t="str">
        <f>'RM Rate &amp; Feed Cost'!B39</f>
        <v>Broiler Minarel</v>
      </c>
      <c r="C40" s="28"/>
      <c r="D40" s="67">
        <f>'RM Rate &amp; Feed Cost'!C39</f>
        <v>165</v>
      </c>
      <c r="E40" s="20">
        <f t="shared" si="0"/>
        <v>0</v>
      </c>
      <c r="F40" s="20">
        <f t="shared" si="1"/>
        <v>0</v>
      </c>
      <c r="G40" s="28">
        <f>G7*C40</f>
        <v>0</v>
      </c>
      <c r="H40" s="42"/>
      <c r="I40" s="42"/>
      <c r="J40" s="42"/>
      <c r="K40" s="42"/>
      <c r="L40" s="8"/>
      <c r="M40" s="14"/>
      <c r="N40" s="10"/>
      <c r="O40" s="6"/>
    </row>
    <row r="41" spans="1:15" ht="9" customHeight="1">
      <c r="A41" s="17">
        <v>34</v>
      </c>
      <c r="B41" s="19" t="str">
        <f>'RM Rate &amp; Feed Cost'!B40</f>
        <v>Broiler Vitamin</v>
      </c>
      <c r="C41" s="28"/>
      <c r="D41" s="67">
        <f>'RM Rate &amp; Feed Cost'!C40</f>
        <v>975</v>
      </c>
      <c r="E41" s="20">
        <f t="shared" si="0"/>
        <v>0</v>
      </c>
      <c r="F41" s="20">
        <f t="shared" si="1"/>
        <v>0</v>
      </c>
      <c r="G41" s="28">
        <f>G7*C41</f>
        <v>0</v>
      </c>
      <c r="H41" s="42"/>
      <c r="I41" s="42"/>
      <c r="J41" s="42"/>
      <c r="K41" s="42"/>
      <c r="L41" s="8"/>
      <c r="M41" s="14"/>
      <c r="N41" s="10"/>
      <c r="O41" s="6"/>
    </row>
    <row r="42" spans="1:15" ht="9" customHeight="1">
      <c r="A42" s="17">
        <v>35</v>
      </c>
      <c r="B42" s="19" t="str">
        <f>'RM Rate &amp; Feed Cost'!B41</f>
        <v>Cattle Premix</v>
      </c>
      <c r="C42" s="28"/>
      <c r="D42" s="67">
        <f>'RM Rate &amp; Feed Cost'!C41</f>
        <v>275</v>
      </c>
      <c r="E42" s="20">
        <f t="shared" si="0"/>
        <v>0</v>
      </c>
      <c r="F42" s="20">
        <f t="shared" si="1"/>
        <v>0</v>
      </c>
      <c r="G42" s="28">
        <f>G7*C42</f>
        <v>0</v>
      </c>
      <c r="H42" s="42"/>
      <c r="I42" s="42"/>
      <c r="J42" s="42"/>
      <c r="K42" s="42"/>
      <c r="L42" s="8"/>
      <c r="M42" s="14"/>
      <c r="N42" s="10"/>
      <c r="O42" s="6"/>
    </row>
    <row r="43" spans="1:15" ht="9" customHeight="1">
      <c r="A43" s="17">
        <v>36</v>
      </c>
      <c r="B43" s="19" t="str">
        <f>'RM Rate &amp; Feed Cost'!B42</f>
        <v>Choline Chloride</v>
      </c>
      <c r="C43" s="28">
        <v>1</v>
      </c>
      <c r="D43" s="67">
        <f>'RM Rate &amp; Feed Cost'!C42</f>
        <v>115</v>
      </c>
      <c r="E43" s="20">
        <f t="shared" si="0"/>
        <v>115</v>
      </c>
      <c r="F43" s="20">
        <f t="shared" si="1"/>
        <v>0.115</v>
      </c>
      <c r="G43" s="28">
        <f>G7*C43</f>
        <v>0</v>
      </c>
      <c r="H43" s="42"/>
      <c r="I43" s="42"/>
      <c r="J43" s="42"/>
      <c r="K43" s="42"/>
      <c r="L43" s="8"/>
      <c r="M43" s="14"/>
      <c r="N43" s="10"/>
      <c r="O43" s="6"/>
    </row>
    <row r="44" spans="1:15" ht="9" customHeight="1">
      <c r="A44" s="17">
        <v>37</v>
      </c>
      <c r="B44" s="19" t="str">
        <f>'RM Rate &amp; Feed Cost'!B43</f>
        <v>Citric acid</v>
      </c>
      <c r="C44" s="28"/>
      <c r="D44" s="67">
        <f>'RM Rate &amp; Feed Cost'!C43</f>
        <v>82</v>
      </c>
      <c r="E44" s="20">
        <f t="shared" si="0"/>
        <v>0</v>
      </c>
      <c r="F44" s="20">
        <f t="shared" si="1"/>
        <v>0</v>
      </c>
      <c r="G44" s="28">
        <f>G7*C44</f>
        <v>0</v>
      </c>
      <c r="H44" s="42"/>
      <c r="I44" s="42"/>
      <c r="J44" s="42"/>
      <c r="K44" s="42"/>
      <c r="L44" s="8"/>
      <c r="M44" s="14"/>
      <c r="N44" s="10"/>
      <c r="O44" s="6"/>
    </row>
    <row r="45" spans="1:15" ht="9" customHeight="1">
      <c r="A45" s="17">
        <v>38</v>
      </c>
      <c r="B45" s="19" t="str">
        <f>'RM Rate &amp; Feed Cost'!B44</f>
        <v>Nutikem XLP Plus Dry</v>
      </c>
      <c r="C45" s="28"/>
      <c r="D45" s="67">
        <f>'RM Rate &amp; Feed Cost'!C44</f>
        <v>0</v>
      </c>
      <c r="E45" s="20">
        <f t="shared" si="0"/>
        <v>0</v>
      </c>
      <c r="F45" s="20">
        <f t="shared" si="1"/>
        <v>0</v>
      </c>
      <c r="G45" s="28">
        <f>G7*C45</f>
        <v>0</v>
      </c>
      <c r="H45" s="42"/>
      <c r="I45" s="42"/>
      <c r="J45" s="42"/>
      <c r="K45" s="42"/>
      <c r="L45" s="8"/>
      <c r="M45" s="14"/>
      <c r="N45" s="10"/>
      <c r="O45" s="6"/>
    </row>
    <row r="46" spans="1:15" ht="9" customHeight="1">
      <c r="A46" s="17">
        <v>39</v>
      </c>
      <c r="B46" s="19" t="str">
        <f>'RM Rate &amp; Feed Cost'!B45</f>
        <v>Compund fish premix(hinter)</v>
      </c>
      <c r="C46" s="28"/>
      <c r="D46" s="67">
        <f>'RM Rate &amp; Feed Cost'!C45</f>
        <v>80</v>
      </c>
      <c r="E46" s="20">
        <f t="shared" si="0"/>
        <v>0</v>
      </c>
      <c r="F46" s="20">
        <f t="shared" si="1"/>
        <v>0</v>
      </c>
      <c r="G46" s="28">
        <f>G7*C46</f>
        <v>0</v>
      </c>
      <c r="H46" s="42"/>
      <c r="I46" s="42"/>
      <c r="J46" s="42"/>
      <c r="K46" s="42"/>
      <c r="L46" s="8"/>
      <c r="M46" s="14"/>
      <c r="N46" s="11"/>
      <c r="O46" s="6"/>
    </row>
    <row r="47" spans="1:15" ht="9" customHeight="1">
      <c r="A47" s="17">
        <v>40</v>
      </c>
      <c r="B47" s="19" t="str">
        <f>'RM Rate &amp; Feed Cost'!B46</f>
        <v>DECOQUINATE</v>
      </c>
      <c r="C47" s="28"/>
      <c r="D47" s="67">
        <f>'RM Rate &amp; Feed Cost'!C46</f>
        <v>500</v>
      </c>
      <c r="E47" s="20">
        <f t="shared" si="0"/>
        <v>0</v>
      </c>
      <c r="F47" s="20">
        <f t="shared" si="1"/>
        <v>0</v>
      </c>
      <c r="G47" s="28">
        <f>G7*C47</f>
        <v>0</v>
      </c>
      <c r="H47" s="42"/>
      <c r="I47" s="42"/>
      <c r="J47" s="42"/>
      <c r="K47" s="42"/>
      <c r="L47" s="8"/>
      <c r="M47" s="14"/>
      <c r="N47" s="10"/>
      <c r="O47" s="6"/>
    </row>
    <row r="48" spans="1:15" ht="9" customHeight="1">
      <c r="A48" s="17">
        <v>41</v>
      </c>
      <c r="B48" s="19" t="str">
        <f>'RM Rate &amp; Feed Cost'!B47</f>
        <v>DL-Methionine</v>
      </c>
      <c r="C48" s="28">
        <v>2.89</v>
      </c>
      <c r="D48" s="67">
        <f>'RM Rate &amp; Feed Cost'!C47</f>
        <v>230</v>
      </c>
      <c r="E48" s="20">
        <f t="shared" si="0"/>
        <v>664.7</v>
      </c>
      <c r="F48" s="20">
        <f t="shared" si="1"/>
        <v>0.66470000000000007</v>
      </c>
      <c r="G48" s="28">
        <f>G7*C48</f>
        <v>0</v>
      </c>
      <c r="H48" s="42"/>
      <c r="I48" s="42"/>
      <c r="J48" s="42"/>
      <c r="K48" s="42"/>
      <c r="L48" s="8"/>
      <c r="M48" s="14"/>
      <c r="N48" s="10"/>
      <c r="O48" s="6"/>
    </row>
    <row r="49" spans="1:15" ht="9" customHeight="1">
      <c r="A49" s="17">
        <v>42</v>
      </c>
      <c r="B49" s="19" t="str">
        <f>'RM Rate &amp; Feed Cost'!B48</f>
        <v>Alqur Mold (Mold Inhabitor)</v>
      </c>
      <c r="C49" s="28"/>
      <c r="D49" s="67">
        <f>'RM Rate &amp; Feed Cost'!C48</f>
        <v>250</v>
      </c>
      <c r="E49" s="20">
        <f t="shared" si="0"/>
        <v>0</v>
      </c>
      <c r="F49" s="20">
        <f t="shared" si="1"/>
        <v>0</v>
      </c>
      <c r="G49" s="28">
        <f>G7*C49</f>
        <v>0</v>
      </c>
      <c r="H49" s="42"/>
      <c r="I49" s="42"/>
      <c r="J49" s="42"/>
      <c r="K49" s="42"/>
      <c r="L49" s="8"/>
      <c r="M49" s="14"/>
      <c r="N49" s="10"/>
      <c r="O49" s="6"/>
    </row>
    <row r="50" spans="1:15" ht="9" customHeight="1">
      <c r="A50" s="17">
        <v>43</v>
      </c>
      <c r="B50" s="19" t="str">
        <f>'RM Rate &amp; Feed Cost'!B49</f>
        <v>Alqurernat Nebsui (G Prpmotor)</v>
      </c>
      <c r="C50" s="28"/>
      <c r="D50" s="67">
        <f>'RM Rate &amp; Feed Cost'!C49</f>
        <v>420</v>
      </c>
      <c r="E50" s="20">
        <f t="shared" si="0"/>
        <v>0</v>
      </c>
      <c r="F50" s="20">
        <f t="shared" si="1"/>
        <v>0</v>
      </c>
      <c r="G50" s="28">
        <f>G7*C50</f>
        <v>0</v>
      </c>
      <c r="H50" s="42"/>
      <c r="I50" s="42"/>
      <c r="J50" s="42"/>
      <c r="K50" s="42"/>
      <c r="L50" s="8"/>
      <c r="M50" s="14"/>
      <c r="N50" s="10"/>
      <c r="O50" s="6"/>
    </row>
    <row r="51" spans="1:15" ht="9" customHeight="1">
      <c r="A51" s="17">
        <v>44</v>
      </c>
      <c r="B51" s="19" t="str">
        <f>'RM Rate &amp; Feed Cost'!B50</f>
        <v>Yaa Sacc</v>
      </c>
      <c r="C51" s="28"/>
      <c r="D51" s="67">
        <f>'RM Rate &amp; Feed Cost'!C50</f>
        <v>800</v>
      </c>
      <c r="E51" s="20">
        <f t="shared" si="0"/>
        <v>0</v>
      </c>
      <c r="F51" s="20">
        <f t="shared" si="1"/>
        <v>0</v>
      </c>
      <c r="G51" s="28">
        <f>G7*C51</f>
        <v>0</v>
      </c>
      <c r="H51" s="42"/>
      <c r="I51" s="42"/>
      <c r="J51" s="42"/>
      <c r="K51" s="42"/>
      <c r="L51" s="8"/>
      <c r="M51" s="14"/>
      <c r="N51" s="10"/>
      <c r="O51" s="6"/>
    </row>
    <row r="52" spans="1:15" ht="9" customHeight="1">
      <c r="A52" s="17">
        <v>45</v>
      </c>
      <c r="B52" s="19" t="str">
        <f>'RM Rate &amp; Feed Cost'!B51</f>
        <v>Optigen</v>
      </c>
      <c r="C52" s="28"/>
      <c r="D52" s="67">
        <f>'RM Rate &amp; Feed Cost'!C51</f>
        <v>250</v>
      </c>
      <c r="E52" s="20">
        <f t="shared" si="0"/>
        <v>0</v>
      </c>
      <c r="F52" s="20">
        <f t="shared" si="1"/>
        <v>0</v>
      </c>
      <c r="G52" s="28">
        <f>G7*C52</f>
        <v>0</v>
      </c>
      <c r="H52" s="42"/>
      <c r="I52" s="42"/>
      <c r="J52" s="42"/>
      <c r="K52" s="42"/>
      <c r="L52" s="8"/>
      <c r="M52" s="14"/>
      <c r="N52" s="10"/>
      <c r="O52" s="6"/>
    </row>
    <row r="53" spans="1:15" ht="9" customHeight="1">
      <c r="A53" s="17">
        <v>46</v>
      </c>
      <c r="B53" s="19" t="str">
        <f>'RM Rate &amp; Feed Cost'!B52</f>
        <v>Lysoforte Dry</v>
      </c>
      <c r="C53" s="28"/>
      <c r="D53" s="67">
        <f>'RM Rate &amp; Feed Cost'!C52</f>
        <v>380</v>
      </c>
      <c r="E53" s="20">
        <f t="shared" si="0"/>
        <v>0</v>
      </c>
      <c r="F53" s="20">
        <f t="shared" si="1"/>
        <v>0</v>
      </c>
      <c r="G53" s="28">
        <f>G7*C53</f>
        <v>0</v>
      </c>
      <c r="H53" s="42"/>
      <c r="I53" s="42"/>
      <c r="J53" s="42"/>
      <c r="K53" s="42"/>
      <c r="L53" s="8"/>
      <c r="M53" s="14"/>
      <c r="N53" s="10"/>
      <c r="O53" s="6"/>
    </row>
    <row r="54" spans="1:15" ht="9" customHeight="1">
      <c r="A54" s="17">
        <v>47</v>
      </c>
      <c r="B54" s="19" t="str">
        <f>'RM Rate &amp; Feed Cost'!B53</f>
        <v>Flavour (Fish) Bigarol Tuna</v>
      </c>
      <c r="C54" s="28"/>
      <c r="D54" s="67">
        <f>'RM Rate &amp; Feed Cost'!C53</f>
        <v>600</v>
      </c>
      <c r="E54" s="20">
        <f t="shared" si="0"/>
        <v>0</v>
      </c>
      <c r="F54" s="20">
        <f t="shared" si="1"/>
        <v>0</v>
      </c>
      <c r="G54" s="28">
        <f>G7*C54</f>
        <v>0</v>
      </c>
      <c r="H54" s="42"/>
      <c r="I54" s="42"/>
      <c r="J54" s="42"/>
      <c r="K54" s="42"/>
      <c r="L54" s="8"/>
      <c r="M54" s="14"/>
      <c r="N54" s="10"/>
      <c r="O54" s="6"/>
    </row>
    <row r="55" spans="1:15" ht="9" customHeight="1">
      <c r="A55" s="17">
        <v>48</v>
      </c>
      <c r="B55" s="19" t="str">
        <f>'RM Rate &amp; Feed Cost'!B54</f>
        <v>Quantam Blue</v>
      </c>
      <c r="C55" s="28">
        <v>0.15</v>
      </c>
      <c r="D55" s="67">
        <f>'RM Rate &amp; Feed Cost'!C54</f>
        <v>1600</v>
      </c>
      <c r="E55" s="20">
        <f t="shared" si="0"/>
        <v>240</v>
      </c>
      <c r="F55" s="20">
        <f t="shared" si="1"/>
        <v>0.24</v>
      </c>
      <c r="G55" s="28">
        <f>G7*C55</f>
        <v>0</v>
      </c>
      <c r="H55" s="42"/>
      <c r="I55" s="42"/>
      <c r="J55" s="42"/>
      <c r="K55" s="42"/>
      <c r="L55" s="8"/>
      <c r="M55" s="14"/>
      <c r="N55" s="10"/>
      <c r="O55" s="6"/>
    </row>
    <row r="56" spans="1:15" ht="9" customHeight="1">
      <c r="A56" s="17">
        <v>49</v>
      </c>
      <c r="B56" s="19" t="str">
        <f>'RM Rate &amp; Feed Cost'!B55</f>
        <v>Molistar</v>
      </c>
      <c r="C56" s="28"/>
      <c r="D56" s="67">
        <f>'RM Rate &amp; Feed Cost'!C55</f>
        <v>375</v>
      </c>
      <c r="E56" s="20">
        <f t="shared" si="0"/>
        <v>0</v>
      </c>
      <c r="F56" s="20">
        <f t="shared" si="1"/>
        <v>0</v>
      </c>
      <c r="G56" s="28">
        <f>G7*C56</f>
        <v>0</v>
      </c>
      <c r="H56" s="44"/>
      <c r="I56" s="42"/>
      <c r="J56" s="42"/>
      <c r="K56" s="42"/>
      <c r="L56" s="8"/>
      <c r="M56" s="14"/>
      <c r="N56" s="10"/>
      <c r="O56" s="6"/>
    </row>
    <row r="57" spans="1:15" ht="9" customHeight="1">
      <c r="A57" s="17">
        <v>50</v>
      </c>
      <c r="B57" s="19" t="str">
        <f>'RM Rate &amp; Feed Cost'!B56</f>
        <v>Gutcare</v>
      </c>
      <c r="C57" s="28"/>
      <c r="D57" s="67">
        <f>'RM Rate &amp; Feed Cost'!C56</f>
        <v>425</v>
      </c>
      <c r="E57" s="20">
        <f t="shared" si="0"/>
        <v>0</v>
      </c>
      <c r="F57" s="20">
        <f t="shared" si="1"/>
        <v>0</v>
      </c>
      <c r="G57" s="28">
        <f>G7*C57</f>
        <v>0</v>
      </c>
      <c r="H57" s="45"/>
      <c r="I57" s="42"/>
      <c r="J57" s="42"/>
      <c r="K57" s="42"/>
      <c r="L57" s="8"/>
      <c r="M57" s="14"/>
      <c r="N57" s="10"/>
      <c r="O57" s="6"/>
    </row>
    <row r="58" spans="1:15" ht="9" customHeight="1">
      <c r="A58" s="17">
        <v>51</v>
      </c>
      <c r="B58" s="19" t="str">
        <f>'RM Rate &amp; Feed Cost'!B57</f>
        <v>ImmunoWall</v>
      </c>
      <c r="C58" s="28">
        <v>0.75</v>
      </c>
      <c r="D58" s="67">
        <f>'RM Rate &amp; Feed Cost'!C57</f>
        <v>390</v>
      </c>
      <c r="E58" s="20">
        <f t="shared" si="0"/>
        <v>292.5</v>
      </c>
      <c r="F58" s="20">
        <f t="shared" si="1"/>
        <v>0.29249999999999998</v>
      </c>
      <c r="G58" s="28">
        <f>G7*C58</f>
        <v>0</v>
      </c>
      <c r="H58" s="42"/>
      <c r="I58" s="42"/>
      <c r="J58" s="42"/>
      <c r="K58" s="42"/>
      <c r="L58" s="8"/>
      <c r="M58" s="14"/>
      <c r="N58" s="10"/>
      <c r="O58" s="6"/>
    </row>
    <row r="59" spans="1:15" ht="9" customHeight="1">
      <c r="A59" s="17">
        <v>52</v>
      </c>
      <c r="B59" s="19" t="str">
        <f>'RM Rate &amp; Feed Cost'!B58</f>
        <v>Intest Plus</v>
      </c>
      <c r="C59" s="28"/>
      <c r="D59" s="67">
        <f>'RM Rate &amp; Feed Cost'!C58</f>
        <v>500</v>
      </c>
      <c r="E59" s="20">
        <f t="shared" si="0"/>
        <v>0</v>
      </c>
      <c r="F59" s="20">
        <f t="shared" si="1"/>
        <v>0</v>
      </c>
      <c r="G59" s="28">
        <f>G7*C59</f>
        <v>0</v>
      </c>
      <c r="H59" s="42"/>
      <c r="I59" s="42"/>
      <c r="J59" s="42"/>
      <c r="K59" s="42"/>
      <c r="L59" s="8"/>
      <c r="M59" s="14"/>
      <c r="N59" s="10"/>
      <c r="O59" s="6"/>
    </row>
    <row r="60" spans="1:15" ht="9" customHeight="1">
      <c r="A60" s="17">
        <v>53</v>
      </c>
      <c r="B60" s="19" t="str">
        <f>'RM Rate &amp; Feed Cost'!B59</f>
        <v>L-Theonine</v>
      </c>
      <c r="C60" s="28">
        <v>0.71</v>
      </c>
      <c r="D60" s="67">
        <f>'RM Rate &amp; Feed Cost'!C59</f>
        <v>132</v>
      </c>
      <c r="E60" s="20">
        <f t="shared" si="0"/>
        <v>93.72</v>
      </c>
      <c r="F60" s="20">
        <f t="shared" si="1"/>
        <v>9.3719999999999998E-2</v>
      </c>
      <c r="G60" s="28">
        <f>G7*C60</f>
        <v>0</v>
      </c>
      <c r="H60" s="42"/>
      <c r="I60" s="42"/>
      <c r="J60" s="42"/>
      <c r="K60" s="42"/>
      <c r="L60" s="8"/>
      <c r="M60" s="14"/>
      <c r="N60" s="12"/>
      <c r="O60" s="6"/>
    </row>
    <row r="61" spans="1:15" ht="9" customHeight="1">
      <c r="A61" s="17">
        <v>54</v>
      </c>
      <c r="B61" s="19" t="str">
        <f>'RM Rate &amp; Feed Cost'!B60</f>
        <v>LAYER VITAMIN</v>
      </c>
      <c r="C61" s="28">
        <v>0.6</v>
      </c>
      <c r="D61" s="67">
        <f>'RM Rate &amp; Feed Cost'!C60</f>
        <v>570</v>
      </c>
      <c r="E61" s="20">
        <f t="shared" si="0"/>
        <v>342</v>
      </c>
      <c r="F61" s="20">
        <f t="shared" si="1"/>
        <v>0.34200000000000003</v>
      </c>
      <c r="G61" s="28">
        <f>G7*C61</f>
        <v>0</v>
      </c>
      <c r="H61" s="42"/>
      <c r="I61" s="42"/>
      <c r="J61" s="42"/>
      <c r="K61" s="42"/>
      <c r="L61" s="8"/>
      <c r="M61" s="14"/>
      <c r="N61" s="13"/>
      <c r="O61" s="6"/>
    </row>
    <row r="62" spans="1:15" ht="9" customHeight="1">
      <c r="A62" s="17">
        <v>55</v>
      </c>
      <c r="B62" s="19" t="str">
        <f>'RM Rate &amp; Feed Cost'!B61</f>
        <v>Hemicell HT</v>
      </c>
      <c r="C62" s="28"/>
      <c r="D62" s="67">
        <f>'RM Rate &amp; Feed Cost'!C61</f>
        <v>950</v>
      </c>
      <c r="E62" s="20">
        <f t="shared" si="0"/>
        <v>0</v>
      </c>
      <c r="F62" s="20">
        <f t="shared" si="1"/>
        <v>0</v>
      </c>
      <c r="G62" s="28">
        <f>G7*C62</f>
        <v>0</v>
      </c>
      <c r="H62" s="42"/>
      <c r="I62" s="42"/>
      <c r="J62" s="42"/>
      <c r="K62" s="42"/>
      <c r="L62" s="8"/>
      <c r="M62" s="14"/>
      <c r="N62" s="14"/>
      <c r="O62" s="6"/>
    </row>
    <row r="63" spans="1:15" ht="9" customHeight="1">
      <c r="A63" s="17">
        <v>56</v>
      </c>
      <c r="B63" s="19" t="str">
        <f>'RM Rate &amp; Feed Cost'!B62</f>
        <v>Liposorb/Lipidol/Lipidin</v>
      </c>
      <c r="C63" s="28"/>
      <c r="D63" s="67">
        <f>'RM Rate &amp; Feed Cost'!C62</f>
        <v>290</v>
      </c>
      <c r="E63" s="20">
        <f t="shared" si="0"/>
        <v>0</v>
      </c>
      <c r="F63" s="20">
        <f t="shared" si="1"/>
        <v>0</v>
      </c>
      <c r="G63" s="28">
        <f>G7*C63</f>
        <v>0</v>
      </c>
      <c r="H63" s="42"/>
      <c r="I63" s="42"/>
      <c r="J63" s="42"/>
      <c r="K63" s="42"/>
      <c r="L63" s="8"/>
      <c r="M63" s="14"/>
      <c r="N63" s="14"/>
      <c r="O63" s="14"/>
    </row>
    <row r="64" spans="1:15" ht="9" customHeight="1">
      <c r="A64" s="17">
        <v>57</v>
      </c>
      <c r="B64" s="19" t="str">
        <f>'RM Rate &amp; Feed Cost'!B63</f>
        <v>Lysine</v>
      </c>
      <c r="C64" s="29">
        <v>4.3920000000000003</v>
      </c>
      <c r="D64" s="67">
        <f>'RM Rate &amp; Feed Cost'!C63</f>
        <v>87.38</v>
      </c>
      <c r="E64" s="20">
        <f t="shared" si="0"/>
        <v>383.77296000000001</v>
      </c>
      <c r="F64" s="20">
        <f t="shared" si="1"/>
        <v>0.38377296</v>
      </c>
      <c r="G64" s="28">
        <f>G7*C64</f>
        <v>0</v>
      </c>
      <c r="H64" s="46"/>
      <c r="I64" s="46"/>
      <c r="J64" s="46"/>
      <c r="K64" s="42"/>
      <c r="L64" s="47"/>
      <c r="M64" s="14"/>
      <c r="N64" s="14"/>
      <c r="O64" s="14"/>
    </row>
    <row r="65" spans="1:13" ht="9" customHeight="1">
      <c r="A65" s="17">
        <v>58</v>
      </c>
      <c r="B65" s="19" t="str">
        <f>'RM Rate &amp; Feed Cost'!B64</f>
        <v>Maduramycine</v>
      </c>
      <c r="C65" s="28">
        <v>0.7</v>
      </c>
      <c r="D65" s="67">
        <f>'RM Rate &amp; Feed Cost'!C64</f>
        <v>290</v>
      </c>
      <c r="E65" s="20">
        <f t="shared" si="0"/>
        <v>203</v>
      </c>
      <c r="F65" s="20">
        <f t="shared" si="1"/>
        <v>0.20300000000000001</v>
      </c>
      <c r="G65" s="28">
        <f>G7*C65</f>
        <v>0</v>
      </c>
      <c r="H65" s="48"/>
      <c r="I65" s="42"/>
      <c r="J65" s="48"/>
      <c r="K65" s="42"/>
      <c r="L65" s="49"/>
      <c r="M65" s="14"/>
    </row>
    <row r="66" spans="1:13" ht="9" customHeight="1">
      <c r="A66" s="17">
        <v>59</v>
      </c>
      <c r="B66" s="19" t="str">
        <f>'RM Rate &amp; Feed Cost'!B65</f>
        <v>Magnasium oxide</v>
      </c>
      <c r="C66" s="28"/>
      <c r="D66" s="67">
        <f>'RM Rate &amp; Feed Cost'!C65</f>
        <v>65</v>
      </c>
      <c r="E66" s="20">
        <f t="shared" si="0"/>
        <v>0</v>
      </c>
      <c r="F66" s="20">
        <f t="shared" si="1"/>
        <v>0</v>
      </c>
      <c r="G66" s="28">
        <f>G7*C66</f>
        <v>0</v>
      </c>
      <c r="H66" s="48"/>
      <c r="I66" s="42"/>
      <c r="J66" s="50"/>
      <c r="K66" s="51"/>
      <c r="L66" s="49"/>
      <c r="M66" s="14"/>
    </row>
    <row r="67" spans="1:13" ht="9" customHeight="1">
      <c r="A67" s="17">
        <v>60</v>
      </c>
      <c r="B67" s="19" t="str">
        <f>'RM Rate &amp; Feed Cost'!B66</f>
        <v>Micofung/Moid Inhabitor</v>
      </c>
      <c r="C67" s="28">
        <v>0.6</v>
      </c>
      <c r="D67" s="67">
        <f>'RM Rate &amp; Feed Cost'!C66</f>
        <v>250</v>
      </c>
      <c r="E67" s="20">
        <f t="shared" si="0"/>
        <v>150</v>
      </c>
      <c r="F67" s="20">
        <f t="shared" si="1"/>
        <v>0.15</v>
      </c>
      <c r="G67" s="28">
        <f>G7*C67</f>
        <v>0</v>
      </c>
      <c r="H67" s="48"/>
      <c r="I67" s="42"/>
      <c r="J67" s="48"/>
      <c r="K67" s="42"/>
      <c r="L67" s="49"/>
      <c r="M67" s="14"/>
    </row>
    <row r="68" spans="1:13" ht="9" customHeight="1">
      <c r="A68" s="17">
        <v>61</v>
      </c>
      <c r="B68" s="19" t="str">
        <f>'RM Rate &amp; Feed Cost'!B67</f>
        <v>Lyso -10</v>
      </c>
      <c r="C68" s="28"/>
      <c r="D68" s="67">
        <f>'RM Rate &amp; Feed Cost'!C67</f>
        <v>1050</v>
      </c>
      <c r="E68" s="20">
        <f t="shared" si="0"/>
        <v>0</v>
      </c>
      <c r="F68" s="20">
        <f t="shared" si="1"/>
        <v>0</v>
      </c>
      <c r="G68" s="28">
        <f>G7*C68</f>
        <v>0</v>
      </c>
      <c r="H68" s="48"/>
      <c r="I68" s="42"/>
      <c r="J68" s="48"/>
      <c r="K68" s="42"/>
      <c r="L68" s="49"/>
      <c r="M68" s="14"/>
    </row>
    <row r="69" spans="1:13" ht="9" customHeight="1">
      <c r="A69" s="17">
        <v>62</v>
      </c>
      <c r="B69" s="19" t="str">
        <f>'RM Rate &amp; Feed Cost'!B68</f>
        <v>Mono calcium Phosphate /M.C.P</v>
      </c>
      <c r="C69" s="28">
        <v>10.91</v>
      </c>
      <c r="D69" s="67">
        <f>'RM Rate &amp; Feed Cost'!C68</f>
        <v>55</v>
      </c>
      <c r="E69" s="20">
        <f t="shared" si="0"/>
        <v>600.04999999999995</v>
      </c>
      <c r="F69" s="20">
        <f t="shared" si="1"/>
        <v>0.60004999999999997</v>
      </c>
      <c r="G69" s="28">
        <f>G7*C69</f>
        <v>0</v>
      </c>
      <c r="H69" s="48"/>
      <c r="I69" s="42"/>
      <c r="J69" s="48"/>
      <c r="K69" s="42"/>
      <c r="L69" s="49"/>
      <c r="M69" s="14"/>
    </row>
    <row r="70" spans="1:13" ht="9" customHeight="1">
      <c r="A70" s="17">
        <v>63</v>
      </c>
      <c r="B70" s="19" t="str">
        <f>'RM Rate &amp; Feed Cost'!B69</f>
        <v>Pellet Binder</v>
      </c>
      <c r="C70" s="28"/>
      <c r="D70" s="67">
        <f>'RM Rate &amp; Feed Cost'!C69</f>
        <v>120</v>
      </c>
      <c r="E70" s="20">
        <f t="shared" si="0"/>
        <v>0</v>
      </c>
      <c r="F70" s="20">
        <f t="shared" si="1"/>
        <v>0</v>
      </c>
      <c r="G70" s="28">
        <f>G7*C70</f>
        <v>0</v>
      </c>
      <c r="H70" s="48"/>
      <c r="I70" s="42"/>
      <c r="J70" s="48"/>
      <c r="K70" s="42"/>
      <c r="L70" s="49"/>
      <c r="M70" s="14"/>
    </row>
    <row r="71" spans="1:13" ht="9" customHeight="1">
      <c r="A71" s="17">
        <v>64</v>
      </c>
      <c r="B71" s="19" t="str">
        <f>'RM Rate &amp; Feed Cost'!B70</f>
        <v>Phytase/Natuphos</v>
      </c>
      <c r="C71" s="28"/>
      <c r="D71" s="67">
        <f>'RM Rate &amp; Feed Cost'!C70</f>
        <v>1700</v>
      </c>
      <c r="E71" s="20">
        <f t="shared" si="0"/>
        <v>0</v>
      </c>
      <c r="F71" s="20">
        <f t="shared" si="1"/>
        <v>0</v>
      </c>
      <c r="G71" s="28">
        <f>G7*C71</f>
        <v>0</v>
      </c>
      <c r="H71" s="48"/>
      <c r="I71" s="42"/>
      <c r="J71" s="48"/>
      <c r="K71" s="42"/>
      <c r="L71" s="49"/>
      <c r="M71" s="14"/>
    </row>
    <row r="72" spans="1:13" ht="9" customHeight="1">
      <c r="A72" s="17">
        <v>65</v>
      </c>
      <c r="B72" s="19" t="str">
        <f>'RM Rate &amp; Feed Cost'!B71</f>
        <v>Robenidine (HCL)</v>
      </c>
      <c r="C72" s="28"/>
      <c r="D72" s="67">
        <f>'RM Rate &amp; Feed Cost'!C71</f>
        <v>260</v>
      </c>
      <c r="E72" s="20">
        <f t="shared" si="0"/>
        <v>0</v>
      </c>
      <c r="F72" s="20">
        <f t="shared" si="1"/>
        <v>0</v>
      </c>
      <c r="G72" s="28">
        <f>G7*C72</f>
        <v>0</v>
      </c>
      <c r="H72" s="48"/>
      <c r="I72" s="42"/>
      <c r="J72" s="48"/>
      <c r="K72" s="42"/>
      <c r="L72" s="49"/>
      <c r="M72" s="14"/>
    </row>
    <row r="73" spans="1:13" ht="9" customHeight="1">
      <c r="A73" s="17">
        <v>66</v>
      </c>
      <c r="B73" s="19" t="str">
        <f>'RM Rate &amp; Feed Cost'!B72</f>
        <v>SGS DRY/ Mycrocurb Dry</v>
      </c>
      <c r="C73" s="28"/>
      <c r="D73" s="67">
        <f>'RM Rate &amp; Feed Cost'!C72</f>
        <v>0</v>
      </c>
      <c r="E73" s="20">
        <f t="shared" ref="E73:E85" si="2">C73*D73</f>
        <v>0</v>
      </c>
      <c r="F73" s="20">
        <f t="shared" ref="F73:F85" si="3">E73/1000</f>
        <v>0</v>
      </c>
      <c r="G73" s="28">
        <f>G7*C73</f>
        <v>0</v>
      </c>
      <c r="H73" s="48"/>
      <c r="I73" s="42"/>
      <c r="J73" s="48"/>
      <c r="K73" s="42"/>
      <c r="L73" s="49"/>
      <c r="M73" s="14"/>
    </row>
    <row r="74" spans="1:13" ht="9" customHeight="1">
      <c r="A74" s="17">
        <v>67</v>
      </c>
      <c r="B74" s="19" t="str">
        <f>'RM Rate &amp; Feed Cost'!B73</f>
        <v>Sodium-Bi-Carbonate</v>
      </c>
      <c r="C74" s="28">
        <v>1</v>
      </c>
      <c r="D74" s="67">
        <f>'RM Rate &amp; Feed Cost'!C73</f>
        <v>46</v>
      </c>
      <c r="E74" s="20">
        <f t="shared" si="2"/>
        <v>46</v>
      </c>
      <c r="F74" s="20">
        <f t="shared" si="3"/>
        <v>4.5999999999999999E-2</v>
      </c>
      <c r="G74" s="28">
        <f>G7*C74</f>
        <v>0</v>
      </c>
      <c r="H74" s="48"/>
      <c r="I74" s="42"/>
      <c r="J74" s="48"/>
      <c r="K74" s="42"/>
      <c r="L74" s="49"/>
      <c r="M74" s="14"/>
    </row>
    <row r="75" spans="1:13" ht="9" customHeight="1">
      <c r="A75" s="17">
        <v>68</v>
      </c>
      <c r="B75" s="19" t="str">
        <f>'RM Rate &amp; Feed Cost'!B74</f>
        <v>Toxin Binder</v>
      </c>
      <c r="C75" s="28">
        <v>3</v>
      </c>
      <c r="D75" s="67">
        <f>'RM Rate &amp; Feed Cost'!C74</f>
        <v>83</v>
      </c>
      <c r="E75" s="20">
        <f t="shared" si="2"/>
        <v>249</v>
      </c>
      <c r="F75" s="20">
        <f t="shared" si="3"/>
        <v>0.249</v>
      </c>
      <c r="G75" s="28">
        <f>G7*C75</f>
        <v>0</v>
      </c>
      <c r="H75" s="48"/>
      <c r="I75" s="42"/>
      <c r="J75" s="48"/>
      <c r="K75" s="42"/>
      <c r="L75" s="49"/>
      <c r="M75" s="14"/>
    </row>
    <row r="76" spans="1:13" ht="9" customHeight="1">
      <c r="A76" s="17">
        <v>69</v>
      </c>
      <c r="B76" s="19" t="str">
        <f>'RM Rate &amp; Feed Cost'!B75</f>
        <v>sigle cell protein</v>
      </c>
      <c r="C76" s="28"/>
      <c r="D76" s="67">
        <f>'RM Rate &amp; Feed Cost'!C75</f>
        <v>70</v>
      </c>
      <c r="E76" s="20">
        <f t="shared" si="2"/>
        <v>0</v>
      </c>
      <c r="F76" s="20">
        <f t="shared" si="3"/>
        <v>0</v>
      </c>
      <c r="G76" s="28">
        <f>G7*C76</f>
        <v>0</v>
      </c>
      <c r="H76" s="48"/>
      <c r="I76" s="42"/>
      <c r="J76" s="48"/>
      <c r="K76" s="42"/>
      <c r="L76" s="49"/>
      <c r="M76" s="14"/>
    </row>
    <row r="77" spans="1:13" ht="9" customHeight="1">
      <c r="A77" s="17">
        <v>70</v>
      </c>
      <c r="B77" s="19" t="str">
        <f>'RM Rate &amp; Feed Cost'!B76</f>
        <v>Urea fertilizer</v>
      </c>
      <c r="C77" s="28"/>
      <c r="D77" s="67">
        <f>'RM Rate &amp; Feed Cost'!C76</f>
        <v>16.399999999999999</v>
      </c>
      <c r="E77" s="20">
        <f t="shared" si="2"/>
        <v>0</v>
      </c>
      <c r="F77" s="20">
        <f t="shared" si="3"/>
        <v>0</v>
      </c>
      <c r="G77" s="28">
        <f>G7*C77</f>
        <v>0</v>
      </c>
      <c r="H77" s="48"/>
      <c r="I77" s="42"/>
      <c r="J77" s="48"/>
      <c r="K77" s="42"/>
      <c r="L77" s="49"/>
      <c r="M77" s="14"/>
    </row>
    <row r="78" spans="1:13" ht="9" customHeight="1">
      <c r="A78" s="17">
        <v>71</v>
      </c>
      <c r="B78" s="19" t="str">
        <f>'RM Rate &amp; Feed Cost'!B77</f>
        <v>Natupro</v>
      </c>
      <c r="C78" s="28">
        <v>0.5</v>
      </c>
      <c r="D78" s="67">
        <f>'RM Rate &amp; Feed Cost'!C77</f>
        <v>400</v>
      </c>
      <c r="E78" s="20">
        <f t="shared" si="2"/>
        <v>200</v>
      </c>
      <c r="F78" s="20">
        <f t="shared" si="3"/>
        <v>0.2</v>
      </c>
      <c r="G78" s="28">
        <f>G7*C78</f>
        <v>0</v>
      </c>
      <c r="H78" s="48"/>
      <c r="I78" s="42"/>
      <c r="J78" s="48"/>
      <c r="K78" s="42"/>
      <c r="L78" s="49"/>
      <c r="M78" s="14"/>
    </row>
    <row r="79" spans="1:13" ht="9" customHeight="1">
      <c r="A79" s="17">
        <v>72</v>
      </c>
      <c r="B79" s="19" t="str">
        <f>'RM Rate &amp; Feed Cost'!B78</f>
        <v>Alquernat Zycox</v>
      </c>
      <c r="C79" s="28"/>
      <c r="D79" s="67">
        <f>'RM Rate &amp; Feed Cost'!C78</f>
        <v>480</v>
      </c>
      <c r="E79" s="20">
        <f t="shared" si="2"/>
        <v>0</v>
      </c>
      <c r="F79" s="20">
        <f t="shared" si="3"/>
        <v>0</v>
      </c>
      <c r="G79" s="28">
        <f>G7*C79</f>
        <v>0</v>
      </c>
      <c r="H79" s="48"/>
      <c r="I79" s="42"/>
      <c r="J79" s="48"/>
      <c r="K79" s="42"/>
      <c r="L79" s="49"/>
      <c r="M79" s="14"/>
    </row>
    <row r="80" spans="1:13" ht="9" customHeight="1">
      <c r="A80" s="17">
        <v>73</v>
      </c>
      <c r="B80" s="19" t="str">
        <f>'RM Rate &amp; Feed Cost'!B79</f>
        <v>XAP/Robaviotic</v>
      </c>
      <c r="C80" s="28">
        <v>0.3</v>
      </c>
      <c r="D80" s="67">
        <f>'RM Rate &amp; Feed Cost'!C79</f>
        <v>900</v>
      </c>
      <c r="E80" s="20">
        <f t="shared" si="2"/>
        <v>270</v>
      </c>
      <c r="F80" s="20">
        <f t="shared" si="3"/>
        <v>0.27</v>
      </c>
      <c r="G80" s="28">
        <f>G7*C80</f>
        <v>0</v>
      </c>
      <c r="H80" s="48"/>
      <c r="I80" s="42"/>
      <c r="J80" s="48"/>
      <c r="K80" s="42"/>
      <c r="L80" s="49"/>
      <c r="M80" s="14"/>
    </row>
    <row r="81" spans="1:13" ht="9" customHeight="1">
      <c r="A81" s="17">
        <v>74</v>
      </c>
      <c r="B81" s="19" t="str">
        <f>'RM Rate &amp; Feed Cost'!B80</f>
        <v>ZYMPEX-008</v>
      </c>
      <c r="C81" s="28"/>
      <c r="D81" s="67">
        <f>'RM Rate &amp; Feed Cost'!C80</f>
        <v>550</v>
      </c>
      <c r="E81" s="20">
        <f t="shared" si="2"/>
        <v>0</v>
      </c>
      <c r="F81" s="20">
        <f t="shared" si="3"/>
        <v>0</v>
      </c>
      <c r="G81" s="28">
        <f>G7*C81</f>
        <v>0</v>
      </c>
      <c r="H81" s="48"/>
      <c r="I81" s="42"/>
      <c r="J81" s="48"/>
      <c r="K81" s="42"/>
      <c r="L81" s="49"/>
      <c r="M81" s="14"/>
    </row>
    <row r="82" spans="1:13" ht="9" customHeight="1">
      <c r="A82" s="17">
        <v>75</v>
      </c>
      <c r="B82" s="19" t="str">
        <f>'RM Rate &amp; Feed Cost'!B81</f>
        <v>Zymyeast 100</v>
      </c>
      <c r="C82" s="28"/>
      <c r="D82" s="67">
        <f>'RM Rate &amp; Feed Cost'!C81</f>
        <v>550</v>
      </c>
      <c r="E82" s="20">
        <f t="shared" si="2"/>
        <v>0</v>
      </c>
      <c r="F82" s="20">
        <f t="shared" si="3"/>
        <v>0</v>
      </c>
      <c r="G82" s="28">
        <f>G7*C82</f>
        <v>0</v>
      </c>
      <c r="H82" s="48"/>
      <c r="I82" s="42"/>
      <c r="J82" s="48"/>
      <c r="K82" s="42"/>
      <c r="L82" s="49"/>
      <c r="M82" s="14"/>
    </row>
    <row r="83" spans="1:13" ht="9" customHeight="1">
      <c r="A83" s="17">
        <v>76</v>
      </c>
      <c r="B83" s="19" t="str">
        <f>'RM Rate &amp; Feed Cost'!B82</f>
        <v>L Tryptophan</v>
      </c>
      <c r="C83" s="30"/>
      <c r="D83" s="67">
        <f>'RM Rate &amp; Feed Cost'!C82</f>
        <v>857</v>
      </c>
      <c r="E83" s="20">
        <f t="shared" si="2"/>
        <v>0</v>
      </c>
      <c r="F83" s="20">
        <f t="shared" si="3"/>
        <v>0</v>
      </c>
      <c r="G83" s="28">
        <f>G7*C83</f>
        <v>0</v>
      </c>
      <c r="H83" s="52"/>
      <c r="I83" s="52"/>
      <c r="J83" s="52"/>
      <c r="K83" s="52"/>
      <c r="L83" s="14"/>
      <c r="M83" s="14"/>
    </row>
    <row r="84" spans="1:13" ht="9" customHeight="1">
      <c r="A84" s="17">
        <v>77</v>
      </c>
      <c r="B84" s="19" t="str">
        <f>'RM Rate &amp; Feed Cost'!B83</f>
        <v>L - Valine</v>
      </c>
      <c r="C84" s="30"/>
      <c r="D84" s="67">
        <f>'RM Rate &amp; Feed Cost'!C83</f>
        <v>483</v>
      </c>
      <c r="E84" s="20">
        <f t="shared" si="2"/>
        <v>0</v>
      </c>
      <c r="F84" s="20">
        <f t="shared" si="3"/>
        <v>0</v>
      </c>
      <c r="G84" s="28">
        <f>G7*C84</f>
        <v>0</v>
      </c>
      <c r="H84" s="53"/>
      <c r="I84" s="53"/>
      <c r="J84" s="53"/>
      <c r="K84" s="53"/>
      <c r="L84" s="14"/>
      <c r="M84" s="14"/>
    </row>
    <row r="85" spans="1:13" ht="9" customHeight="1">
      <c r="A85" s="17">
        <v>78</v>
      </c>
      <c r="B85" s="19" t="str">
        <f>'RM Rate &amp; Feed Cost'!B84</f>
        <v>Diesel</v>
      </c>
      <c r="C85" s="18"/>
      <c r="D85" s="67">
        <f>'RM Rate &amp; Feed Cost'!C84</f>
        <v>64</v>
      </c>
      <c r="E85" s="20">
        <f t="shared" si="2"/>
        <v>0</v>
      </c>
      <c r="F85" s="20">
        <f t="shared" si="3"/>
        <v>0</v>
      </c>
      <c r="G85" s="28">
        <f>G7*C85</f>
        <v>0</v>
      </c>
      <c r="H85" s="52"/>
      <c r="I85" s="52"/>
      <c r="J85" s="52"/>
      <c r="K85" s="52"/>
      <c r="L85" s="14"/>
      <c r="M85" s="14"/>
    </row>
    <row r="86" spans="1:13" ht="11.4" customHeight="1">
      <c r="A86" s="17">
        <v>79</v>
      </c>
      <c r="B86" s="19" t="str">
        <f>'RM Rate &amp; Feed Cost'!B85</f>
        <v>Sewing Thread</v>
      </c>
      <c r="C86" s="37"/>
      <c r="D86" s="67">
        <f>'RM Rate &amp; Feed Cost'!C85</f>
        <v>0</v>
      </c>
      <c r="E86" s="20">
        <f t="shared" ref="E86:E92" si="4">C86*D86</f>
        <v>0</v>
      </c>
      <c r="F86" s="20">
        <f t="shared" ref="F86:F92" si="5">E86/1000</f>
        <v>0</v>
      </c>
      <c r="G86" s="28">
        <f>G7*C86</f>
        <v>0</v>
      </c>
      <c r="H86" s="15"/>
      <c r="I86" s="15"/>
      <c r="J86" s="4"/>
      <c r="K86" s="32"/>
      <c r="L86" s="32"/>
    </row>
    <row r="87" spans="1:13">
      <c r="A87" s="17">
        <v>80</v>
      </c>
      <c r="B87" s="19" t="str">
        <f>'RM Rate &amp; Feed Cost'!B86</f>
        <v>Kemtrace Broiler Dry</v>
      </c>
      <c r="C87" s="37">
        <v>0.5</v>
      </c>
      <c r="D87" s="67">
        <f>'RM Rate &amp; Feed Cost'!C86</f>
        <v>350</v>
      </c>
      <c r="E87" s="20">
        <f t="shared" si="4"/>
        <v>175</v>
      </c>
      <c r="F87" s="20">
        <f t="shared" si="5"/>
        <v>0.17499999999999999</v>
      </c>
      <c r="G87" s="28">
        <f>G7*C87</f>
        <v>0</v>
      </c>
    </row>
    <row r="88" spans="1:13">
      <c r="A88" s="17">
        <v>81</v>
      </c>
      <c r="B88" s="19" t="str">
        <f>'RM Rate &amp; Feed Cost'!B87</f>
        <v>Antamix ME</v>
      </c>
      <c r="C88" s="37"/>
      <c r="D88" s="67">
        <f>'RM Rate &amp; Feed Cost'!C87</f>
        <v>165</v>
      </c>
      <c r="E88" s="20">
        <f t="shared" si="4"/>
        <v>0</v>
      </c>
      <c r="F88" s="20">
        <f t="shared" si="5"/>
        <v>0</v>
      </c>
      <c r="G88" s="28">
        <f>G7*C88</f>
        <v>0</v>
      </c>
    </row>
    <row r="89" spans="1:13">
      <c r="A89" s="17">
        <v>82</v>
      </c>
      <c r="B89" s="19" t="str">
        <f>'RM Rate &amp; Feed Cost'!B88</f>
        <v>Lincomycin (Eurolinco)</v>
      </c>
      <c r="C89" s="37"/>
      <c r="D89" s="67">
        <f>'RM Rate &amp; Feed Cost'!C88</f>
        <v>600</v>
      </c>
      <c r="E89" s="20">
        <f t="shared" si="4"/>
        <v>0</v>
      </c>
      <c r="F89" s="20">
        <f t="shared" si="5"/>
        <v>0</v>
      </c>
      <c r="G89" s="28">
        <f>G7*C89</f>
        <v>0</v>
      </c>
    </row>
    <row r="90" spans="1:13">
      <c r="A90" s="17">
        <v>83</v>
      </c>
      <c r="B90" s="19" t="str">
        <f>'RM Rate &amp; Feed Cost'!B89</f>
        <v>Natufactant 250</v>
      </c>
      <c r="C90" s="37">
        <v>0.25</v>
      </c>
      <c r="D90" s="67">
        <f>'RM Rate &amp; Feed Cost'!C89</f>
        <v>290</v>
      </c>
      <c r="E90" s="20">
        <f t="shared" si="4"/>
        <v>72.5</v>
      </c>
      <c r="F90" s="20">
        <f t="shared" si="5"/>
        <v>7.2499999999999995E-2</v>
      </c>
      <c r="G90" s="28">
        <f>G7*C90</f>
        <v>0</v>
      </c>
    </row>
    <row r="91" spans="1:13">
      <c r="A91" s="17">
        <v>84</v>
      </c>
      <c r="B91" s="19" t="str">
        <f>'RM Rate &amp; Feed Cost'!B90</f>
        <v>Egg Extra</v>
      </c>
      <c r="C91" s="37"/>
      <c r="D91" s="67">
        <f>'RM Rate &amp; Feed Cost'!C90</f>
        <v>950</v>
      </c>
      <c r="E91" s="20">
        <f t="shared" si="4"/>
        <v>0</v>
      </c>
      <c r="F91" s="20">
        <f t="shared" si="5"/>
        <v>0</v>
      </c>
      <c r="G91" s="28">
        <f>G7*C91</f>
        <v>0</v>
      </c>
    </row>
    <row r="92" spans="1:13">
      <c r="A92" s="17">
        <v>85</v>
      </c>
      <c r="B92" s="19" t="s">
        <v>281</v>
      </c>
      <c r="C92" s="37">
        <v>0.25</v>
      </c>
      <c r="D92" s="67">
        <f>'RM Rate &amp; Feed Cost'!C91</f>
        <v>310</v>
      </c>
      <c r="E92" s="20">
        <f t="shared" si="4"/>
        <v>77.5</v>
      </c>
      <c r="F92" s="20">
        <f t="shared" si="5"/>
        <v>7.7499999999999999E-2</v>
      </c>
      <c r="G92" s="18"/>
    </row>
    <row r="93" spans="1:13">
      <c r="A93" s="17"/>
      <c r="B93" s="19" t="str">
        <f>'RM Rate &amp; Feed Cost'!B92</f>
        <v>Feed Like</v>
      </c>
      <c r="C93" s="37"/>
      <c r="D93" s="67">
        <f>'RM Rate &amp; Feed Cost'!C92</f>
        <v>480</v>
      </c>
      <c r="E93" s="20">
        <f t="shared" ref="E93:E95" si="6">C93*D93</f>
        <v>0</v>
      </c>
      <c r="F93" s="20">
        <f t="shared" ref="F93:F95" si="7">E93/1000</f>
        <v>0</v>
      </c>
      <c r="G93" s="18"/>
    </row>
    <row r="94" spans="1:13">
      <c r="A94" s="17"/>
      <c r="B94" s="19" t="str">
        <f>'RM Rate &amp; Feed Cost'!B93</f>
        <v>Milk Boost</v>
      </c>
      <c r="C94" s="37"/>
      <c r="D94" s="67">
        <f>'RM Rate &amp; Feed Cost'!C93</f>
        <v>650</v>
      </c>
      <c r="E94" s="20">
        <f t="shared" si="6"/>
        <v>0</v>
      </c>
      <c r="F94" s="20">
        <f t="shared" si="7"/>
        <v>0</v>
      </c>
      <c r="G94" s="18"/>
    </row>
    <row r="95" spans="1:13">
      <c r="A95" s="17"/>
      <c r="B95" s="19" t="str">
        <f>'RM Rate &amp; Feed Cost'!B94</f>
        <v>Elitox</v>
      </c>
      <c r="C95" s="37"/>
      <c r="D95" s="67">
        <f>'RM Rate &amp; Feed Cost'!C94</f>
        <v>730</v>
      </c>
      <c r="E95" s="20">
        <f t="shared" si="6"/>
        <v>0</v>
      </c>
      <c r="F95" s="20">
        <f t="shared" si="7"/>
        <v>0</v>
      </c>
      <c r="G95" s="18"/>
    </row>
    <row r="96" spans="1:13">
      <c r="A96" s="17"/>
      <c r="B96" s="19" t="str">
        <f>'RM Rate &amp; Feed Cost'!B95</f>
        <v>Butipearl</v>
      </c>
      <c r="C96" s="37">
        <v>0.35</v>
      </c>
      <c r="D96" s="67">
        <f>'RM Rate &amp; Feed Cost'!C95</f>
        <v>950</v>
      </c>
      <c r="E96" s="20"/>
      <c r="F96" s="20"/>
      <c r="G96" s="18"/>
    </row>
    <row r="97" spans="1:7">
      <c r="A97" s="17"/>
      <c r="B97" s="19" t="str">
        <f>'RM Rate &amp; Feed Cost'!B96</f>
        <v>Chromflex C Dry</v>
      </c>
      <c r="C97" s="37"/>
      <c r="D97" s="67">
        <f>'RM Rate &amp; Feed Cost'!C96</f>
        <v>0</v>
      </c>
      <c r="E97" s="20"/>
      <c r="F97" s="20"/>
      <c r="G97" s="18"/>
    </row>
    <row r="98" spans="1:7">
      <c r="A98" s="17"/>
      <c r="B98" s="19" t="str">
        <f>'RM Rate &amp; Feed Cost'!B97</f>
        <v>Lasalocid (Avatec)</v>
      </c>
      <c r="C98" s="37"/>
      <c r="D98" s="67">
        <f>'RM Rate &amp; Feed Cost'!C97</f>
        <v>705</v>
      </c>
      <c r="E98" s="20"/>
      <c r="F98" s="20"/>
      <c r="G98" s="18"/>
    </row>
    <row r="99" spans="1:7">
      <c r="A99" s="17"/>
      <c r="B99" s="19" t="str">
        <f>'RM Rate &amp; Feed Cost'!B98</f>
        <v>Stafac 500</v>
      </c>
      <c r="C99" s="37"/>
      <c r="D99" s="67">
        <f>'RM Rate &amp; Feed Cost'!C98</f>
        <v>7200</v>
      </c>
      <c r="E99" s="20"/>
      <c r="F99" s="20"/>
      <c r="G99" s="18"/>
    </row>
    <row r="100" spans="1:7">
      <c r="A100" s="17"/>
      <c r="B100" s="19">
        <f>'RM Rate &amp; Feed Cost'!B99</f>
        <v>0</v>
      </c>
      <c r="C100" s="37"/>
      <c r="D100" s="67">
        <f>'RM Rate &amp; Feed Cost'!C99</f>
        <v>0</v>
      </c>
      <c r="E100" s="20"/>
      <c r="F100" s="20"/>
      <c r="G100" s="18"/>
    </row>
    <row r="101" spans="1:7">
      <c r="A101" s="17"/>
      <c r="B101" s="19">
        <f>'RM Rate &amp; Feed Cost'!B100</f>
        <v>0</v>
      </c>
      <c r="C101" s="37"/>
      <c r="D101" s="67">
        <f>'RM Rate &amp; Feed Cost'!C100</f>
        <v>0</v>
      </c>
      <c r="E101" s="20"/>
      <c r="F101" s="20"/>
      <c r="G101" s="18"/>
    </row>
    <row r="102" spans="1:7">
      <c r="A102" s="17"/>
      <c r="B102" s="19">
        <f>'RM Rate &amp; Feed Cost'!B101</f>
        <v>0</v>
      </c>
      <c r="C102" s="37"/>
      <c r="D102" s="67">
        <f>'RM Rate &amp; Feed Cost'!C101</f>
        <v>0</v>
      </c>
      <c r="E102" s="20"/>
      <c r="F102" s="20"/>
      <c r="G102" s="18"/>
    </row>
    <row r="103" spans="1:7">
      <c r="A103" s="17"/>
      <c r="B103" s="19">
        <f>'RM Rate &amp; Feed Cost'!B102</f>
        <v>0</v>
      </c>
      <c r="C103" s="37"/>
      <c r="D103" s="67"/>
      <c r="E103" s="20"/>
      <c r="F103" s="20"/>
      <c r="G103" s="18"/>
    </row>
    <row r="104" spans="1:7">
      <c r="A104" s="17">
        <v>86</v>
      </c>
      <c r="B104" s="19"/>
      <c r="C104" s="75">
        <f>SUM(C8:C96)</f>
        <v>1000.0000000000002</v>
      </c>
      <c r="D104" s="75">
        <f t="shared" ref="D104:F104" si="8">SUM(D8:D96)</f>
        <v>26643.870000000003</v>
      </c>
      <c r="E104" s="75">
        <f t="shared" si="8"/>
        <v>29976.620459999998</v>
      </c>
      <c r="F104" s="75">
        <f t="shared" si="8"/>
        <v>29.976620459999999</v>
      </c>
      <c r="G104" s="75">
        <f t="shared" ref="G104" si="9">SUM(G8:G92)</f>
        <v>0</v>
      </c>
    </row>
  </sheetData>
  <mergeCells count="2">
    <mergeCell ref="A1:G1"/>
    <mergeCell ref="A2:G2"/>
  </mergeCells>
  <pageMargins left="0.45" right="0.45" top="0.25" bottom="0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RM Rate &amp; Feed Cost</vt:lpstr>
      <vt:lpstr>RM Consumption &amp; Process Loss</vt:lpstr>
      <vt:lpstr>BG</vt:lpstr>
      <vt:lpstr>BS</vt:lpstr>
      <vt:lpstr>BF</vt:lpstr>
      <vt:lpstr>BH</vt:lpstr>
      <vt:lpstr>SS</vt:lpstr>
      <vt:lpstr>SG</vt:lpstr>
      <vt:lpstr>LS</vt:lpstr>
      <vt:lpstr>LG</vt:lpstr>
      <vt:lpstr>LL</vt:lpstr>
      <vt:lpstr>DB(R)</vt:lpstr>
      <vt:lpstr>DB(Hi)</vt:lpstr>
      <vt:lpstr>Hat</vt:lpstr>
      <vt:lpstr>1mm</vt:lpstr>
      <vt:lpstr>PreSF</vt:lpstr>
      <vt:lpstr>KSF</vt:lpstr>
      <vt:lpstr>KGF</vt:lpstr>
      <vt:lpstr>CGF</vt:lpstr>
      <vt:lpstr>TpreSF</vt:lpstr>
      <vt:lpstr>TSF</vt:lpstr>
      <vt:lpstr>TGF</vt:lpstr>
      <vt:lpstr>PSF</vt:lpstr>
      <vt:lpstr>PGF</vt:lpstr>
      <vt:lpstr>PFF</vt:lpstr>
      <vt:lpstr>KSS</vt:lpstr>
      <vt:lpstr>KGS</vt:lpstr>
      <vt:lpstr>CGS</vt:lpstr>
      <vt:lpstr>TN1</vt:lpstr>
      <vt:lpstr>TN2</vt:lpstr>
      <vt:lpstr>TSS</vt:lpstr>
      <vt:lpstr>TGS</vt:lpstr>
      <vt:lpstr>PSS</vt:lpstr>
      <vt:lpstr>PGS</vt:lpstr>
      <vt:lpstr>PFS</vt:lpstr>
      <vt:lpstr>Pda</vt:lpstr>
      <vt:lpstr>Gda</vt:lpstr>
      <vt:lpstr>Req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ASUS-KG</dc:creator>
  <cp:lastModifiedBy>KFINV</cp:lastModifiedBy>
  <cp:lastPrinted>2019-07-08T10:52:04Z</cp:lastPrinted>
  <dcterms:created xsi:type="dcterms:W3CDTF">2017-04-10T17:04:55Z</dcterms:created>
  <dcterms:modified xsi:type="dcterms:W3CDTF">2019-09-08T12:03:57Z</dcterms:modified>
</cp:coreProperties>
</file>