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2" documentId="13_ncr:1_{503F577C-3F40-4625-BC6E-453B42AAE264}" xr6:coauthVersionLast="47" xr6:coauthVersionMax="47" xr10:uidLastSave="{6144E85D-424F-4F55-8A17-1312C8CDC1D2}"/>
  <bookViews>
    <workbookView xWindow="-90" yWindow="0" windowWidth="9780" windowHeight="10170" tabRatio="708"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1" r:id="rId20"/>
    <pivotCache cacheId="2" r:id="rId21"/>
    <pivotCache cacheId="3" r:id="rId22"/>
    <pivotCache cacheId="4"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1" i="1" l="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<sst xmlns="http://schemas.openxmlformats.org/spreadsheetml/2006/main" count="2840" uniqueCount="945">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</sst>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0" formatCode="General"/>
    </dxf>
    <dxf>
      <numFmt numFmtId="13" formatCode="0%"/>
    </dxf>
    <dxf>
      <numFmt numFmtId="166" formatCode="0.0"/>
    </dxf>
    <dxf>
      <numFmt numFmtId="2" formatCode="0.00"/>
    </dxf>
    <dxf>
      <numFmt numFmtId="166" formatCode="0.0"/>
    </dxf>
    <dxf>
      <numFmt numFmtId="2" formatCode="0.0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5</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105</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30</c:v>
                </c:pt>
                <c:pt idx="1">
                  <c:v>1</c:v>
                </c:pt>
                <c:pt idx="2">
                  <c:v>2</c:v>
                </c:pt>
                <c:pt idx="3">
                  <c:v>2</c:v>
                </c:pt>
                <c:pt idx="4">
                  <c:v>7</c:v>
                </c:pt>
                <c:pt idx="5">
                  <c:v>8</c:v>
                </c:pt>
                <c:pt idx="6">
                  <c:v>7</c:v>
                </c:pt>
                <c:pt idx="7">
                  <c:v>13</c:v>
                </c:pt>
                <c:pt idx="8">
                  <c:v>6</c:v>
                </c:pt>
                <c:pt idx="9">
                  <c:v>20</c:v>
                </c:pt>
                <c:pt idx="10">
                  <c:v>11</c:v>
                </c:pt>
                <c:pt idx="11">
                  <c:v>13</c:v>
                </c:pt>
                <c:pt idx="12">
                  <c:v>10</c:v>
                </c:pt>
                <c:pt idx="13">
                  <c:v>5</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0.10256410256410256</c:v>
                </c:pt>
                <c:pt idx="8">
                  <c:v>0.16666666666666666</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2.696618287038"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02T00:00:00" maxDate="2025-09-03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2.696945949072"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02T00:00:00" maxDate="2025-09-03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02T00:00:00"/>
    <m/>
    <m/>
    <m/>
    <m/>
    <n v="28"/>
    <x v="0"/>
    <x v="0"/>
    <n v="28"/>
    <x v="0"/>
  </r>
  <r>
    <n v="2"/>
    <x v="1"/>
    <s v="Abiket"/>
    <s v="Nanfizat"/>
    <s v="Alamukii"/>
    <x v="0"/>
    <x v="1"/>
    <s v="Nigeria"/>
    <x v="1"/>
    <x v="1"/>
    <d v="2016-02-17T00:00:00"/>
    <d v="2019-03-01T00:00:00"/>
    <d v="2025-09-02T00:00:00"/>
    <m/>
    <m/>
    <m/>
    <m/>
    <n v="54"/>
    <x v="1"/>
    <x v="0"/>
    <n v="54"/>
    <x v="1"/>
  </r>
  <r>
    <n v="3"/>
    <x v="2"/>
    <s v="Abimbola  "/>
    <s v="Margaret"/>
    <s v="Obimakinde"/>
    <x v="0"/>
    <x v="1"/>
    <s v="Nigeria"/>
    <x v="1"/>
    <x v="2"/>
    <d v="2019-07-01T00:00:00"/>
    <d v="2019-03-01T00:00:00"/>
    <d v="2025-09-02T00:00:00"/>
    <m/>
    <m/>
    <m/>
    <m/>
    <n v="58"/>
    <x v="2"/>
    <x v="0"/>
    <n v="58"/>
    <x v="1"/>
  </r>
  <r>
    <n v="4"/>
    <x v="3"/>
    <s v="Abiodun"/>
    <s v="Olufunke"/>
    <s v="Oluwatoba"/>
    <x v="0"/>
    <x v="2"/>
    <s v="Nigeria"/>
    <x v="1"/>
    <x v="1"/>
    <d v="2012-01-12T00:00:00"/>
    <d v="2012-03-01T00:00:00"/>
    <d v="2025-09-02T00:00:00"/>
    <m/>
    <m/>
    <m/>
    <m/>
    <n v="93"/>
    <x v="3"/>
    <x v="0"/>
    <n v="93"/>
    <x v="1"/>
  </r>
  <r>
    <n v="5"/>
    <x v="4"/>
    <s v="Abiola"/>
    <s v="Olubusola"/>
    <s v="Komolafe"/>
    <x v="0"/>
    <x v="3"/>
    <s v="Nigeria"/>
    <x v="0"/>
    <x v="0"/>
    <d v="2016-03-29T00:00:00"/>
    <d v="2017-03-01T00:00:00"/>
    <d v="2025-09-02T00:00:00"/>
    <m/>
    <m/>
    <m/>
    <m/>
    <n v="34"/>
    <x v="4"/>
    <x v="0"/>
    <n v="34"/>
    <x v="0"/>
  </r>
  <r>
    <n v="6"/>
    <x v="5"/>
    <s v="Adebolajo"/>
    <m/>
    <s v="Adeyemo"/>
    <x v="1"/>
    <x v="2"/>
    <s v="Nigeria"/>
    <x v="1"/>
    <x v="1"/>
    <d v="2012-01-16T00:00:00"/>
    <d v="2012-03-01T00:00:00"/>
    <d v="2025-09-02T00:00:00"/>
    <n v="163"/>
    <m/>
    <m/>
    <m/>
    <n v="163"/>
    <x v="5"/>
    <x v="0"/>
    <n v="139"/>
    <x v="1"/>
  </r>
  <r>
    <n v="7"/>
    <x v="6"/>
    <s v="Adefolarin"/>
    <s v="Olufolake"/>
    <s v="Adeyinka"/>
    <x v="0"/>
    <x v="4"/>
    <s v="Nigeria"/>
    <x v="1"/>
    <x v="1"/>
    <d v="2013-02-20T00:00:00"/>
    <d v="2013-03-01T00:00:00"/>
    <d v="2025-09-02T00:00:00"/>
    <m/>
    <m/>
    <m/>
    <m/>
    <n v="56"/>
    <x v="6"/>
    <x v="0"/>
    <n v="56"/>
    <x v="1"/>
  </r>
  <r>
    <n v="8"/>
    <x v="7"/>
    <s v="Adeleye"/>
    <s v="Abiodun"/>
    <s v="Adeomi"/>
    <x v="1"/>
    <x v="5"/>
    <s v="Nigeria"/>
    <x v="0"/>
    <x v="2"/>
    <d v="2018-08-06T00:00:00"/>
    <d v="2018-03-01T00:00:00"/>
    <d v="2025-09-02T00:00:00"/>
    <m/>
    <m/>
    <m/>
    <m/>
    <n v="51"/>
    <x v="7"/>
    <x v="0"/>
    <n v="51"/>
    <x v="0"/>
  </r>
  <r>
    <n v="9"/>
    <x v="8"/>
    <s v="Adeniyi"/>
    <s v="Francis"/>
    <s v="Fagbamigbe"/>
    <x v="1"/>
    <x v="2"/>
    <s v="Nigeria"/>
    <x v="1"/>
    <x v="1"/>
    <d v="2012-03-19T00:00:00"/>
    <d v="2012-03-01T00:00:00"/>
    <d v="2025-09-02T00:00:00"/>
    <m/>
    <m/>
    <m/>
    <m/>
    <n v="25"/>
    <x v="8"/>
    <x v="0"/>
    <n v="25"/>
    <x v="0"/>
  </r>
  <r>
    <n v="10"/>
    <x v="9"/>
    <s v="Adesola"/>
    <s v="Oluwafunmilola"/>
    <s v="Olumide"/>
    <x v="0"/>
    <x v="4"/>
    <s v="Nigeria"/>
    <x v="1"/>
    <x v="1"/>
    <d v="2013-02-21T00:00:00"/>
    <d v="2013-03-01T00:00:00"/>
    <d v="2025-09-02T00:00:00"/>
    <m/>
    <m/>
    <m/>
    <m/>
    <n v="52"/>
    <x v="9"/>
    <x v="0"/>
    <n v="52"/>
    <x v="1"/>
  </r>
  <r>
    <n v="11"/>
    <x v="10"/>
    <s v="Admire"/>
    <s v="Takuranhamo"/>
    <s v="Chikandiwa"/>
    <x v="1"/>
    <x v="6"/>
    <s v="South Africa"/>
    <x v="2"/>
    <x v="2"/>
    <d v="2017-03-15T00:00:00"/>
    <d v="2014-03-01T00:00:00"/>
    <d v="2025-09-02T00:00:00"/>
    <m/>
    <m/>
    <m/>
    <m/>
    <n v="69"/>
    <x v="10"/>
    <x v="0"/>
    <n v="69"/>
    <x v="1"/>
  </r>
  <r>
    <n v="12"/>
    <x v="11"/>
    <s v="Alex "/>
    <s v="John"/>
    <s v="Ntamatungiro"/>
    <x v="1"/>
    <x v="1"/>
    <s v="Tanzania"/>
    <x v="3"/>
    <x v="2"/>
    <d v="2020-01-31T00:00:00"/>
    <d v="2019-03-01T00:00:00"/>
    <d v="2025-09-02T00:00:00"/>
    <m/>
    <m/>
    <m/>
    <m/>
    <n v="59"/>
    <x v="11"/>
    <x v="0"/>
    <n v="59"/>
    <x v="1"/>
  </r>
  <r>
    <n v="13"/>
    <x v="12"/>
    <s v="Alexander"/>
    <s v="-"/>
    <s v="Kagaha"/>
    <x v="1"/>
    <x v="3"/>
    <s v="Uganda"/>
    <x v="4"/>
    <x v="2"/>
    <d v="2017-06-03T00:00:00"/>
    <d v="2017-03-01T00:00:00"/>
    <d v="2025-09-02T00:00:00"/>
    <m/>
    <m/>
    <m/>
    <m/>
    <n v="51"/>
    <x v="12"/>
    <x v="0"/>
    <n v="51"/>
    <x v="0"/>
  </r>
  <r>
    <n v="14"/>
    <x v="13"/>
    <s v="Alice"/>
    <m/>
    <s v="Muhayimana"/>
    <x v="0"/>
    <x v="7"/>
    <s v="Rwanda"/>
    <x v="5"/>
    <x v="2"/>
    <d v="2020-01-31T00:00:00"/>
    <d v="2020-03-01T00:00:00"/>
    <d v="2025-09-02T00:00:00"/>
    <n v="67"/>
    <m/>
    <m/>
    <m/>
    <n v="67"/>
    <x v="13"/>
    <x v="0"/>
    <n v="55"/>
    <x v="1"/>
  </r>
  <r>
    <n v="15"/>
    <x v="14"/>
    <s v="Alinane Linda"/>
    <m/>
    <s v="Nyondo-Mipando"/>
    <x v="0"/>
    <x v="2"/>
    <s v="Malawi"/>
    <x v="6"/>
    <x v="3"/>
    <d v="2012-01-09T00:00:00"/>
    <d v="2012-03-01T00:00:00"/>
    <d v="2025-09-02T00:00:00"/>
    <m/>
    <m/>
    <m/>
    <m/>
    <n v="49"/>
    <x v="14"/>
    <x v="0"/>
    <n v="49"/>
    <x v="0"/>
  </r>
  <r>
    <n v="16"/>
    <x v="15"/>
    <s v="Andrew"/>
    <s v="-"/>
    <s v="Tamale"/>
    <x v="1"/>
    <x v="6"/>
    <s v="Uganda"/>
    <x v="4"/>
    <x v="4"/>
    <d v="2014-03-12T00:00:00"/>
    <d v="2014-03-01T00:00:00"/>
    <d v="2025-09-02T00:00:00"/>
    <m/>
    <m/>
    <m/>
    <m/>
    <n v="37"/>
    <x v="15"/>
    <x v="0"/>
    <n v="37"/>
    <x v="0"/>
  </r>
  <r>
    <n v="17"/>
    <x v="16"/>
    <s v="Angeline"/>
    <m/>
    <s v="Chepchirchir"/>
    <x v="0"/>
    <x v="4"/>
    <s v="Kenya"/>
    <x v="7"/>
    <x v="5"/>
    <d v="2013-02-24T00:00:00"/>
    <d v="2013-03-01T00:00:00"/>
    <d v="2025-09-02T00:00:00"/>
    <m/>
    <m/>
    <m/>
    <m/>
    <n v="82"/>
    <x v="16"/>
    <x v="0"/>
    <n v="82"/>
    <x v="1"/>
  </r>
  <r>
    <n v="18"/>
    <x v="17"/>
    <s v="Anitha"/>
    <s v="-"/>
    <s v="Philbert"/>
    <x v="0"/>
    <x v="4"/>
    <s v="Tanzania"/>
    <x v="8"/>
    <x v="6"/>
    <d v="2012-10-23T00:00:00"/>
    <d v="2013-03-01T00:00:00"/>
    <d v="2025-09-02T00:00:00"/>
    <m/>
    <m/>
    <m/>
    <m/>
    <n v="42"/>
    <x v="17"/>
    <x v="0"/>
    <n v="42"/>
    <x v="0"/>
  </r>
  <r>
    <n v="19"/>
    <x v="18"/>
    <s v="Anne"/>
    <s v="Majuma"/>
    <s v="Khisa"/>
    <x v="0"/>
    <x v="4"/>
    <s v="Kenya"/>
    <x v="7"/>
    <x v="5"/>
    <d v="2012-07-07T00:00:00"/>
    <d v="2013-03-01T00:00:00"/>
    <d v="2025-09-02T00:00:00"/>
    <m/>
    <m/>
    <m/>
    <m/>
    <n v="46"/>
    <x v="18"/>
    <x v="0"/>
    <n v="46"/>
    <x v="0"/>
  </r>
  <r>
    <n v="20"/>
    <x v="19"/>
    <s v="Atupele"/>
    <s v="Ngina"/>
    <s v="Mulaga"/>
    <x v="0"/>
    <x v="5"/>
    <s v="Malawi"/>
    <x v="6"/>
    <x v="3"/>
    <d v="2018-04-01T00:00:00"/>
    <d v="2018-03-01T00:00:00"/>
    <d v="2025-09-02T00:00:00"/>
    <m/>
    <m/>
    <m/>
    <m/>
    <n v="58"/>
    <x v="19"/>
    <x v="0"/>
    <n v="58"/>
    <x v="1"/>
  </r>
  <r>
    <n v="21"/>
    <x v="20"/>
    <s v="Austin"/>
    <s v="Henderson"/>
    <s v="Mtethiwa"/>
    <x v="1"/>
    <x v="2"/>
    <s v="Malawi"/>
    <x v="6"/>
    <x v="3"/>
    <d v="2012-03-09T00:00:00"/>
    <d v="2012-03-01T00:00:00"/>
    <d v="2025-09-02T00:00:00"/>
    <m/>
    <m/>
    <m/>
    <m/>
    <n v="57"/>
    <x v="20"/>
    <x v="0"/>
    <n v="57"/>
    <x v="1"/>
  </r>
  <r>
    <n v="22"/>
    <x v="21"/>
    <s v="Ayodele"/>
    <s v="John"/>
    <s v="Alonge"/>
    <x v="1"/>
    <x v="6"/>
    <s v="Nigeria"/>
    <x v="1"/>
    <x v="5"/>
    <d v="2015-09-30T00:00:00"/>
    <d v="2014-03-01T00:00:00"/>
    <d v="2025-09-02T00:00:00"/>
    <m/>
    <m/>
    <m/>
    <m/>
    <n v="46"/>
    <x v="21"/>
    <x v="0"/>
    <n v="46"/>
    <x v="0"/>
  </r>
  <r>
    <n v="23"/>
    <x v="22"/>
    <s v="Babatunde"/>
    <s v="Olubayo"/>
    <s v="Adedokun"/>
    <x v="1"/>
    <x v="8"/>
    <s v="Nigeria"/>
    <x v="1"/>
    <x v="1"/>
    <d v="2011-03-01T00:00:00"/>
    <d v="2011-04-01T00:00:00"/>
    <d v="2025-09-02T00:00:00"/>
    <m/>
    <m/>
    <m/>
    <m/>
    <n v="70"/>
    <x v="22"/>
    <x v="0"/>
    <n v="70"/>
    <x v="1"/>
  </r>
  <r>
    <n v="24"/>
    <x v="23"/>
    <s v="Beatrice"/>
    <s v="Waitherero"/>
    <s v="Maina"/>
    <x v="0"/>
    <x v="0"/>
    <s v="Kenya"/>
    <x v="9"/>
    <x v="2"/>
    <d v="2017-03-22T00:00:00"/>
    <d v="2016-03-01T00:00:00"/>
    <d v="2025-09-02T00:00:00"/>
    <m/>
    <m/>
    <m/>
    <m/>
    <n v="67"/>
    <x v="23"/>
    <x v="0"/>
    <n v="67"/>
    <x v="1"/>
  </r>
  <r>
    <n v="25"/>
    <x v="24"/>
    <s v="Beryl"/>
    <s v="Chelangat"/>
    <s v="Maritim"/>
    <x v="0"/>
    <x v="7"/>
    <s v="Kenya"/>
    <x v="10"/>
    <x v="2"/>
    <d v="2020-07-01T00:00:00"/>
    <d v="2020-03-01T00:00:00"/>
    <d v="2025-09-02T00:00:00"/>
    <m/>
    <m/>
    <m/>
    <m/>
    <n v="43"/>
    <x v="24"/>
    <x v="0"/>
    <n v="43"/>
    <x v="0"/>
  </r>
  <r>
    <n v="26"/>
    <x v="25"/>
    <s v="Betty"/>
    <s v="Karimi"/>
    <s v="Mwiti"/>
    <x v="0"/>
    <x v="0"/>
    <s v="Kenya"/>
    <x v="7"/>
    <x v="5"/>
    <d v="2016-11-30T00:00:00"/>
    <d v="2016-03-01T00:00:00"/>
    <d v="2025-09-02T00:00:00"/>
    <m/>
    <d v="2020-04-20T00:00:00"/>
    <d v="2020-06-11T00:00:00"/>
    <n v="2"/>
    <n v="52"/>
    <x v="25"/>
    <x v="0"/>
    <n v="52"/>
    <x v="1"/>
  </r>
  <r>
    <n v="27"/>
    <x v="26"/>
    <s v="Blessings"/>
    <s v="Nyasilia Kaunda"/>
    <s v="Kaunda-Khangamwa"/>
    <x v="0"/>
    <x v="3"/>
    <s v="Malawi"/>
    <x v="6"/>
    <x v="2"/>
    <d v="2017-04-30T00:00:00"/>
    <d v="2017-03-01T00:00:00"/>
    <d v="2025-09-02T00:00:00"/>
    <m/>
    <m/>
    <m/>
    <m/>
    <n v="51"/>
    <x v="12"/>
    <x v="0"/>
    <n v="51"/>
    <x v="0"/>
  </r>
  <r>
    <n v="28"/>
    <x v="27"/>
    <s v="Boladale"/>
    <s v="Moyosore"/>
    <s v="Mapayi"/>
    <x v="0"/>
    <x v="6"/>
    <s v="Nigeria"/>
    <x v="0"/>
    <x v="0"/>
    <d v="2013-03-15T00:00:00"/>
    <d v="2014-03-01T00:00:00"/>
    <d v="2025-09-02T00:00:00"/>
    <m/>
    <m/>
    <m/>
    <m/>
    <n v="37"/>
    <x v="26"/>
    <x v="0"/>
    <n v="37"/>
    <x v="0"/>
  </r>
  <r>
    <n v="29"/>
    <x v="28"/>
    <s v="Tumwine"/>
    <m/>
    <s v="Gabriel"/>
    <x v="1"/>
    <x v="2"/>
    <s v="Uganda"/>
    <x v="4"/>
    <x v="4"/>
    <d v="2012-01-25T00:00:00"/>
    <d v="2012-03-01T00:00:00"/>
    <d v="2025-09-02T00:00:00"/>
    <n v="163"/>
    <m/>
    <m/>
    <m/>
    <n v="163"/>
    <x v="27"/>
    <x v="1"/>
    <s v="In progress: Above 60 months"/>
    <x v="2"/>
  </r>
  <r>
    <n v="30"/>
    <x v="29"/>
    <s v="Bolutife"/>
    <s v="Ayokunnu"/>
    <s v="Olusanya"/>
    <x v="1"/>
    <x v="6"/>
    <s v="Nigeria"/>
    <x v="1"/>
    <x v="1"/>
    <d v="2014-07-10T00:00:00"/>
    <d v="2014-03-01T00:00:00"/>
    <d v="2025-09-02T00:00:00"/>
    <m/>
    <m/>
    <m/>
    <m/>
    <n v="85"/>
    <x v="28"/>
    <x v="0"/>
    <n v="85"/>
    <x v="1"/>
  </r>
  <r>
    <n v="31"/>
    <x v="30"/>
    <s v="Caroline"/>
    <s v="Sultan"/>
    <s v="Sambai"/>
    <x v="0"/>
    <x v="8"/>
    <s v="Kenya"/>
    <x v="10"/>
    <x v="7"/>
    <d v="2011-10-11T00:00:00"/>
    <d v="2011-04-01T00:00:00"/>
    <d v="2025-09-02T00:00:00"/>
    <m/>
    <m/>
    <m/>
    <m/>
    <n v="36"/>
    <x v="8"/>
    <x v="0"/>
    <n v="36"/>
    <x v="0"/>
  </r>
  <r>
    <n v="32"/>
    <x v="31"/>
    <s v="Caroline"/>
    <s v="Jepkoech"/>
    <s v="Sawe"/>
    <x v="0"/>
    <x v="6"/>
    <s v="Kenya"/>
    <x v="10"/>
    <x v="5"/>
    <d v="2014-04-01T00:00:00"/>
    <d v="2014-03-01T00:00:00"/>
    <d v="2025-09-02T00:00:00"/>
    <m/>
    <m/>
    <m/>
    <m/>
    <n v="91"/>
    <x v="29"/>
    <x v="0"/>
    <n v="91"/>
    <x v="1"/>
  </r>
  <r>
    <n v="33"/>
    <x v="32"/>
    <s v="Catherine"/>
    <s v="Mawia"/>
    <s v="Musyoka"/>
    <x v="0"/>
    <x v="3"/>
    <s v="Kenya"/>
    <x v="7"/>
    <x v="5"/>
    <d v="2017-06-30T00:00:00"/>
    <d v="2017-03-01T00:00:00"/>
    <d v="2025-09-02T00:00:00"/>
    <m/>
    <m/>
    <m/>
    <m/>
    <n v="55"/>
    <x v="30"/>
    <x v="0"/>
    <n v="55"/>
    <x v="1"/>
  </r>
  <r>
    <n v="34"/>
    <x v="33"/>
    <s v="Celestin"/>
    <m/>
    <s v="Ndikumana"/>
    <x v="1"/>
    <x v="9"/>
    <s v="Rwanda"/>
    <x v="5"/>
    <x v="7"/>
    <d v="2017-09-15T00:00:00"/>
    <d v="2015-03-01T00:00:00"/>
    <d v="2025-09-02T00:00:00"/>
    <m/>
    <m/>
    <m/>
    <m/>
    <n v="58"/>
    <x v="31"/>
    <x v="0"/>
    <n v="58"/>
    <x v="1"/>
  </r>
  <r>
    <n v="35"/>
    <x v="34"/>
    <s v="Celestin"/>
    <m/>
    <s v="Banamwana"/>
    <x v="1"/>
    <x v="3"/>
    <s v="Rwanda"/>
    <x v="5"/>
    <x v="4"/>
    <d v="2017-04-30T00:00:00"/>
    <d v="2017-03-01T00:00:00"/>
    <d v="2025-09-02T00:00:00"/>
    <m/>
    <m/>
    <m/>
    <m/>
    <n v="82"/>
    <x v="32"/>
    <x v="0"/>
    <n v="82"/>
    <x v="1"/>
  </r>
  <r>
    <n v="36"/>
    <x v="35"/>
    <s v="Celine"/>
    <m/>
    <s v="Niwemahoro"/>
    <x v="0"/>
    <x v="8"/>
    <s v="Rwanda"/>
    <x v="5"/>
    <x v="6"/>
    <d v="2011-03-14T00:00:00"/>
    <d v="2011-04-01T00:00:00"/>
    <d v="2025-09-02T00:00:00"/>
    <m/>
    <m/>
    <m/>
    <m/>
    <n v="79"/>
    <x v="33"/>
    <x v="0"/>
    <n v="79"/>
    <x v="1"/>
  </r>
  <r>
    <n v="37"/>
    <x v="36"/>
    <s v="Charles"/>
    <s v="Masulani"/>
    <s v="Mwale"/>
    <x v="1"/>
    <x v="4"/>
    <s v="Rwanda"/>
    <x v="5"/>
    <x v="8"/>
    <d v="2012-10-18T00:00:00"/>
    <d v="2013-03-01T00:00:00"/>
    <d v="2025-09-02T00:00:00"/>
    <m/>
    <m/>
    <m/>
    <m/>
    <n v="57"/>
    <x v="34"/>
    <x v="0"/>
    <n v="57"/>
    <x v="1"/>
  </r>
  <r>
    <n v="38"/>
    <x v="37"/>
    <s v="Charles "/>
    <m/>
    <s v="Ssemugabo"/>
    <x v="1"/>
    <x v="1"/>
    <s v="Uganda"/>
    <x v="4"/>
    <x v="4"/>
    <d v="2019-07-01T00:00:00"/>
    <d v="2019-03-01T00:00:00"/>
    <d v="2025-09-02T00:00:00"/>
    <m/>
    <m/>
    <m/>
    <m/>
    <n v="55"/>
    <x v="35"/>
    <x v="0"/>
    <n v="55"/>
    <x v="1"/>
  </r>
  <r>
    <n v="39"/>
    <x v="38"/>
    <s v="Cheikh Mbacké"/>
    <m/>
    <s v="Faye"/>
    <x v="1"/>
    <x v="9"/>
    <s v="Senegal"/>
    <x v="9"/>
    <x v="2"/>
    <d v="2016-01-01T00:00:00"/>
    <d v="2015-03-01T00:00:00"/>
    <d v="2025-09-02T00:00:00"/>
    <m/>
    <m/>
    <m/>
    <m/>
    <n v="52"/>
    <x v="36"/>
    <x v="0"/>
    <n v="52"/>
    <x v="1"/>
  </r>
  <r>
    <n v="40"/>
    <x v="39"/>
    <s v="Chinenyenwa"/>
    <s v="Maria Dorathy"/>
    <s v="Ohia"/>
    <x v="0"/>
    <x v="7"/>
    <s v="Nigeria"/>
    <x v="1"/>
    <x v="1"/>
    <m/>
    <d v="2020-03-01T00:00:00"/>
    <d v="2025-09-02T00:00:00"/>
    <m/>
    <m/>
    <m/>
    <m/>
    <n v="22"/>
    <x v="37"/>
    <x v="0"/>
    <n v="22"/>
    <x v="0"/>
  </r>
  <r>
    <n v="41"/>
    <x v="40"/>
    <s v="Chrispus"/>
    <s v="-"/>
    <s v="Mayora"/>
    <x v="1"/>
    <x v="6"/>
    <s v="Uganda"/>
    <x v="4"/>
    <x v="2"/>
    <d v="2015-01-01T00:00:00"/>
    <d v="2014-03-01T00:00:00"/>
    <d v="2025-09-02T00:00:00"/>
    <m/>
    <m/>
    <m/>
    <m/>
    <n v="89"/>
    <x v="38"/>
    <x v="0"/>
    <n v="89"/>
    <x v="1"/>
  </r>
  <r>
    <n v="42"/>
    <x v="41"/>
    <s v="Christine"/>
    <s v="Minoo"/>
    <s v="Mbindyo"/>
    <x v="0"/>
    <x v="5"/>
    <s v="Kenya"/>
    <x v="7"/>
    <x v="5"/>
    <d v="2018-10-01T00:00:00"/>
    <d v="2018-03-01T00:00:00"/>
    <d v="2025-09-02T00:00:00"/>
    <m/>
    <m/>
    <m/>
    <m/>
    <n v="50"/>
    <x v="39"/>
    <x v="0"/>
    <n v="50"/>
    <x v="0"/>
  </r>
  <r>
    <n v="43"/>
    <x v="42"/>
    <s v="Diana"/>
    <s v="-"/>
    <s v="Menya"/>
    <x v="0"/>
    <x v="2"/>
    <s v="Kenya"/>
    <x v="10"/>
    <x v="7"/>
    <d v="2013-03-01T00:00:00"/>
    <d v="2012-03-01T00:00:00"/>
    <d v="2025-09-02T00:00:00"/>
    <m/>
    <m/>
    <m/>
    <m/>
    <n v="57"/>
    <x v="20"/>
    <x v="0"/>
    <n v="57"/>
    <x v="1"/>
  </r>
  <r>
    <n v="44"/>
    <x v="43"/>
    <s v="Dieter"/>
    <m/>
    <s v="Hartmann"/>
    <x v="1"/>
    <x v="6"/>
    <s v="South Africa"/>
    <x v="2"/>
    <x v="2"/>
    <d v="2013-12-09T00:00:00"/>
    <d v="2014-03-01T00:00:00"/>
    <d v="2025-09-02T00:00:00"/>
    <m/>
    <m/>
    <m/>
    <m/>
    <n v="101"/>
    <x v="40"/>
    <x v="0"/>
    <n v="101"/>
    <x v="1"/>
  </r>
  <r>
    <n v="45"/>
    <x v="44"/>
    <s v="Evangeline"/>
    <s v="Wawira"/>
    <s v="Njiru"/>
    <x v="0"/>
    <x v="4"/>
    <s v="Kenya"/>
    <x v="10"/>
    <x v="7"/>
    <d v="2012-09-01T00:00:00"/>
    <d v="2013-03-01T00:00:00"/>
    <d v="2025-09-02T00:00:00"/>
    <n v="151"/>
    <m/>
    <m/>
    <m/>
    <n v="151"/>
    <x v="27"/>
    <x v="1"/>
    <s v="In progress: Above 60 months"/>
    <x v="2"/>
  </r>
  <r>
    <n v="46"/>
    <x v="45"/>
    <s v="Dieudonne"/>
    <m/>
    <s v="Uwizeye"/>
    <x v="1"/>
    <x v="8"/>
    <s v="Rwanda"/>
    <x v="5"/>
    <x v="6"/>
    <d v="2011-06-01T00:00:00"/>
    <d v="2011-04-01T00:00:00"/>
    <d v="2025-09-02T00:00:00"/>
    <m/>
    <m/>
    <m/>
    <m/>
    <n v="56"/>
    <x v="41"/>
    <x v="0"/>
    <n v="56"/>
    <x v="1"/>
  </r>
  <r>
    <n v="47"/>
    <x v="46"/>
    <s v="Emmanuel"/>
    <m/>
    <s v="Shema"/>
    <x v="1"/>
    <x v="4"/>
    <s v="Rwanda"/>
    <x v="5"/>
    <x v="7"/>
    <d v="2013-03-27T00:00:00"/>
    <d v="2013-03-01T00:00:00"/>
    <d v="2025-09-02T00:00:00"/>
    <n v="151"/>
    <m/>
    <m/>
    <m/>
    <n v="151"/>
    <x v="27"/>
    <x v="1"/>
    <s v="In progress: Above 60 months"/>
    <x v="2"/>
  </r>
  <r>
    <n v="48"/>
    <x v="47"/>
    <s v="Emmanuel"/>
    <s v="Wilson"/>
    <s v="Kaindoa"/>
    <x v="1"/>
    <x v="9"/>
    <s v="Tanzania"/>
    <x v="3"/>
    <x v="2"/>
    <d v="2015-08-15T00:00:00"/>
    <d v="2015-03-01T00:00:00"/>
    <d v="2025-09-02T00:00:00"/>
    <m/>
    <m/>
    <m/>
    <m/>
    <n v="58"/>
    <x v="31"/>
    <x v="0"/>
    <n v="58"/>
    <x v="1"/>
  </r>
  <r>
    <n v="49"/>
    <x v="48"/>
    <s v="Eniola"/>
    <m/>
    <s v="Bambgboye"/>
    <x v="1"/>
    <x v="0"/>
    <s v="Nigeria"/>
    <x v="1"/>
    <x v="1"/>
    <d v="2016-08-08T00:00:00"/>
    <d v="2016-03-01T00:00:00"/>
    <d v="2025-09-02T00:00:00"/>
    <m/>
    <d v="2020-03-17T00:00:00"/>
    <d v="2021-02-15T00:00:00"/>
    <n v="11"/>
    <n v="50"/>
    <x v="42"/>
    <x v="0"/>
    <n v="50"/>
    <x v="0"/>
  </r>
  <r>
    <n v="50"/>
    <x v="49"/>
    <s v="Eniola"/>
    <s v="Olubukola"/>
    <s v="Cadmus"/>
    <x v="0"/>
    <x v="3"/>
    <s v="Nigeria"/>
    <x v="1"/>
    <x v="1"/>
    <d v="2017-09-04T00:00:00"/>
    <d v="2017-03-01T00:00:00"/>
    <d v="2025-09-02T00:00:00"/>
    <m/>
    <d v="2020-09-04T00:00:00"/>
    <d v="2021-03-01T00:00:00"/>
    <n v="6"/>
    <n v="49"/>
    <x v="29"/>
    <x v="0"/>
    <n v="49"/>
    <x v="0"/>
  </r>
  <r>
    <n v="51"/>
    <x v="50"/>
    <s v="Ernest"/>
    <s v="Yamie"/>
    <s v="Moya"/>
    <x v="1"/>
    <x v="1"/>
    <s v="Malawi"/>
    <x v="6"/>
    <x v="3"/>
    <d v="2019-09-01T00:00:00"/>
    <d v="2019-03-01T00:00:00"/>
    <d v="2025-09-02T00:00:00"/>
    <m/>
    <m/>
    <m/>
    <m/>
    <n v="60"/>
    <x v="43"/>
    <x v="0"/>
    <n v="60"/>
    <x v="1"/>
  </r>
  <r>
    <n v="52"/>
    <x v="51"/>
    <s v="Esnat"/>
    <s v="Dorothy"/>
    <s v="Chirwa"/>
    <x v="0"/>
    <x v="8"/>
    <s v="Malawi"/>
    <x v="6"/>
    <x v="2"/>
    <d v="2011-02-03T00:00:00"/>
    <d v="2011-04-01T00:00:00"/>
    <d v="2025-09-02T00:00:00"/>
    <m/>
    <m/>
    <m/>
    <m/>
    <n v="67"/>
    <x v="44"/>
    <x v="0"/>
    <n v="67"/>
    <x v="1"/>
  </r>
  <r>
    <n v="53"/>
    <x v="52"/>
    <s v="Esther"/>
    <s v="Clyde"/>
    <s v="Nabakwe"/>
    <x v="0"/>
    <x v="8"/>
    <s v="Kenya"/>
    <x v="10"/>
    <x v="7"/>
    <d v="2011-03-03T00:00:00"/>
    <d v="2011-04-01T00:00:00"/>
    <d v="2025-09-02T00:00:00"/>
    <m/>
    <m/>
    <m/>
    <m/>
    <n v="101"/>
    <x v="45"/>
    <x v="0"/>
    <n v="101"/>
    <x v="1"/>
  </r>
  <r>
    <n v="54"/>
    <x v="53"/>
    <s v="Esther"/>
    <s v="Kikelomo"/>
    <s v="Afolabi"/>
    <x v="0"/>
    <x v="9"/>
    <s v="Nigeria"/>
    <x v="0"/>
    <x v="0"/>
    <d v="2014-04-19T00:00:00"/>
    <d v="2015-03-01T00:00:00"/>
    <d v="2025-09-02T00:00:00"/>
    <m/>
    <m/>
    <m/>
    <m/>
    <n v="39"/>
    <x v="46"/>
    <x v="0"/>
    <n v="39"/>
    <x v="0"/>
  </r>
  <r>
    <n v="55"/>
    <x v="54"/>
    <s v="Evaline"/>
    <m/>
    <s v="Mcharo"/>
    <x v="0"/>
    <x v="2"/>
    <s v="Tanzania"/>
    <x v="8"/>
    <x v="5"/>
    <d v="2012-02-07T00:00:00"/>
    <d v="2012-03-01T00:00:00"/>
    <d v="2025-09-02T00:00:00"/>
    <m/>
    <m/>
    <m/>
    <m/>
    <n v="58"/>
    <x v="18"/>
    <x v="0"/>
    <n v="58"/>
    <x v="1"/>
  </r>
  <r>
    <n v="56"/>
    <x v="55"/>
    <s v="Providence"/>
    <s v="Jechirchir"/>
    <s v="Kiptoo"/>
    <x v="0"/>
    <x v="4"/>
    <s v="Kenya"/>
    <x v="10"/>
    <x v="7"/>
    <d v="2012-09-01T00:00:00"/>
    <d v="2013-03-01T00:00:00"/>
    <d v="2025-09-02T00:00:00"/>
    <n v="151"/>
    <m/>
    <m/>
    <m/>
    <n v="151"/>
    <x v="27"/>
    <x v="1"/>
    <s v="In progress: Above 60 months"/>
    <x v="2"/>
  </r>
  <r>
    <n v="57"/>
    <x v="56"/>
    <s v="Evelyne"/>
    <m/>
    <s v="Kantarama"/>
    <x v="0"/>
    <x v="1"/>
    <s v="Rwanda"/>
    <x v="5"/>
    <x v="8"/>
    <d v="2019-12-11T00:00:00"/>
    <d v="2019-03-01T00:00:00"/>
    <d v="2025-09-02T00:00:00"/>
    <m/>
    <m/>
    <m/>
    <m/>
    <n v="56"/>
    <x v="47"/>
    <x v="0"/>
    <n v="56"/>
    <x v="1"/>
  </r>
  <r>
    <n v="58"/>
    <x v="57"/>
    <s v="Faustin"/>
    <m/>
    <s v="Ntirenganya"/>
    <x v="1"/>
    <x v="5"/>
    <s v="Rwanda"/>
    <x v="5"/>
    <x v="8"/>
    <d v="2018-09-01T00:00:00"/>
    <d v="2018-03-01T00:00:00"/>
    <d v="2025-09-02T00:00:00"/>
    <n v="91"/>
    <m/>
    <m/>
    <m/>
    <n v="91"/>
    <x v="48"/>
    <x v="0"/>
    <n v="69"/>
    <x v="1"/>
  </r>
  <r>
    <n v="59"/>
    <x v="58"/>
    <s v="Felishana"/>
    <s v="Jepkosgei"/>
    <s v="Cherop"/>
    <x v="0"/>
    <x v="3"/>
    <s v="Kenya"/>
    <x v="10"/>
    <x v="7"/>
    <d v="2017-08-31T00:00:00"/>
    <d v="2017-03-01T00:00:00"/>
    <d v="2025-09-02T00:00:00"/>
    <m/>
    <m/>
    <m/>
    <m/>
    <n v="69"/>
    <x v="49"/>
    <x v="0"/>
    <n v="69"/>
    <x v="1"/>
  </r>
  <r>
    <n v="60"/>
    <x v="59"/>
    <s v="Felix"/>
    <m/>
    <s v="Khuluza"/>
    <x v="1"/>
    <x v="9"/>
    <s v="Malawi"/>
    <x v="6"/>
    <x v="3"/>
    <d v="2015-02-02T00:00:00"/>
    <d v="2015-03-01T00:00:00"/>
    <d v="2025-09-02T00:00:00"/>
    <m/>
    <m/>
    <m/>
    <m/>
    <n v="46"/>
    <x v="50"/>
    <x v="0"/>
    <n v="46"/>
    <x v="0"/>
  </r>
  <r>
    <n v="61"/>
    <x v="60"/>
    <s v="Flavia"/>
    <s v="Kiweewa"/>
    <s v="Matovu"/>
    <x v="0"/>
    <x v="6"/>
    <s v="Uganda"/>
    <x v="4"/>
    <x v="2"/>
    <d v="2017-05-31T00:00:00"/>
    <d v="2014-03-01T00:00:00"/>
    <d v="2025-09-02T00:00:00"/>
    <m/>
    <m/>
    <m/>
    <m/>
    <n v="93"/>
    <x v="51"/>
    <x v="0"/>
    <n v="93"/>
    <x v="1"/>
  </r>
  <r>
    <n v="62"/>
    <x v="61"/>
    <s v="Folake"/>
    <s v="Barakat"/>
    <s v="Lawal"/>
    <x v="0"/>
    <x v="3"/>
    <s v="Nigeria"/>
    <x v="1"/>
    <x v="1"/>
    <d v="2017-04-03T00:00:00"/>
    <d v="2017-03-01T00:00:00"/>
    <d v="2025-09-02T00:00:00"/>
    <m/>
    <d v="2020-09-03T00:00:00"/>
    <d v="2021-04-01T00:00:00"/>
    <n v="7"/>
    <n v="48"/>
    <x v="52"/>
    <x v="0"/>
    <n v="48"/>
    <x v="0"/>
  </r>
  <r>
    <n v="63"/>
    <x v="62"/>
    <s v="Folashayo"/>
    <s v="Ikenna Peter"/>
    <s v="Adeniji"/>
    <x v="1"/>
    <x v="5"/>
    <s v="Nigeria"/>
    <x v="1"/>
    <x v="2"/>
    <d v="2018-08-06T00:00:00"/>
    <d v="2018-03-01T00:00:00"/>
    <d v="2025-09-02T00:00:00"/>
    <m/>
    <m/>
    <m/>
    <m/>
    <n v="43"/>
    <x v="53"/>
    <x v="0"/>
    <n v="43"/>
    <x v="0"/>
  </r>
  <r>
    <n v="64"/>
    <x v="63"/>
    <s v="Folusho"/>
    <s v="Mubowale"/>
    <s v="Balogun"/>
    <x v="0"/>
    <x v="9"/>
    <s v="Nigeria"/>
    <x v="1"/>
    <x v="1"/>
    <d v="2014-08-01T00:00:00"/>
    <d v="2015-03-01T00:00:00"/>
    <d v="2025-09-02T00:00:00"/>
    <m/>
    <m/>
    <m/>
    <m/>
    <n v="59"/>
    <x v="54"/>
    <x v="0"/>
    <n v="59"/>
    <x v="1"/>
  </r>
  <r>
    <n v="65"/>
    <x v="64"/>
    <s v="Foluso"/>
    <s v="Ayobami"/>
    <s v="Atiba"/>
    <x v="0"/>
    <x v="5"/>
    <s v="Nigeria"/>
    <x v="1"/>
    <x v="2"/>
    <d v="2018-06-10T00:00:00"/>
    <d v="2018-03-01T00:00:00"/>
    <d v="2025-09-02T00:00:00"/>
    <n v="91"/>
    <m/>
    <m/>
    <m/>
    <n v="91"/>
    <x v="55"/>
    <x v="0"/>
    <n v="77"/>
    <x v="1"/>
  </r>
  <r>
    <n v="66"/>
    <x v="65"/>
    <s v="François"/>
    <m/>
    <s v="Niragire"/>
    <x v="1"/>
    <x v="8"/>
    <s v="Rwanda"/>
    <x v="5"/>
    <x v="8"/>
    <d v="2011-10-07T00:00:00"/>
    <d v="2011-04-01T00:00:00"/>
    <d v="2025-09-02T00:00:00"/>
    <m/>
    <m/>
    <m/>
    <m/>
    <n v="76"/>
    <x v="56"/>
    <x v="0"/>
    <n v="76"/>
    <x v="1"/>
  </r>
  <r>
    <n v="67"/>
    <x v="66"/>
    <s v="Fred"/>
    <m/>
    <s v="Maniragaba"/>
    <x v="1"/>
    <x v="9"/>
    <s v="Uganda"/>
    <x v="4"/>
    <x v="4"/>
    <d v="2015-05-01T00:00:00"/>
    <d v="2015-03-01T00:00:00"/>
    <d v="2025-09-02T00:00:00"/>
    <m/>
    <m/>
    <m/>
    <m/>
    <n v="53"/>
    <x v="57"/>
    <x v="0"/>
    <n v="53"/>
    <x v="1"/>
  </r>
  <r>
    <n v="68"/>
    <x v="67"/>
    <s v="Frederick "/>
    <m/>
    <s v="Oporia"/>
    <x v="1"/>
    <x v="7"/>
    <s v="Uganda"/>
    <x v="4"/>
    <x v="4"/>
    <d v="2020-08-31T00:00:00"/>
    <d v="2020-03-01T00:00:00"/>
    <d v="2025-09-02T00:00:00"/>
    <m/>
    <m/>
    <m/>
    <m/>
    <n v="45"/>
    <x v="48"/>
    <x v="0"/>
    <n v="45"/>
    <x v="0"/>
  </r>
  <r>
    <n v="69"/>
    <x v="68"/>
    <s v="Fredrick"/>
    <s v="Okoth"/>
    <s v="Okaka"/>
    <x v="1"/>
    <x v="4"/>
    <s v="Kenya"/>
    <x v="10"/>
    <x v="7"/>
    <d v="2012-08-09T00:00:00"/>
    <d v="2013-03-01T00:00:00"/>
    <d v="2025-09-02T00:00:00"/>
    <m/>
    <m/>
    <m/>
    <m/>
    <n v="45"/>
    <x v="58"/>
    <x v="0"/>
    <n v="45"/>
    <x v="0"/>
  </r>
  <r>
    <n v="70"/>
    <x v="69"/>
    <s v="Fresier"/>
    <m/>
    <s v="Maseko"/>
    <x v="1"/>
    <x v="8"/>
    <s v="Malawi"/>
    <x v="6"/>
    <x v="3"/>
    <d v="2011-01-01T00:00:00"/>
    <d v="2011-04-01T00:00:00"/>
    <d v="2025-09-02T00:00:00"/>
    <m/>
    <m/>
    <m/>
    <m/>
    <n v="65"/>
    <x v="59"/>
    <x v="0"/>
    <n v="65"/>
    <x v="1"/>
  </r>
  <r>
    <n v="71"/>
    <x v="70"/>
    <s v="Funmilola"/>
    <s v="Folasade"/>
    <s v="Oyinlola"/>
    <x v="0"/>
    <x v="3"/>
    <s v="Nigeria"/>
    <x v="0"/>
    <x v="0"/>
    <d v="2016-11-09T00:00:00"/>
    <d v="2017-03-01T00:00:00"/>
    <d v="2025-09-02T00:00:00"/>
    <m/>
    <m/>
    <m/>
    <m/>
    <n v="33"/>
    <x v="60"/>
    <x v="0"/>
    <n v="33"/>
    <x v="0"/>
  </r>
  <r>
    <n v="72"/>
    <x v="71"/>
    <s v="Jackline"/>
    <s v="Chepchirchir"/>
    <s v="Sitienei"/>
    <x v="0"/>
    <x v="6"/>
    <s v="Kenya"/>
    <x v="10"/>
    <x v="2"/>
    <d v="2014-02-23T00:00:00"/>
    <d v="2014-03-01T00:00:00"/>
    <d v="2025-09-02T00:00:00"/>
    <n v="139"/>
    <m/>
    <m/>
    <m/>
    <n v="139"/>
    <x v="27"/>
    <x v="1"/>
    <s v="In progress: Above 60 months"/>
    <x v="2"/>
  </r>
  <r>
    <n v="73"/>
    <x v="72"/>
    <s v="Funmito"/>
    <s v="Omolola"/>
    <s v="Fehintola"/>
    <x v="0"/>
    <x v="1"/>
    <s v="Nigeria"/>
    <x v="0"/>
    <x v="1"/>
    <d v="2019-04-15T00:00:00"/>
    <d v="2019-03-01T00:00:00"/>
    <d v="2025-09-02T00:00:00"/>
    <m/>
    <d v="2023-05-01T00:00:00"/>
    <d v="2023-10-30T00:00:00"/>
    <n v="6"/>
    <n v="50"/>
    <x v="61"/>
    <x v="0"/>
    <n v="50"/>
    <x v="0"/>
  </r>
  <r>
    <n v="74"/>
    <x v="73"/>
    <s v="Getrude"/>
    <s v="Shepelo"/>
    <s v="Peter"/>
    <x v="0"/>
    <x v="5"/>
    <s v="Kenya"/>
    <x v="7"/>
    <x v="5"/>
    <d v="2018-03-01T00:00:00"/>
    <d v="2018-03-01T00:00:00"/>
    <d v="2025-09-02T00:00:00"/>
    <m/>
    <m/>
    <m/>
    <m/>
    <n v="33"/>
    <x v="62"/>
    <x v="0"/>
    <n v="33"/>
    <x v="0"/>
  </r>
  <r>
    <n v="75"/>
    <x v="74"/>
    <s v="Godwin"/>
    <m/>
    <s v="Anywar"/>
    <x v="1"/>
    <x v="0"/>
    <s v="Uganda"/>
    <x v="4"/>
    <x v="4"/>
    <d v="2016-09-25T00:00:00"/>
    <d v="2016-03-01T00:00:00"/>
    <d v="2025-09-02T00:00:00"/>
    <m/>
    <m/>
    <m/>
    <m/>
    <n v="70"/>
    <x v="63"/>
    <x v="0"/>
    <n v="70"/>
    <x v="1"/>
  </r>
  <r>
    <n v="76"/>
    <x v="75"/>
    <s v="Grace"/>
    <s v="Wambura"/>
    <s v="Mbuthia"/>
    <x v="0"/>
    <x v="6"/>
    <s v="Kenya"/>
    <x v="10"/>
    <x v="5"/>
    <d v="2014-10-01T00:00:00"/>
    <d v="2014-03-01T00:00:00"/>
    <d v="2025-09-02T00:00:00"/>
    <m/>
    <m/>
    <m/>
    <m/>
    <n v="51"/>
    <x v="64"/>
    <x v="0"/>
    <n v="51"/>
    <x v="0"/>
  </r>
  <r>
    <n v="77"/>
    <x v="76"/>
    <s v="Hellen"/>
    <s v="Jepngetich"/>
    <s v="Jepngetich"/>
    <x v="0"/>
    <x v="9"/>
    <s v="Kenya"/>
    <x v="10"/>
    <x v="7"/>
    <d v="2015-09-10T00:00:00"/>
    <d v="2015-03-01T00:00:00"/>
    <d v="2025-09-02T00:00:00"/>
    <m/>
    <d v="2020-03-15T00:00:00"/>
    <d v="2020-08-06T00:00:00"/>
    <n v="5"/>
    <n v="64"/>
    <x v="65"/>
    <x v="0"/>
    <n v="64"/>
    <x v="1"/>
  </r>
  <r>
    <n v="78"/>
    <x v="77"/>
    <s v="Henry"/>
    <m/>
    <s v="Zakumumpa"/>
    <x v="1"/>
    <x v="6"/>
    <s v="Uganda"/>
    <x v="4"/>
    <x v="4"/>
    <d v="2013-11-26T00:00:00"/>
    <d v="2014-03-01T00:00:00"/>
    <d v="2025-09-02T00:00:00"/>
    <m/>
    <m/>
    <m/>
    <m/>
    <n v="56"/>
    <x v="66"/>
    <x v="0"/>
    <n v="56"/>
    <x v="1"/>
  </r>
  <r>
    <n v="79"/>
    <x v="78"/>
    <s v="Herbert"/>
    <s v="Hudson"/>
    <s v="Longwe"/>
    <x v="1"/>
    <x v="2"/>
    <s v="Malawi"/>
    <x v="6"/>
    <x v="3"/>
    <d v="2012-02-22T00:00:00"/>
    <d v="2012-03-01T00:00:00"/>
    <d v="2025-09-02T00:00:00"/>
    <m/>
    <m/>
    <m/>
    <m/>
    <n v="40"/>
    <x v="67"/>
    <x v="0"/>
    <n v="40"/>
    <x v="0"/>
  </r>
  <r>
    <n v="80"/>
    <x v="79"/>
    <s v="Ikeola"/>
    <s v="Adejoke"/>
    <s v="Adeoye"/>
    <x v="0"/>
    <x v="9"/>
    <s v="Nigeria"/>
    <x v="1"/>
    <x v="1"/>
    <d v="2013-02-01T00:00:00"/>
    <d v="2015-03-01T00:00:00"/>
    <d v="2025-09-02T00:00:00"/>
    <m/>
    <d v="2017-03-01T00:00:00"/>
    <d v="2018-02-01T00:00:00"/>
    <n v="12"/>
    <n v="66"/>
    <x v="68"/>
    <x v="0"/>
    <n v="66"/>
    <x v="1"/>
  </r>
  <r>
    <n v="81"/>
    <x v="80"/>
    <s v="Irene"/>
    <s v="Richard"/>
    <s v="Moshi"/>
    <x v="0"/>
    <x v="6"/>
    <s v="Tanzania"/>
    <x v="3"/>
    <x v="2"/>
    <d v="2015-02-01T00:00:00"/>
    <d v="2014-03-01T00:00:00"/>
    <d v="2025-09-02T00:00:00"/>
    <m/>
    <m/>
    <m/>
    <m/>
    <n v="70"/>
    <x v="31"/>
    <x v="0"/>
    <n v="70"/>
    <x v="1"/>
  </r>
  <r>
    <n v="82"/>
    <x v="81"/>
    <s v="Jacob"/>
    <s v="Wale"/>
    <s v="Mobolaji"/>
    <x v="1"/>
    <x v="5"/>
    <s v="Nigeria"/>
    <x v="0"/>
    <x v="0"/>
    <d v="2017-05-15T00:00:00"/>
    <d v="2018-03-01T00:00:00"/>
    <d v="2025-09-02T00:00:00"/>
    <m/>
    <m/>
    <m/>
    <m/>
    <n v="43"/>
    <x v="23"/>
    <x v="0"/>
    <n v="43"/>
    <x v="0"/>
  </r>
  <r>
    <n v="83"/>
    <x v="82"/>
    <s v="James"/>
    <s v="Mburu"/>
    <s v="Kang'ethe"/>
    <x v="1"/>
    <x v="7"/>
    <s v="Kenya"/>
    <x v="7"/>
    <x v="5"/>
    <d v="2021-02-18T00:00:00"/>
    <d v="2020-03-01T00:00:00"/>
    <d v="2025-09-02T00:00:00"/>
    <n v="67"/>
    <m/>
    <m/>
    <m/>
    <n v="67"/>
    <x v="69"/>
    <x v="0"/>
    <n v="57"/>
    <x v="1"/>
  </r>
  <r>
    <n v="84"/>
    <x v="83"/>
    <s v="James"/>
    <m/>
    <s v="Muleme"/>
    <x v="1"/>
    <x v="7"/>
    <s v="Uganda"/>
    <x v="4"/>
    <x v="4"/>
    <d v="2022-01-19T00:00:00"/>
    <d v="2020-03-01T00:00:00"/>
    <d v="2025-09-02T00:00:00"/>
    <m/>
    <m/>
    <m/>
    <m/>
    <n v="45"/>
    <x v="70"/>
    <x v="0"/>
    <n v="45"/>
    <x v="0"/>
  </r>
  <r>
    <n v="85"/>
    <x v="84"/>
    <s v="Jean de la Croix"/>
    <s v="Allen"/>
    <s v="Ingabire"/>
    <x v="1"/>
    <x v="7"/>
    <s v="Rwanda"/>
    <x v="5"/>
    <x v="8"/>
    <d v="2020-01-10T00:00:00"/>
    <d v="2020-03-01T00:00:00"/>
    <d v="2025-09-02T00:00:00"/>
    <n v="67"/>
    <m/>
    <m/>
    <m/>
    <n v="67"/>
    <x v="71"/>
    <x v="0"/>
    <n v="56"/>
    <x v="1"/>
  </r>
  <r>
    <n v="86"/>
    <x v="85"/>
    <s v="Jeanette"/>
    <m/>
    <s v="Dawa"/>
    <x v="0"/>
    <x v="9"/>
    <s v="Kenya"/>
    <x v="7"/>
    <x v="5"/>
    <d v="2015-10-13T00:00:00"/>
    <d v="2015-03-01T00:00:00"/>
    <d v="2025-09-02T00:00:00"/>
    <m/>
    <m/>
    <m/>
    <m/>
    <n v="69"/>
    <x v="62"/>
    <x v="0"/>
    <n v="69"/>
    <x v="1"/>
  </r>
  <r>
    <n v="87"/>
    <x v="86"/>
    <s v="Jepchirchir"/>
    <m/>
    <s v="Kiplagat"/>
    <x v="0"/>
    <x v="9"/>
    <s v="Kenya"/>
    <x v="10"/>
    <x v="2"/>
    <d v="2015-08-06T00:00:00"/>
    <d v="2015-03-01T00:00:00"/>
    <d v="2025-09-02T00:00:00"/>
    <m/>
    <m/>
    <m/>
    <m/>
    <n v="56"/>
    <x v="72"/>
    <x v="0"/>
    <n v="56"/>
    <x v="1"/>
  </r>
  <r>
    <n v="88"/>
    <x v="87"/>
    <s v="Joan"/>
    <s v="Nankya"/>
    <s v="Mutyoba"/>
    <x v="0"/>
    <x v="0"/>
    <s v="Uganda"/>
    <x v="4"/>
    <x v="4"/>
    <d v="2016-04-04T00:00:00"/>
    <d v="2016-03-01T00:00:00"/>
    <d v="2025-09-02T00:00:00"/>
    <m/>
    <m/>
    <m/>
    <m/>
    <n v="72"/>
    <x v="73"/>
    <x v="0"/>
    <n v="72"/>
    <x v="1"/>
  </r>
  <r>
    <n v="89"/>
    <x v="88"/>
    <s v="Joel"/>
    <s v="Olayiwola"/>
    <s v="Faronbi"/>
    <x v="1"/>
    <x v="4"/>
    <s v="Nigeria"/>
    <x v="0"/>
    <x v="0"/>
    <d v="2012-09-26T00:00:00"/>
    <d v="2013-03-01T00:00:00"/>
    <d v="2025-09-02T00:00:00"/>
    <m/>
    <m/>
    <m/>
    <m/>
    <n v="34"/>
    <x v="74"/>
    <x v="0"/>
    <n v="34"/>
    <x v="0"/>
  </r>
  <r>
    <n v="90"/>
    <x v="89"/>
    <s v="John"/>
    <s v="Olugbenga"/>
    <s v="Abe"/>
    <x v="1"/>
    <x v="0"/>
    <s v="Nigeria"/>
    <x v="0"/>
    <x v="0"/>
    <d v="2016-11-09T00:00:00"/>
    <d v="2016-03-01T00:00:00"/>
    <d v="2025-09-02T00:00:00"/>
    <m/>
    <m/>
    <m/>
    <m/>
    <n v="40"/>
    <x v="75"/>
    <x v="0"/>
    <n v="40"/>
    <x v="0"/>
  </r>
  <r>
    <n v="91"/>
    <x v="90"/>
    <s v="Esther"/>
    <s v="Wamuyu"/>
    <s v="Karumi"/>
    <x v="0"/>
    <x v="9"/>
    <s v="Kenya"/>
    <x v="7"/>
    <x v="5"/>
    <d v="2015-09-08T00:00:00"/>
    <d v="2015-03-01T00:00:00"/>
    <d v="2025-09-02T00:00:00"/>
    <n v="127"/>
    <m/>
    <m/>
    <m/>
    <n v="127"/>
    <x v="27"/>
    <x v="1"/>
    <s v="In progress: Above 60 months"/>
    <x v="2"/>
  </r>
  <r>
    <n v="92"/>
    <x v="91"/>
    <s v="Joseph"/>
    <s v="Maurice"/>
    <s v="Mutisya"/>
    <x v="1"/>
    <x v="2"/>
    <s v="Kenya"/>
    <x v="9"/>
    <x v="2"/>
    <d v="2012-03-19T00:00:00"/>
    <d v="2012-03-01T00:00:00"/>
    <d v="2025-09-02T00:00:00"/>
    <m/>
    <m/>
    <m/>
    <m/>
    <n v="82"/>
    <x v="76"/>
    <x v="0"/>
    <n v="82"/>
    <x v="1"/>
  </r>
  <r>
    <n v="93"/>
    <x v="92"/>
    <s v="Joshua"/>
    <s v="Odunayo"/>
    <s v="Akinyemi"/>
    <x v="1"/>
    <x v="8"/>
    <s v="Nigeria"/>
    <x v="1"/>
    <x v="1"/>
    <d v="2011-03-07T00:00:00"/>
    <d v="2011-04-01T00:00:00"/>
    <d v="2025-09-02T00:00:00"/>
    <m/>
    <m/>
    <m/>
    <m/>
    <n v="35"/>
    <x v="77"/>
    <x v="0"/>
    <n v="35"/>
    <x v="0"/>
  </r>
  <r>
    <n v="94"/>
    <x v="93"/>
    <s v="Judith"/>
    <s v="Nekesa"/>
    <s v="Mangeni"/>
    <x v="0"/>
    <x v="4"/>
    <s v="Kenya"/>
    <x v="10"/>
    <x v="5"/>
    <d v="2013-06-07T00:00:00"/>
    <d v="2013-03-01T00:00:00"/>
    <d v="2025-09-02T00:00:00"/>
    <m/>
    <m/>
    <m/>
    <m/>
    <n v="50"/>
    <x v="78"/>
    <x v="0"/>
    <n v="50"/>
    <x v="0"/>
  </r>
  <r>
    <n v="95"/>
    <x v="94"/>
    <s v="Hillary"/>
    <s v="Kipruto"/>
    <s v="Sang"/>
    <x v="1"/>
    <x v="9"/>
    <s v="Kenya"/>
    <x v="10"/>
    <x v="7"/>
    <d v="2014-09-01T00:00:00"/>
    <d v="2015-03-01T00:00:00"/>
    <d v="2025-09-02T00:00:00"/>
    <n v="127"/>
    <m/>
    <m/>
    <m/>
    <n v="127"/>
    <x v="27"/>
    <x v="1"/>
    <s v="In progress: Above 60 months"/>
    <x v="2"/>
  </r>
  <r>
    <n v="96"/>
    <x v="95"/>
    <s v="Judith"/>
    <s v="Reegan Mulubwa"/>
    <s v="Mwansa-Kambafwile"/>
    <x v="0"/>
    <x v="3"/>
    <s v="South Africa"/>
    <x v="2"/>
    <x v="2"/>
    <d v="2016-03-14T00:00:00"/>
    <d v="2017-03-01T00:00:00"/>
    <d v="2025-09-02T00:00:00"/>
    <m/>
    <m/>
    <m/>
    <m/>
    <n v="73"/>
    <x v="79"/>
    <x v="0"/>
    <n v="73"/>
    <x v="1"/>
  </r>
  <r>
    <n v="97"/>
    <x v="96"/>
    <s v="Julienne"/>
    <m/>
    <s v="Murererehe"/>
    <x v="0"/>
    <x v="5"/>
    <s v="Rwanda"/>
    <x v="5"/>
    <x v="2"/>
    <d v="2018-10-30T00:00:00"/>
    <d v="2018-03-01T00:00:00"/>
    <d v="2025-09-02T00:00:00"/>
    <m/>
    <d v="2020-05-01T00:00:00"/>
    <d v="2020-07-31T00:00:00"/>
    <n v="3"/>
    <n v="72"/>
    <x v="80"/>
    <x v="0"/>
    <n v="72"/>
    <x v="1"/>
  </r>
  <r>
    <n v="98"/>
    <x v="97"/>
    <s v="Justin"/>
    <m/>
    <s v="Kumala"/>
    <x v="1"/>
    <x v="0"/>
    <s v="Malawi"/>
    <x v="6"/>
    <x v="2"/>
    <d v="2016-09-09T00:00:00"/>
    <d v="2016-03-01T00:00:00"/>
    <d v="2025-09-02T00:00:00"/>
    <n v="115"/>
    <m/>
    <m/>
    <m/>
    <n v="115"/>
    <x v="69"/>
    <x v="0"/>
    <n v="105"/>
    <x v="1"/>
  </r>
  <r>
    <n v="99"/>
    <x v="98"/>
    <s v="Justine"/>
    <s v="Nnakate"/>
    <s v="Bukenya"/>
    <x v="0"/>
    <x v="9"/>
    <s v="Uganda"/>
    <x v="4"/>
    <x v="4"/>
    <d v="2017-01-30T00:00:00"/>
    <d v="2015-03-01T00:00:00"/>
    <d v="2025-09-02T00:00:00"/>
    <m/>
    <m/>
    <m/>
    <m/>
    <n v="75"/>
    <x v="81"/>
    <x v="0"/>
    <n v="75"/>
    <x v="1"/>
  </r>
  <r>
    <n v="100"/>
    <x v="99"/>
    <s v="Kaitesi"/>
    <s v="Batamuliza"/>
    <s v="Mukara"/>
    <x v="0"/>
    <x v="6"/>
    <s v="Rwanda"/>
    <x v="5"/>
    <x v="4"/>
    <d v="2015-12-15T00:00:00"/>
    <d v="2014-03-01T00:00:00"/>
    <d v="2025-09-02T00:00:00"/>
    <m/>
    <m/>
    <m/>
    <m/>
    <n v="87"/>
    <x v="81"/>
    <x v="0"/>
    <n v="87"/>
    <x v="1"/>
  </r>
  <r>
    <n v="101"/>
    <x v="100"/>
    <s v="Kato"/>
    <s v="Charles"/>
    <s v="Drago "/>
    <x v="1"/>
    <x v="4"/>
    <s v="Uganda"/>
    <x v="4"/>
    <x v="4"/>
    <d v="2012-09-11T00:00:00"/>
    <d v="2013-03-01T00:00:00"/>
    <d v="2025-09-02T00:00:00"/>
    <m/>
    <m/>
    <m/>
    <m/>
    <n v="37"/>
    <x v="14"/>
    <x v="0"/>
    <n v="37"/>
    <x v="0"/>
  </r>
  <r>
    <n v="102"/>
    <x v="101"/>
    <s v="Kellen"/>
    <s v="Joyce"/>
    <s v="Karimi"/>
    <x v="0"/>
    <x v="3"/>
    <s v="Kenya"/>
    <x v="7"/>
    <x v="2"/>
    <d v="2017-06-30T00:00:00"/>
    <d v="2017-03-01T00:00:00"/>
    <d v="2025-09-02T00:00:00"/>
    <m/>
    <m/>
    <m/>
    <m/>
    <n v="79"/>
    <x v="82"/>
    <x v="0"/>
    <n v="79"/>
    <x v="1"/>
  </r>
  <r>
    <n v="103"/>
    <x v="102"/>
    <s v="Kennedy"/>
    <s v="S.Naviava"/>
    <s v="Otwombe"/>
    <x v="1"/>
    <x v="8"/>
    <s v="South Africa"/>
    <x v="2"/>
    <x v="2"/>
    <d v="2011-04-05T00:00:00"/>
    <d v="2011-04-01T00:00:00"/>
    <d v="2025-09-02T00:00:00"/>
    <m/>
    <m/>
    <m/>
    <m/>
    <n v="88"/>
    <x v="83"/>
    <x v="0"/>
    <n v="88"/>
    <x v="1"/>
  </r>
  <r>
    <n v="104"/>
    <x v="103"/>
    <s v="Kganetso"/>
    <s v="-"/>
    <s v="Sekome"/>
    <x v="1"/>
    <x v="7"/>
    <s v="South Africa"/>
    <x v="2"/>
    <x v="2"/>
    <d v="2019-07-14T00:00:00"/>
    <d v="2020-03-01T00:00:00"/>
    <d v="2025-09-02T00:00:00"/>
    <n v="67"/>
    <m/>
    <m/>
    <m/>
    <n v="67"/>
    <x v="84"/>
    <x v="0"/>
    <n v="56"/>
    <x v="1"/>
  </r>
  <r>
    <n v="105"/>
    <x v="104"/>
    <s v="Khumbo"/>
    <s v="Michael"/>
    <s v="Kalulu"/>
    <x v="1"/>
    <x v="0"/>
    <s v="Malawi"/>
    <x v="6"/>
    <x v="3"/>
    <d v="2014-07-08T00:00:00"/>
    <d v="2016-03-01T00:00:00"/>
    <d v="2025-09-02T00:00:00"/>
    <m/>
    <m/>
    <m/>
    <m/>
    <n v="50"/>
    <x v="85"/>
    <x v="0"/>
    <n v="50"/>
    <x v="0"/>
  </r>
  <r>
    <n v="106"/>
    <x v="105"/>
    <s v="Kikelomo"/>
    <s v="Abayowa"/>
    <s v="Mbada"/>
    <x v="0"/>
    <x v="9"/>
    <s v="Nigeria"/>
    <x v="0"/>
    <x v="0"/>
    <d v="2014-04-15T00:00:00"/>
    <d v="2015-03-01T00:00:00"/>
    <d v="2025-09-02T00:00:00"/>
    <m/>
    <m/>
    <m/>
    <m/>
    <n v="42"/>
    <x v="86"/>
    <x v="0"/>
    <n v="42"/>
    <x v="0"/>
  </r>
  <r>
    <n v="107"/>
    <x v="106"/>
    <s v="Kirsty"/>
    <m/>
    <s v="Van Stormbroek"/>
    <x v="0"/>
    <x v="1"/>
    <s v="South Africa"/>
    <x v="2"/>
    <x v="2"/>
    <d v="2019-03-04T00:00:00"/>
    <d v="2019-03-01T00:00:00"/>
    <d v="2025-09-02T00:00:00"/>
    <n v="79"/>
    <m/>
    <m/>
    <m/>
    <n v="79"/>
    <x v="87"/>
    <x v="0"/>
    <n v="63"/>
    <x v="1"/>
  </r>
  <r>
    <n v="108"/>
    <x v="107"/>
    <s v="Kudus"/>
    <s v="Oluwatoyin"/>
    <s v="Adebayo"/>
    <x v="1"/>
    <x v="0"/>
    <s v="Nigeria"/>
    <x v="1"/>
    <x v="1"/>
    <d v="2013-03-25T00:00:00"/>
    <d v="2016-03-01T00:00:00"/>
    <d v="2025-09-02T00:00:00"/>
    <m/>
    <m/>
    <m/>
    <m/>
    <n v="38"/>
    <x v="88"/>
    <x v="0"/>
    <n v="38"/>
    <x v="0"/>
  </r>
  <r>
    <n v="109"/>
    <x v="108"/>
    <s v="Lebogang"/>
    <s v="Johanna"/>
    <s v="Maseko"/>
    <x v="0"/>
    <x v="5"/>
    <s v="South Africa"/>
    <x v="2"/>
    <x v="2"/>
    <d v="2018-08-01T00:00:00"/>
    <d v="2018-03-01T00:00:00"/>
    <d v="2025-09-02T00:00:00"/>
    <n v="91"/>
    <m/>
    <m/>
    <m/>
    <n v="91"/>
    <x v="69"/>
    <x v="0"/>
    <n v="81"/>
    <x v="1"/>
  </r>
  <r>
    <n v="110"/>
    <x v="109"/>
    <s v="Lester"/>
    <m/>
    <s v="Kapanda"/>
    <x v="1"/>
    <x v="9"/>
    <s v="Malawi"/>
    <x v="6"/>
    <x v="3"/>
    <d v="2015-03-16T00:00:00"/>
    <d v="2015-03-01T00:00:00"/>
    <d v="2025-09-02T00:00:00"/>
    <m/>
    <m/>
    <m/>
    <m/>
    <n v="61"/>
    <x v="89"/>
    <x v="0"/>
    <n v="61"/>
    <x v="1"/>
  </r>
  <r>
    <n v="111"/>
    <x v="110"/>
    <s v="Macellina"/>
    <s v="Yinyinade"/>
    <s v="Ijadunola"/>
    <x v="0"/>
    <x v="0"/>
    <s v="Nigeria"/>
    <x v="0"/>
    <x v="0"/>
    <d v="2014-08-11T00:00:00"/>
    <d v="2016-03-01T00:00:00"/>
    <d v="2025-09-02T00:00:00"/>
    <m/>
    <m/>
    <m/>
    <m/>
    <n v="46"/>
    <x v="4"/>
    <x v="0"/>
    <n v="46"/>
    <x v="0"/>
  </r>
  <r>
    <n v="112"/>
    <x v="111"/>
    <s v="Madalitso"/>
    <s v="Enock"/>
    <s v="Chisati"/>
    <x v="1"/>
    <x v="3"/>
    <s v="Malawi"/>
    <x v="6"/>
    <x v="3"/>
    <d v="2016-11-30T00:00:00"/>
    <d v="2017-03-01T00:00:00"/>
    <d v="2025-09-02T00:00:00"/>
    <m/>
    <m/>
    <m/>
    <m/>
    <n v="46"/>
    <x v="90"/>
    <x v="0"/>
    <n v="46"/>
    <x v="0"/>
  </r>
  <r>
    <n v="113"/>
    <x v="112"/>
    <s v="Magutah"/>
    <s v="Joel"/>
    <s v="Karani"/>
    <x v="1"/>
    <x v="6"/>
    <s v="Kenya"/>
    <x v="10"/>
    <x v="5"/>
    <d v="2014-01-03T00:00:00"/>
    <d v="2014-03-01T00:00:00"/>
    <d v="2025-09-02T00:00:00"/>
    <m/>
    <m/>
    <m/>
    <m/>
    <n v="57"/>
    <x v="91"/>
    <x v="0"/>
    <n v="57"/>
    <x v="1"/>
  </r>
  <r>
    <n v="114"/>
    <x v="113"/>
    <s v="Makhosazane"/>
    <s v="Nomhle"/>
    <s v="Khoza"/>
    <x v="0"/>
    <x v="0"/>
    <s v="South Africa"/>
    <x v="2"/>
    <x v="2"/>
    <d v="2015-02-01T00:00:00"/>
    <d v="2016-03-01T00:00:00"/>
    <d v="2025-09-02T00:00:00"/>
    <m/>
    <m/>
    <m/>
    <m/>
    <n v="76"/>
    <x v="92"/>
    <x v="0"/>
    <n v="76"/>
    <x v="1"/>
  </r>
  <r>
    <n v="115"/>
    <x v="114"/>
    <s v="Marceline"/>
    <s v="Francis"/>
    <s v="Finda"/>
    <x v="0"/>
    <x v="3"/>
    <s v="Tanzania"/>
    <x v="3"/>
    <x v="2"/>
    <d v="2017-03-31T00:00:00"/>
    <d v="2017-03-01T00:00:00"/>
    <d v="2025-09-02T00:00:00"/>
    <m/>
    <m/>
    <m/>
    <m/>
    <n v="55"/>
    <x v="93"/>
    <x v="0"/>
    <n v="55"/>
    <x v="1"/>
  </r>
  <r>
    <n v="116"/>
    <x v="115"/>
    <s v="Margaret"/>
    <s v="Omowaleola"/>
    <s v="Akinwaare"/>
    <x v="0"/>
    <x v="5"/>
    <s v="Nigeria"/>
    <x v="1"/>
    <x v="1"/>
    <d v="2015-01-26T00:00:00"/>
    <d v="2018-03-01T00:00:00"/>
    <d v="2025-09-02T00:00:00"/>
    <m/>
    <m/>
    <m/>
    <m/>
    <n v="46"/>
    <x v="94"/>
    <x v="0"/>
    <n v="46"/>
    <x v="0"/>
  </r>
  <r>
    <n v="117"/>
    <x v="116"/>
    <s v="Maria"/>
    <s v="Chifuniro"/>
    <s v="Chikalipo"/>
    <x v="0"/>
    <x v="9"/>
    <s v="Malawi"/>
    <x v="6"/>
    <x v="3"/>
    <d v="2015-12-14T00:00:00"/>
    <d v="2015-03-01T00:00:00"/>
    <d v="2025-09-02T00:00:00"/>
    <m/>
    <m/>
    <m/>
    <m/>
    <n v="57"/>
    <x v="10"/>
    <x v="0"/>
    <n v="57"/>
    <x v="1"/>
  </r>
  <r>
    <n v="118"/>
    <x v="117"/>
    <s v="Marie Chantal"/>
    <m/>
    <s v="Uwimana"/>
    <x v="0"/>
    <x v="0"/>
    <s v="Rwanda"/>
    <x v="5"/>
    <x v="2"/>
    <d v="2017-02-16T00:00:00"/>
    <d v="2016-03-01T00:00:00"/>
    <d v="2025-09-02T00:00:00"/>
    <m/>
    <d v="2020-04-09T00:00:00"/>
    <d v="2020-07-23T00:00:00"/>
    <n v="4"/>
    <n v="50"/>
    <x v="95"/>
    <x v="0"/>
    <n v="50"/>
    <x v="0"/>
  </r>
  <r>
    <n v="119"/>
    <x v="118"/>
    <s v="Marie Claire"/>
    <s v="-"/>
    <s v="Uwamahoro"/>
    <x v="0"/>
    <x v="3"/>
    <s v="Rwanda"/>
    <x v="5"/>
    <x v="2"/>
    <d v="2017-07-01T00:00:00"/>
    <d v="2017-03-01T00:00:00"/>
    <d v="2025-09-02T00:00:00"/>
    <m/>
    <m/>
    <m/>
    <m/>
    <n v="51"/>
    <x v="96"/>
    <x v="0"/>
    <n v="51"/>
    <x v="0"/>
  </r>
  <r>
    <n v="120"/>
    <x v="119"/>
    <s v="Marifa"/>
    <m/>
    <s v="Muchemwa"/>
    <x v="0"/>
    <x v="7"/>
    <s v="Zimbabwe"/>
    <x v="2"/>
    <x v="2"/>
    <d v="2020-02-04T00:00:00"/>
    <d v="2020-03-01T00:00:00"/>
    <d v="2025-09-02T00:00:00"/>
    <m/>
    <m/>
    <m/>
    <m/>
    <n v="44"/>
    <x v="97"/>
    <x v="0"/>
    <n v="44"/>
    <x v="0"/>
  </r>
  <r>
    <n v="121"/>
    <x v="120"/>
    <s v="Marjorie"/>
    <s v="Kyomuhendo"/>
    <s v="Niyitegeka"/>
    <x v="0"/>
    <x v="4"/>
    <s v="Uganda"/>
    <x v="4"/>
    <x v="4"/>
    <d v="2013-02-20T00:00:00"/>
    <d v="2013-03-01T00:00:00"/>
    <d v="2025-09-02T00:00:00"/>
    <m/>
    <m/>
    <m/>
    <m/>
    <n v="107"/>
    <x v="98"/>
    <x v="0"/>
    <n v="107"/>
    <x v="1"/>
  </r>
  <r>
    <n v="122"/>
    <x v="121"/>
    <s v="Martha"/>
    <s v="Kabudula"/>
    <s v="Makwero"/>
    <x v="0"/>
    <x v="3"/>
    <s v="Malawi"/>
    <x v="6"/>
    <x v="2"/>
    <d v="2017-03-22T00:00:00"/>
    <d v="2017-03-01T00:00:00"/>
    <d v="2025-09-02T00:00:00"/>
    <n v="103"/>
    <m/>
    <m/>
    <m/>
    <n v="103"/>
    <x v="99"/>
    <x v="0"/>
    <n v="92"/>
    <x v="1"/>
  </r>
  <r>
    <n v="123"/>
    <x v="122"/>
    <s v="Mary"/>
    <s v="Oluwafunke"/>
    <s v="Obiyan"/>
    <x v="0"/>
    <x v="2"/>
    <s v="Nigeria"/>
    <x v="0"/>
    <x v="0"/>
    <d v="2012-02-22T00:00:00"/>
    <d v="2012-03-01T00:00:00"/>
    <d v="2025-09-02T00:00:00"/>
    <m/>
    <m/>
    <m/>
    <m/>
    <n v="25"/>
    <x v="8"/>
    <x v="0"/>
    <n v="25"/>
    <x v="0"/>
  </r>
  <r>
    <n v="124"/>
    <x v="123"/>
    <s v="Mary"/>
    <s v="Wanjira"/>
    <s v="Njue-Kamau"/>
    <x v="0"/>
    <x v="0"/>
    <s v="Kenya"/>
    <x v="7"/>
    <x v="5"/>
    <d v="2015-09-25T00:00:00"/>
    <d v="2016-03-01T00:00:00"/>
    <d v="2025-09-02T00:00:00"/>
    <m/>
    <m/>
    <m/>
    <m/>
    <n v="46"/>
    <x v="16"/>
    <x v="0"/>
    <n v="46"/>
    <x v="0"/>
  </r>
  <r>
    <n v="125"/>
    <x v="124"/>
    <s v="Mbithi"/>
    <s v="Michael"/>
    <s v="Mutua"/>
    <x v="1"/>
    <x v="6"/>
    <s v="Kenya"/>
    <x v="9"/>
    <x v="2"/>
    <d v="2014-04-27T00:00:00"/>
    <d v="2014-03-01T00:00:00"/>
    <d v="2025-09-02T00:00:00"/>
    <m/>
    <m/>
    <m/>
    <m/>
    <n v="65"/>
    <x v="100"/>
    <x v="0"/>
    <n v="65"/>
    <x v="1"/>
  </r>
  <r>
    <n v="126"/>
    <x v="125"/>
    <s v="Chimwemwe"/>
    <s v="Chikoko"/>
    <s v="Kwanjo-Banda"/>
    <x v="0"/>
    <x v="0"/>
    <s v="Malawi"/>
    <x v="6"/>
    <x v="3"/>
    <d v="2017-04-01T00:00:00"/>
    <d v="2016-03-01T00:00:00"/>
    <d v="2025-09-02T00:00:00"/>
    <n v="115"/>
    <m/>
    <m/>
    <m/>
    <n v="115"/>
    <x v="27"/>
    <x v="1"/>
    <s v="In progress: Above 60 months"/>
    <x v="2"/>
  </r>
  <r>
    <n v="127"/>
    <x v="126"/>
    <s v="Modupe"/>
    <s v="Oladunni"/>
    <s v="Taiwo"/>
    <x v="0"/>
    <x v="6"/>
    <s v="Nigeria"/>
    <x v="0"/>
    <x v="0"/>
    <d v="2012-09-04T00:00:00"/>
    <d v="2014-03-01T00:00:00"/>
    <d v="2025-09-02T00:00:00"/>
    <m/>
    <m/>
    <m/>
    <m/>
    <n v="25"/>
    <x v="14"/>
    <x v="0"/>
    <n v="25"/>
    <x v="0"/>
  </r>
  <r>
    <n v="128"/>
    <x v="127"/>
    <s v="Mohamed"/>
    <s v="Kassim"/>
    <s v="Ally"/>
    <x v="1"/>
    <x v="6"/>
    <s v="Tanzania"/>
    <x v="8"/>
    <x v="6"/>
    <d v="2014-04-01T00:00:00"/>
    <d v="2014-03-01T00:00:00"/>
    <d v="2025-09-02T00:00:00"/>
    <m/>
    <m/>
    <m/>
    <m/>
    <n v="50"/>
    <x v="101"/>
    <x v="0"/>
    <n v="50"/>
    <x v="0"/>
  </r>
  <r>
    <n v="129"/>
    <x v="128"/>
    <s v="Mphatso"/>
    <s v="Steve Wilbes"/>
    <s v="Kamndaya"/>
    <x v="1"/>
    <x v="8"/>
    <s v="Malawi"/>
    <x v="6"/>
    <x v="2"/>
    <d v="2011-03-10T00:00:00"/>
    <d v="2011-04-01T00:00:00"/>
    <d v="2025-09-02T00:00:00"/>
    <m/>
    <m/>
    <m/>
    <m/>
    <n v="60"/>
    <x v="14"/>
    <x v="0"/>
    <n v="60"/>
    <x v="1"/>
  </r>
  <r>
    <n v="130"/>
    <x v="129"/>
    <s v="Abigail"/>
    <s v="Ruth"/>
    <s v="Dreyer"/>
    <x v="0"/>
    <x v="3"/>
    <s v="South Africa"/>
    <x v="2"/>
    <x v="2"/>
    <d v="2016-09-01T00:00:00"/>
    <d v="2017-03-01T00:00:00"/>
    <d v="2025-09-02T00:00:00"/>
    <n v="103"/>
    <m/>
    <m/>
    <m/>
    <n v="103"/>
    <x v="102"/>
    <x v="0"/>
    <n v="101"/>
    <x v="1"/>
  </r>
  <r>
    <n v="131"/>
    <x v="130"/>
    <s v="Mpho"/>
    <s v="Primrose"/>
    <s v="Molete"/>
    <x v="0"/>
    <x v="0"/>
    <s v="South Africa"/>
    <x v="2"/>
    <x v="2"/>
    <d v="2016-01-04T00:00:00"/>
    <d v="2016-03-01T00:00:00"/>
    <d v="2025-09-02T00:00:00"/>
    <m/>
    <m/>
    <m/>
    <m/>
    <n v="63"/>
    <x v="103"/>
    <x v="0"/>
    <n v="63"/>
    <x v="1"/>
  </r>
  <r>
    <n v="132"/>
    <x v="131"/>
    <s v="Mumuni"/>
    <m/>
    <s v="Adejumo"/>
    <x v="1"/>
    <x v="0"/>
    <s v="Nigeria"/>
    <x v="1"/>
    <x v="1"/>
    <d v="2013-05-09T00:00:00"/>
    <d v="2016-03-01T00:00:00"/>
    <d v="2025-09-02T00:00:00"/>
    <m/>
    <m/>
    <m/>
    <m/>
    <n v="67"/>
    <x v="104"/>
    <x v="0"/>
    <n v="67"/>
    <x v="1"/>
  </r>
  <r>
    <n v="133"/>
    <x v="132"/>
    <s v="Nakubuluwa"/>
    <m/>
    <s v="Sarah"/>
    <x v="0"/>
    <x v="2"/>
    <s v="Uganda"/>
    <x v="4"/>
    <x v="4"/>
    <d v="2012-01-23T00:00:00"/>
    <d v="2012-03-01T00:00:00"/>
    <d v="2025-09-02T00:00:00"/>
    <m/>
    <m/>
    <m/>
    <m/>
    <n v="59"/>
    <x v="22"/>
    <x v="0"/>
    <n v="59"/>
    <x v="1"/>
  </r>
  <r>
    <n v="134"/>
    <x v="133"/>
    <s v="Nalugo"/>
    <s v="Scovia"/>
    <s v="Mbalinda"/>
    <x v="0"/>
    <x v="2"/>
    <s v="Uganda"/>
    <x v="4"/>
    <x v="4"/>
    <d v="2011-11-20T00:00:00"/>
    <d v="2012-03-01T00:00:00"/>
    <d v="2025-09-02T00:00:00"/>
    <m/>
    <m/>
    <m/>
    <m/>
    <n v="71"/>
    <x v="105"/>
    <x v="0"/>
    <n v="71"/>
    <x v="1"/>
  </r>
  <r>
    <n v="135"/>
    <x v="134"/>
    <s v="Nicole"/>
    <m/>
    <s v="De Wet"/>
    <x v="0"/>
    <x v="8"/>
    <s v="South Africa"/>
    <x v="2"/>
    <x v="2"/>
    <d v="2011-03-03T00:00:00"/>
    <d v="2011-04-01T00:00:00"/>
    <d v="2025-09-02T00:00:00"/>
    <m/>
    <m/>
    <m/>
    <m/>
    <n v="32"/>
    <x v="106"/>
    <x v="0"/>
    <n v="32"/>
    <x v="0"/>
  </r>
  <r>
    <n v="136"/>
    <x v="135"/>
    <s v="Nilian"/>
    <s v="Ayuma"/>
    <s v="Mukungu"/>
    <x v="0"/>
    <x v="6"/>
    <s v="Kenya"/>
    <x v="7"/>
    <x v="5"/>
    <d v="2015-03-02T00:00:00"/>
    <d v="2014-03-01T00:00:00"/>
    <d v="2025-09-02T00:00:00"/>
    <m/>
    <m/>
    <m/>
    <m/>
    <n v="103"/>
    <x v="107"/>
    <x v="0"/>
    <n v="103"/>
    <x v="1"/>
  </r>
  <r>
    <n v="137"/>
    <x v="136"/>
    <s v="Nishimwe"/>
    <s v="Aurore"/>
    <s v="Aurore"/>
    <x v="0"/>
    <x v="3"/>
    <s v="Rwanda"/>
    <x v="5"/>
    <x v="2"/>
    <d v="2017-04-01T00:00:00"/>
    <d v="2017-03-01T00:00:00"/>
    <d v="2025-09-02T00:00:00"/>
    <m/>
    <m/>
    <m/>
    <m/>
    <n v="68"/>
    <x v="108"/>
    <x v="0"/>
    <n v="68"/>
    <x v="1"/>
  </r>
  <r>
    <n v="138"/>
    <x v="137"/>
    <s v="Njuguna"/>
    <s v="John"/>
    <s v="Njenga"/>
    <x v="1"/>
    <x v="2"/>
    <s v="Kenya"/>
    <x v="7"/>
    <x v="5"/>
    <d v="2012-02-20T00:00:00"/>
    <d v="2012-03-01T00:00:00"/>
    <d v="2025-09-02T00:00:00"/>
    <m/>
    <m/>
    <m/>
    <m/>
    <n v="58"/>
    <x v="18"/>
    <x v="0"/>
    <n v="58"/>
    <x v="1"/>
  </r>
  <r>
    <n v="139"/>
    <x v="138"/>
    <s v="Nkosiyazi"/>
    <s v="-"/>
    <s v="Dube"/>
    <x v="1"/>
    <x v="6"/>
    <s v="South Africa"/>
    <x v="2"/>
    <x v="2"/>
    <d v="2014-01-01T00:00:00"/>
    <d v="2014-03-01T00:00:00"/>
    <d v="2025-09-02T00:00:00"/>
    <m/>
    <m/>
    <m/>
    <m/>
    <n v="53"/>
    <x v="83"/>
    <x v="0"/>
    <n v="53"/>
    <x v="1"/>
  </r>
  <r>
    <n v="140"/>
    <x v="139"/>
    <s v="Nomfundo"/>
    <s v="Nzuza"/>
    <s v="Moroe"/>
    <x v="0"/>
    <x v="0"/>
    <s v="South Africa"/>
    <x v="2"/>
    <x v="2"/>
    <d v="2015-02-01T00:00:00"/>
    <d v="2016-03-01T00:00:00"/>
    <d v="2025-09-02T00:00:00"/>
    <m/>
    <m/>
    <m/>
    <m/>
    <n v="32"/>
    <x v="109"/>
    <x v="0"/>
    <n v="32"/>
    <x v="0"/>
  </r>
  <r>
    <n v="141"/>
    <x v="140"/>
    <s v="Obasola"/>
    <s v="Ireti"/>
    <s v="Oluwaseun"/>
    <x v="0"/>
    <x v="4"/>
    <s v="Nigeria"/>
    <x v="1"/>
    <x v="1"/>
    <d v="2012-09-26T00:00:00"/>
    <d v="2013-03-01T00:00:00"/>
    <d v="2025-09-02T00:00:00"/>
    <m/>
    <m/>
    <m/>
    <m/>
    <n v="49"/>
    <x v="26"/>
    <x v="0"/>
    <n v="49"/>
    <x v="0"/>
  </r>
  <r>
    <n v="142"/>
    <x v="141"/>
    <s v="Ojo"/>
    <s v="Melvin"/>
    <s v="Agunbiade"/>
    <x v="1"/>
    <x v="4"/>
    <s v="Nigeria"/>
    <x v="0"/>
    <x v="2"/>
    <d v="2013-02-25T00:00:00"/>
    <d v="2013-03-01T00:00:00"/>
    <d v="2025-09-02T00:00:00"/>
    <m/>
    <m/>
    <m/>
    <m/>
    <n v="43"/>
    <x v="110"/>
    <x v="0"/>
    <n v="43"/>
    <x v="0"/>
  </r>
  <r>
    <n v="143"/>
    <x v="142"/>
    <s v="Oladapo"/>
    <s v="Oluwaseun"/>
    <s v="Akinyemi"/>
    <x v="1"/>
    <x v="6"/>
    <s v="Nigeria"/>
    <x v="1"/>
    <x v="2"/>
    <d v="2014-02-25T00:00:00"/>
    <d v="2014-03-01T00:00:00"/>
    <d v="2025-09-02T00:00:00"/>
    <m/>
    <m/>
    <m/>
    <m/>
    <n v="81"/>
    <x v="111"/>
    <x v="0"/>
    <n v="81"/>
    <x v="1"/>
  </r>
  <r>
    <n v="144"/>
    <x v="143"/>
    <s v="Olindah"/>
    <s v="Mkhonto"/>
    <s v="Silaule"/>
    <x v="0"/>
    <x v="1"/>
    <s v="South Africa"/>
    <x v="2"/>
    <x v="2"/>
    <d v="2020-01-31T00:00:00"/>
    <d v="2019-03-01T00:00:00"/>
    <d v="2025-09-02T00:00:00"/>
    <m/>
    <m/>
    <m/>
    <m/>
    <n v="63"/>
    <x v="112"/>
    <x v="0"/>
    <n v="63"/>
    <x v="1"/>
  </r>
  <r>
    <n v="145"/>
    <x v="144"/>
    <s v="Olivia"/>
    <s v="Millicent Awino"/>
    <s v="Osiro"/>
    <x v="0"/>
    <x v="0"/>
    <s v="Kenya"/>
    <x v="7"/>
    <x v="5"/>
    <d v="2016-10-06T00:00:00"/>
    <d v="2016-03-01T00:00:00"/>
    <d v="2025-09-02T00:00:00"/>
    <m/>
    <m/>
    <m/>
    <m/>
    <n v="45"/>
    <x v="113"/>
    <x v="0"/>
    <n v="45"/>
    <x v="0"/>
  </r>
  <r>
    <n v="146"/>
    <x v="145"/>
    <s v="Olufemi"/>
    <s v="Mayowa"/>
    <s v="Adetutu"/>
    <x v="1"/>
    <x v="3"/>
    <s v="Nigeria"/>
    <x v="0"/>
    <x v="0"/>
    <d v="2016-11-09T00:00:00"/>
    <d v="2017-03-01T00:00:00"/>
    <d v="2025-09-02T00:00:00"/>
    <m/>
    <m/>
    <m/>
    <m/>
    <n v="34"/>
    <x v="4"/>
    <x v="0"/>
    <n v="34"/>
    <x v="0"/>
  </r>
  <r>
    <n v="147"/>
    <x v="146"/>
    <s v="Olufunmilayo"/>
    <s v="Olufunmilola"/>
    <s v="Banjo"/>
    <x v="0"/>
    <x v="4"/>
    <s v="Nigeria"/>
    <x v="0"/>
    <x v="0"/>
    <d v="2013-01-30T00:00:00"/>
    <d v="2013-03-01T00:00:00"/>
    <d v="2025-09-02T00:00:00"/>
    <m/>
    <m/>
    <m/>
    <m/>
    <n v="27"/>
    <x v="114"/>
    <x v="0"/>
    <n v="27"/>
    <x v="0"/>
  </r>
  <r>
    <n v="148"/>
    <x v="147"/>
    <s v="Olufunmilola"/>
    <s v="Onabanjo"/>
    <s v="Ogun"/>
    <x v="0"/>
    <x v="3"/>
    <s v="Nigeria"/>
    <x v="1"/>
    <x v="1"/>
    <d v="2017-10-30T00:00:00"/>
    <d v="2017-03-01T00:00:00"/>
    <d v="2025-09-02T00:00:00"/>
    <m/>
    <d v="2020-09-01T00:00:00"/>
    <d v="2021-05-01T00:00:00"/>
    <n v="8"/>
    <n v="50"/>
    <x v="37"/>
    <x v="0"/>
    <n v="50"/>
    <x v="0"/>
  </r>
  <r>
    <n v="149"/>
    <x v="148"/>
    <s v="Olujide"/>
    <s v="Olusesan"/>
    <s v="Arije"/>
    <x v="1"/>
    <x v="1"/>
    <s v="Nigeria"/>
    <x v="0"/>
    <x v="2"/>
    <d v="2020-01-07T00:00:00"/>
    <d v="2019-03-01T00:00:00"/>
    <d v="2025-09-02T00:00:00"/>
    <m/>
    <m/>
    <m/>
    <m/>
    <n v="56"/>
    <x v="115"/>
    <x v="0"/>
    <n v="56"/>
    <x v="1"/>
  </r>
  <r>
    <n v="150"/>
    <x v="149"/>
    <s v="Olusegun"/>
    <s v="Emmanuel"/>
    <s v="Thomas"/>
    <x v="1"/>
    <x v="4"/>
    <s v="Nigeria"/>
    <x v="1"/>
    <x v="1"/>
    <d v="2012-04-05T00:00:00"/>
    <d v="2013-03-01T00:00:00"/>
    <d v="2025-09-02T00:00:00"/>
    <m/>
    <m/>
    <m/>
    <m/>
    <n v="54"/>
    <x v="116"/>
    <x v="0"/>
    <n v="54"/>
    <x v="1"/>
  </r>
  <r>
    <n v="151"/>
    <x v="150"/>
    <s v="Oluseye"/>
    <s v="Ademola"/>
    <s v="Okunola"/>
    <x v="1"/>
    <x v="3"/>
    <s v="Nigeria"/>
    <x v="0"/>
    <x v="0"/>
    <d v="2017-04-12T00:00:00"/>
    <d v="2017-03-01T00:00:00"/>
    <d v="2025-09-02T00:00:00"/>
    <m/>
    <m/>
    <m/>
    <m/>
    <n v="54"/>
    <x v="117"/>
    <x v="0"/>
    <n v="54"/>
    <x v="1"/>
  </r>
  <r>
    <n v="152"/>
    <x v="151"/>
    <s v=" Lindiwe"/>
    <m/>
    <s v="Farlane"/>
    <x v="0"/>
    <x v="5"/>
    <s v="South Africa"/>
    <x v="2"/>
    <x v="2"/>
    <d v="2019-01-02T00:00:00"/>
    <d v="2018-03-01T00:00:00"/>
    <d v="2025-09-02T00:00:00"/>
    <n v="91"/>
    <m/>
    <m/>
    <m/>
    <n v="91"/>
    <x v="118"/>
    <x v="0"/>
    <n v="86"/>
    <x v="1"/>
  </r>
  <r>
    <n v="153"/>
    <x v="152"/>
    <s v="Olusola"/>
    <s v="Oluyinka"/>
    <s v="Olawoye"/>
    <x v="0"/>
    <x v="3"/>
    <s v="Nigeria"/>
    <x v="1"/>
    <x v="1"/>
    <d v="2015-10-30T00:00:00"/>
    <d v="2017-03-01T00:00:00"/>
    <d v="2025-09-02T00:00:00"/>
    <m/>
    <d v="2020-09-03T00:00:00"/>
    <d v="2021-06-01T00:00:00"/>
    <n v="9"/>
    <n v="44"/>
    <x v="119"/>
    <x v="0"/>
    <n v="44"/>
    <x v="0"/>
  </r>
  <r>
    <n v="154"/>
    <x v="153"/>
    <s v="Jean de Dieu"/>
    <m/>
    <s v="Habimana"/>
    <x v="1"/>
    <x v="5"/>
    <s v="Rwanda"/>
    <x v="5"/>
    <x v="8"/>
    <d v="2018-03-01T00:00:00"/>
    <d v="2018-03-01T00:00:00"/>
    <d v="2025-09-02T00:00:00"/>
    <n v="91"/>
    <m/>
    <m/>
    <m/>
    <n v="91"/>
    <x v="27"/>
    <x v="1"/>
    <s v="In progress: Above 60 months"/>
    <x v="2"/>
  </r>
  <r>
    <n v="155"/>
    <x v="154"/>
    <s v="Olutoyin"/>
    <s v="Olubunmi"/>
    <s v="Sekoni"/>
    <x v="0"/>
    <x v="0"/>
    <s v="Nigeria"/>
    <x v="1"/>
    <x v="2"/>
    <d v="2017-06-05T00:00:00"/>
    <d v="2016-03-01T00:00:00"/>
    <d v="2025-09-02T00:00:00"/>
    <m/>
    <m/>
    <m/>
    <m/>
    <n v="88"/>
    <x v="120"/>
    <x v="0"/>
    <n v="88"/>
    <x v="1"/>
  </r>
  <r>
    <n v="156"/>
    <x v="155"/>
    <s v="Oluwaseun"/>
    <s v="Taiwo"/>
    <s v="Esan"/>
    <x v="0"/>
    <x v="5"/>
    <s v="Nigeria"/>
    <x v="0"/>
    <x v="2"/>
    <d v="2018-05-01T00:00:00"/>
    <d v="2018-03-01T00:00:00"/>
    <d v="2025-09-02T00:00:00"/>
    <m/>
    <m/>
    <m/>
    <m/>
    <n v="55"/>
    <x v="121"/>
    <x v="0"/>
    <n v="55"/>
    <x v="1"/>
  </r>
  <r>
    <n v="157"/>
    <x v="156"/>
    <s v="Oluwaseyi"/>
    <s v="Dolapo"/>
    <s v="Somefun"/>
    <x v="0"/>
    <x v="0"/>
    <s v="Nigeria"/>
    <x v="2"/>
    <x v="2"/>
    <d v="2016-04-04T00:00:00"/>
    <d v="2016-03-01T00:00:00"/>
    <d v="2025-09-02T00:00:00"/>
    <m/>
    <d v="2022-12-01T00:00:00"/>
    <d v="2023-02-28T00:00:00"/>
    <n v="3"/>
    <n v="41"/>
    <x v="122"/>
    <x v="0"/>
    <n v="41"/>
    <x v="0"/>
  </r>
  <r>
    <n v="158"/>
    <x v="157"/>
    <s v="Omolayo "/>
    <s v="Bukola "/>
    <s v="Oluwatope"/>
    <x v="0"/>
    <x v="1"/>
    <s v="Nigeria"/>
    <x v="0"/>
    <x v="0"/>
    <d v="2018-10-23T00:00:00"/>
    <d v="2019-03-01T00:00:00"/>
    <d v="2025-09-02T00:00:00"/>
    <m/>
    <m/>
    <m/>
    <m/>
    <n v="47"/>
    <x v="123"/>
    <x v="0"/>
    <n v="47"/>
    <x v="0"/>
  </r>
  <r>
    <n v="159"/>
    <x v="158"/>
    <s v="Oyewale"/>
    <s v="Mayowa"/>
    <s v="Morakinyo"/>
    <x v="1"/>
    <x v="9"/>
    <s v="Nigeria"/>
    <x v="1"/>
    <x v="1"/>
    <d v="2013-07-04T00:00:00"/>
    <d v="2015-03-01T00:00:00"/>
    <d v="2025-09-02T00:00:00"/>
    <m/>
    <m/>
    <m/>
    <m/>
    <n v="95"/>
    <x v="124"/>
    <x v="0"/>
    <n v="95"/>
    <x v="1"/>
  </r>
  <r>
    <n v="160"/>
    <x v="159"/>
    <s v="Oyeyemi"/>
    <s v="Olajumoke"/>
    <s v="Oyelade"/>
    <x v="0"/>
    <x v="5"/>
    <s v="Nigeria"/>
    <x v="0"/>
    <x v="2"/>
    <d v="2018-07-30T00:00:00"/>
    <d v="2018-03-01T00:00:00"/>
    <d v="2025-09-02T00:00:00"/>
    <m/>
    <m/>
    <m/>
    <m/>
    <n v="52"/>
    <x v="125"/>
    <x v="0"/>
    <n v="52"/>
    <x v="1"/>
  </r>
  <r>
    <n v="161"/>
    <x v="160"/>
    <s v="Angella"/>
    <m/>
    <s v="Musewa"/>
    <x v="0"/>
    <x v="5"/>
    <s v="Uganda"/>
    <x v="4"/>
    <x v="5"/>
    <d v="2019-01-28T00:00:00"/>
    <d v="2018-03-01T00:00:00"/>
    <d v="2025-09-02T00:00:00"/>
    <n v="91"/>
    <m/>
    <m/>
    <m/>
    <n v="91"/>
    <x v="27"/>
    <x v="1"/>
    <s v="In progress: Above 60 months"/>
    <x v="2"/>
  </r>
  <r>
    <n v="162"/>
    <x v="161"/>
    <s v="Robert"/>
    <m/>
    <s v="Rutayisire"/>
    <x v="1"/>
    <x v="5"/>
    <s v="Rwanda"/>
    <x v="5"/>
    <x v="5"/>
    <d v="2018-08-13T00:00:00"/>
    <d v="2018-03-01T00:00:00"/>
    <d v="2025-09-02T00:00:00"/>
    <n v="91"/>
    <m/>
    <m/>
    <m/>
    <n v="91"/>
    <x v="27"/>
    <x v="1"/>
    <s v="In progress: Above 60 months"/>
    <x v="2"/>
  </r>
  <r>
    <n v="163"/>
    <x v="162"/>
    <s v="Peter"/>
    <s v="Suriwakenda"/>
    <s v="Nyasulu"/>
    <x v="1"/>
    <x v="8"/>
    <s v="Malawi"/>
    <x v="2"/>
    <x v="2"/>
    <d v="2011-03-03T00:00:00"/>
    <d v="2011-04-01T00:00:00"/>
    <d v="2025-09-02T00:00:00"/>
    <m/>
    <m/>
    <m/>
    <m/>
    <n v="42"/>
    <x v="126"/>
    <x v="0"/>
    <n v="42"/>
    <x v="0"/>
  </r>
  <r>
    <n v="164"/>
    <x v="163"/>
    <s v="Peter"/>
    <s v="Mpasho"/>
    <s v="Mwamtobe"/>
    <x v="1"/>
    <x v="2"/>
    <s v="Malawi"/>
    <x v="6"/>
    <x v="3"/>
    <d v="2012-10-04T00:00:00"/>
    <d v="2012-03-01T00:00:00"/>
    <d v="2025-09-02T00:00:00"/>
    <m/>
    <m/>
    <m/>
    <m/>
    <n v="37"/>
    <x v="127"/>
    <x v="0"/>
    <n v="37"/>
    <x v="0"/>
  </r>
  <r>
    <n v="165"/>
    <x v="164"/>
    <s v="Priscille"/>
    <m/>
    <s v="Musabirema"/>
    <x v="0"/>
    <x v="1"/>
    <s v="Rwanda"/>
    <x v="5"/>
    <x v="2"/>
    <d v="2020-01-10T00:00:00"/>
    <d v="2019-03-01T00:00:00"/>
    <d v="2025-09-02T00:00:00"/>
    <m/>
    <m/>
    <m/>
    <m/>
    <n v="57"/>
    <x v="128"/>
    <x v="0"/>
    <n v="57"/>
    <x v="1"/>
  </r>
  <r>
    <n v="166"/>
    <x v="165"/>
    <s v="Respicius"/>
    <s v="Shombusho"/>
    <s v="Damian"/>
    <x v="1"/>
    <x v="6"/>
    <s v="Tanzania"/>
    <x v="8"/>
    <x v="6"/>
    <d v="2014-04-17T00:00:00"/>
    <d v="2014-03-01T00:00:00"/>
    <d v="2025-09-02T00:00:00"/>
    <m/>
    <m/>
    <m/>
    <m/>
    <n v="57"/>
    <x v="129"/>
    <x v="0"/>
    <n v="57"/>
    <x v="1"/>
  </r>
  <r>
    <n v="167"/>
    <x v="166"/>
    <s v="Rose"/>
    <s v="Okoyo"/>
    <s v="Opiyo"/>
    <x v="0"/>
    <x v="8"/>
    <s v="Kenya"/>
    <x v="7"/>
    <x v="5"/>
    <d v="2011-09-15T00:00:00"/>
    <d v="2011-04-01T00:00:00"/>
    <d v="2025-09-02T00:00:00"/>
    <m/>
    <m/>
    <m/>
    <m/>
    <n v="54"/>
    <x v="130"/>
    <x v="0"/>
    <n v="54"/>
    <x v="1"/>
  </r>
  <r>
    <n v="168"/>
    <x v="167"/>
    <s v="Anne"/>
    <s v="Njeri"/>
    <s v="Maina"/>
    <x v="0"/>
    <x v="5"/>
    <s v="Kenya"/>
    <x v="7"/>
    <x v="5"/>
    <d v="2019-01-01T00:00:00"/>
    <d v="2018-03-01T00:00:00"/>
    <d v="2025-09-02T00:00:00"/>
    <n v="91"/>
    <m/>
    <m/>
    <m/>
    <n v="91"/>
    <x v="27"/>
    <x v="1"/>
    <s v="In progress: Above 60 months"/>
    <x v="2"/>
  </r>
  <r>
    <n v="169"/>
    <x v="168"/>
    <s v="Samanta"/>
    <s v="Tresha"/>
    <s v="Lalla-Edward"/>
    <x v="0"/>
    <x v="4"/>
    <s v="South Africa"/>
    <x v="2"/>
    <x v="2"/>
    <d v="2013-10-01T00:00:00"/>
    <d v="2013-03-01T00:00:00"/>
    <d v="2025-09-02T00:00:00"/>
    <m/>
    <m/>
    <m/>
    <m/>
    <n v="65"/>
    <x v="131"/>
    <x v="0"/>
    <n v="65"/>
    <x v="1"/>
  </r>
  <r>
    <n v="170"/>
    <x v="169"/>
    <s v="Samuel"/>
    <s v="Waweru"/>
    <s v="Mwaniki"/>
    <x v="1"/>
    <x v="5"/>
    <s v="Kenya"/>
    <x v="7"/>
    <x v="2"/>
    <d v="2018-09-30T00:00:00"/>
    <d v="2018-03-01T00:00:00"/>
    <d v="2025-09-02T00:00:00"/>
    <m/>
    <m/>
    <m/>
    <m/>
    <n v="64"/>
    <x v="132"/>
    <x v="0"/>
    <n v="64"/>
    <x v="1"/>
  </r>
  <r>
    <n v="171"/>
    <x v="170"/>
    <s v="Sara"/>
    <s v="Jewett"/>
    <s v="Nieuwoudt"/>
    <x v="0"/>
    <x v="6"/>
    <s v="South Africa"/>
    <x v="2"/>
    <x v="2"/>
    <d v="2014-08-16T00:00:00"/>
    <d v="2014-03-01T00:00:00"/>
    <d v="2025-09-02T00:00:00"/>
    <m/>
    <m/>
    <m/>
    <m/>
    <n v="65"/>
    <x v="133"/>
    <x v="0"/>
    <n v="65"/>
    <x v="1"/>
  </r>
  <r>
    <n v="172"/>
    <x v="171"/>
    <s v="Oluwafemi"/>
    <s v="Akinyele"/>
    <s v="Popoola"/>
    <x v="1"/>
    <x v="5"/>
    <s v="Nigeria"/>
    <x v="1"/>
    <x v="1"/>
    <d v="2018-11-01T00:00:00"/>
    <d v="2018-03-01T00:00:00"/>
    <d v="2025-09-02T00:00:00"/>
    <n v="91"/>
    <m/>
    <m/>
    <m/>
    <n v="91"/>
    <x v="27"/>
    <x v="1"/>
    <s v="In progress: Above 60 months"/>
    <x v="2"/>
  </r>
  <r>
    <n v="173"/>
    <x v="172"/>
    <s v="Catherine"/>
    <m/>
    <s v="Kafu"/>
    <x v="0"/>
    <x v="5"/>
    <s v="Kenya"/>
    <x v="10"/>
    <x v="2"/>
    <d v="2018-09-03T00:00:00"/>
    <d v="2018-03-01T00:00:00"/>
    <d v="2025-09-02T00:00:00"/>
    <n v="91"/>
    <m/>
    <m/>
    <m/>
    <n v="91"/>
    <x v="134"/>
    <x v="0"/>
    <n v="84"/>
    <x v="1"/>
  </r>
  <r>
    <n v="174"/>
    <x v="173"/>
    <s v="Agnes"/>
    <s v="Jemuge"/>
    <s v="Maleyo"/>
    <x v="0"/>
    <x v="5"/>
    <s v="Kenya"/>
    <x v="10"/>
    <x v="5"/>
    <d v="2016-08-12T00:00:00"/>
    <d v="2018-03-01T00:00:00"/>
    <d v="2025-09-02T00:00:00"/>
    <n v="91"/>
    <m/>
    <m/>
    <m/>
    <n v="91"/>
    <x v="27"/>
    <x v="1"/>
    <s v="In progress: Above 60 months"/>
    <x v="2"/>
  </r>
  <r>
    <n v="175"/>
    <x v="174"/>
    <s v="Save"/>
    <m/>
    <s v="Kumwenda"/>
    <x v="1"/>
    <x v="4"/>
    <s v="Malawi"/>
    <x v="6"/>
    <x v="3"/>
    <d v="2013-11-01T00:00:00"/>
    <d v="2013-03-01T00:00:00"/>
    <d v="2025-09-02T00:00:00"/>
    <m/>
    <m/>
    <m/>
    <m/>
    <n v="74"/>
    <x v="135"/>
    <x v="0"/>
    <n v="74"/>
    <x v="1"/>
  </r>
  <r>
    <n v="176"/>
    <x v="175"/>
    <s v="Shakeerah "/>
    <s v="Olaide"/>
    <s v="Gbadebo"/>
    <x v="0"/>
    <x v="7"/>
    <s v="Nigeria"/>
    <x v="1"/>
    <x v="1"/>
    <d v="2020-12-17T00:00:00"/>
    <d v="2020-03-01T00:00:00"/>
    <d v="2025-09-02T00:00:00"/>
    <n v="67"/>
    <d v="2024-05-01T00:00:00"/>
    <d v="2024-08-31T00:00:00"/>
    <n v="4"/>
    <n v="67"/>
    <x v="136"/>
    <x v="0"/>
    <n v="52"/>
    <x v="1"/>
  </r>
  <r>
    <n v="177"/>
    <x v="176"/>
    <s v="Siphamandla"/>
    <s v="Bonga"/>
    <s v="Gumede"/>
    <x v="1"/>
    <x v="5"/>
    <s v="South Africa"/>
    <x v="2"/>
    <x v="2"/>
    <d v="2019-01-01T00:00:00"/>
    <d v="2018-03-01T00:00:00"/>
    <d v="2025-09-02T00:00:00"/>
    <n v="91"/>
    <m/>
    <m/>
    <m/>
    <n v="91"/>
    <x v="69"/>
    <x v="0"/>
    <n v="81"/>
    <x v="1"/>
  </r>
  <r>
    <n v="178"/>
    <x v="177"/>
    <s v="Noel"/>
    <m/>
    <s v="Korukire"/>
    <x v="1"/>
    <x v="1"/>
    <s v="Rwanda"/>
    <x v="5"/>
    <x v="8"/>
    <d v="2019-09-01T00:00:00"/>
    <d v="2019-03-01T00:00:00"/>
    <d v="2025-09-02T00:00:00"/>
    <n v="79"/>
    <m/>
    <m/>
    <m/>
    <n v="79"/>
    <x v="27"/>
    <x v="1"/>
    <s v="In progress: Above 60 months"/>
    <x v="2"/>
  </r>
  <r>
    <n v="179"/>
    <x v="178"/>
    <s v="Skye"/>
    <s v="Nandi"/>
    <s v="Adams"/>
    <x v="0"/>
    <x v="1"/>
    <s v="South Africa"/>
    <x v="2"/>
    <x v="2"/>
    <d v="2018-05-22T00:00:00"/>
    <d v="2019-03-01T00:00:00"/>
    <d v="2025-09-02T00:00:00"/>
    <m/>
    <m/>
    <m/>
    <m/>
    <n v="44"/>
    <x v="108"/>
    <x v="0"/>
    <n v="44"/>
    <x v="0"/>
  </r>
  <r>
    <n v="180"/>
    <x v="179"/>
    <s v="Lilian"/>
    <s v="Nkirote"/>
    <s v="Njagi"/>
    <x v="0"/>
    <x v="1"/>
    <s v="Kenya"/>
    <x v="7"/>
    <x v="5"/>
    <d v="2018-12-08T00:00:00"/>
    <d v="2019-03-01T00:00:00"/>
    <d v="2025-09-02T00:00:00"/>
    <n v="79"/>
    <d v="2023-09-01T00:00:00"/>
    <d v="2024-06-30T00:00:00"/>
    <n v="10"/>
    <n v="79"/>
    <x v="137"/>
    <x v="0"/>
    <n v="60"/>
    <x v="1"/>
  </r>
  <r>
    <n v="181"/>
    <x v="180"/>
    <s v="Leonidas"/>
    <m/>
    <s v="Banamwana"/>
    <x v="1"/>
    <x v="1"/>
    <s v="Rwanda"/>
    <x v="5"/>
    <x v="8"/>
    <d v="2019-10-20T00:00:00"/>
    <d v="2019-03-01T00:00:00"/>
    <d v="2025-09-02T00:00:00"/>
    <n v="79"/>
    <m/>
    <m/>
    <m/>
    <n v="79"/>
    <x v="27"/>
    <x v="1"/>
    <s v="In progress: Above 60 months"/>
    <x v="2"/>
  </r>
  <r>
    <n v="182"/>
    <x v="181"/>
    <s v="Sonti"/>
    <s v="Imogene"/>
    <s v="Pilusa"/>
    <x v="0"/>
    <x v="3"/>
    <s v="South Africa"/>
    <x v="2"/>
    <x v="2"/>
    <d v="2017-02-03T00:00:00"/>
    <d v="2017-03-01T00:00:00"/>
    <d v="2025-09-02T00:00:00"/>
    <m/>
    <m/>
    <m/>
    <m/>
    <n v="57"/>
    <x v="138"/>
    <x v="0"/>
    <n v="57"/>
    <x v="1"/>
  </r>
  <r>
    <n v="183"/>
    <x v="182"/>
    <s v="Cyril"/>
    <s v="Nyalik"/>
    <s v="Ogada"/>
    <x v="1"/>
    <x v="1"/>
    <s v="Kenya"/>
    <x v="7"/>
    <x v="2"/>
    <d v="2020-08-12T00:00:00"/>
    <d v="2019-03-01T00:00:00"/>
    <d v="2025-09-02T00:00:00"/>
    <n v="79"/>
    <m/>
    <m/>
    <m/>
    <n v="79"/>
    <x v="27"/>
    <x v="1"/>
    <s v="In progress: Above 60 months"/>
    <x v="2"/>
  </r>
  <r>
    <n v="184"/>
    <x v="183"/>
    <s v="Stephen"/>
    <s v="Ojiambo"/>
    <s v="Wandera"/>
    <x v="1"/>
    <x v="2"/>
    <s v="Uganda"/>
    <x v="4"/>
    <x v="4"/>
    <d v="2012-02-07T00:00:00"/>
    <d v="2012-03-01T00:00:00"/>
    <d v="2025-09-02T00:00:00"/>
    <m/>
    <m/>
    <m/>
    <m/>
    <n v="49"/>
    <x v="14"/>
    <x v="0"/>
    <n v="49"/>
    <x v="0"/>
  </r>
  <r>
    <n v="185"/>
    <x v="184"/>
    <s v="Stevens"/>
    <s v="M.B"/>
    <s v="Kisaka"/>
    <x v="1"/>
    <x v="3"/>
    <s v="Uganda"/>
    <x v="4"/>
    <x v="5"/>
    <d v="2017-06-01T00:00:00"/>
    <d v="2017-03-01T00:00:00"/>
    <d v="2025-09-02T00:00:00"/>
    <m/>
    <m/>
    <m/>
    <m/>
    <n v="70"/>
    <x v="139"/>
    <x v="0"/>
    <n v="70"/>
    <x v="1"/>
  </r>
  <r>
    <n v="186"/>
    <x v="185"/>
    <s v="Sulaimon"/>
    <s v="Taiwo"/>
    <s v="Adedokun"/>
    <x v="1"/>
    <x v="8"/>
    <s v="Nigeria"/>
    <x v="0"/>
    <x v="0"/>
    <d v="2011-03-01T00:00:00"/>
    <d v="2011-04-01T00:00:00"/>
    <d v="2025-09-02T00:00:00"/>
    <m/>
    <m/>
    <m/>
    <m/>
    <n v="26"/>
    <x v="140"/>
    <x v="0"/>
    <n v="26"/>
    <x v="0"/>
  </r>
  <r>
    <n v="187"/>
    <x v="186"/>
    <s v="Sulaimon"/>
    <s v="Atolagbe"/>
    <s v="Afolabi"/>
    <x v="1"/>
    <x v="8"/>
    <s v="Nigeria"/>
    <x v="11"/>
    <x v="2"/>
    <d v="2011-03-01T00:00:00"/>
    <d v="2011-04-01T00:00:00"/>
    <d v="2025-09-02T00:00:00"/>
    <m/>
    <m/>
    <m/>
    <m/>
    <n v="81"/>
    <x v="141"/>
    <x v="0"/>
    <n v="81"/>
    <x v="1"/>
  </r>
  <r>
    <n v="188"/>
    <x v="187"/>
    <s v="OLUFUNMILOLA"/>
    <s v="BAMIDELE"/>
    <s v="MAKANJUOLA"/>
    <x v="0"/>
    <x v="1"/>
    <s v="Nigeria"/>
    <x v="1"/>
    <x v="1"/>
    <d v="2019-01-07T00:00:00"/>
    <d v="2019-03-01T00:00:00"/>
    <d v="2025-09-02T00:00:00"/>
    <n v="79"/>
    <m/>
    <m/>
    <m/>
    <n v="79"/>
    <x v="27"/>
    <x v="1"/>
    <s v="In progress: Above 60 months"/>
    <x v="2"/>
  </r>
  <r>
    <n v="189"/>
    <x v="188"/>
    <s v="Sunday"/>
    <s v="Adepoju"/>
    <s v="Adedini"/>
    <x v="1"/>
    <x v="8"/>
    <s v="Nigeria"/>
    <x v="0"/>
    <x v="2"/>
    <d v="2011-02-08T00:00:00"/>
    <d v="2011-04-01T00:00:00"/>
    <d v="2025-09-02T00:00:00"/>
    <m/>
    <m/>
    <m/>
    <m/>
    <n v="24"/>
    <x v="142"/>
    <x v="0"/>
    <n v="24"/>
    <x v="0"/>
  </r>
  <r>
    <n v="190"/>
    <x v="189"/>
    <s v="Sunday"/>
    <s v="Joseph"/>
    <s v="Ayamolowo"/>
    <x v="1"/>
    <x v="6"/>
    <s v="Nigeria"/>
    <x v="0"/>
    <x v="0"/>
    <d v="2014-08-15T00:00:00"/>
    <d v="2014-03-01T00:00:00"/>
    <d v="2025-09-02T00:00:00"/>
    <m/>
    <m/>
    <m/>
    <m/>
    <n v="57"/>
    <x v="143"/>
    <x v="0"/>
    <n v="57"/>
    <x v="1"/>
  </r>
  <r>
    <n v="191"/>
    <x v="190"/>
    <s v="Taiwo"/>
    <s v="Akinyode"/>
    <s v="Obembe"/>
    <x v="1"/>
    <x v="9"/>
    <s v="Nigeria"/>
    <x v="1"/>
    <x v="2"/>
    <d v="2016-07-04T00:00:00"/>
    <d v="2015-03-01T00:00:00"/>
    <d v="2025-09-02T00:00:00"/>
    <m/>
    <m/>
    <m/>
    <m/>
    <n v="81"/>
    <x v="144"/>
    <x v="0"/>
    <n v="81"/>
    <x v="1"/>
  </r>
  <r>
    <n v="192"/>
    <x v="191"/>
    <s v="Ronald"/>
    <s v="Kibet"/>
    <s v="Tonui"/>
    <x v="1"/>
    <x v="1"/>
    <s v="Kenya"/>
    <x v="10"/>
    <x v="2"/>
    <d v="2020-01-01T00:00:00"/>
    <d v="2019-03-01T00:00:00"/>
    <d v="2025-09-02T00:00:00"/>
    <n v="79"/>
    <m/>
    <m/>
    <m/>
    <n v="79"/>
    <x v="27"/>
    <x v="1"/>
    <s v="In progress: Above 60 months"/>
    <x v="2"/>
  </r>
  <r>
    <n v="193"/>
    <x v="192"/>
    <s v="Taofeek"/>
    <s v="Oluwole"/>
    <s v="Awotidebe"/>
    <x v="1"/>
    <x v="8"/>
    <s v="Nigeria"/>
    <x v="0"/>
    <x v="1"/>
    <d v="2011-07-15T00:00:00"/>
    <d v="2011-04-01T00:00:00"/>
    <d v="2025-09-02T00:00:00"/>
    <m/>
    <m/>
    <m/>
    <m/>
    <n v="56"/>
    <x v="145"/>
    <x v="0"/>
    <n v="56"/>
    <x v="1"/>
  </r>
  <r>
    <n v="194"/>
    <x v="193"/>
    <s v="Taofeek"/>
    <s v="Kolawole"/>
    <s v="Aliyu"/>
    <x v="1"/>
    <x v="0"/>
    <s v="Nigeria"/>
    <x v="0"/>
    <x v="0"/>
    <d v="2016-12-20T00:00:00"/>
    <d v="2016-03-01T00:00:00"/>
    <d v="2025-09-02T00:00:00"/>
    <m/>
    <m/>
    <m/>
    <m/>
    <n v="42"/>
    <x v="146"/>
    <x v="0"/>
    <n v="42"/>
    <x v="0"/>
  </r>
  <r>
    <n v="195"/>
    <x v="194"/>
    <s v="Glory "/>
    <m/>
    <s v="Mzembe"/>
    <x v="0"/>
    <x v="1"/>
    <s v="Malawi"/>
    <x v="6"/>
    <x v="3"/>
    <d v="2019-12-16T00:00:00"/>
    <d v="2019-03-01T00:00:00"/>
    <d v="2025-09-02T00:00:00"/>
    <n v="79"/>
    <d v="2023-06-01T00:00:00"/>
    <d v="2024-05-31T00:00:00"/>
    <n v="12"/>
    <n v="79"/>
    <x v="27"/>
    <x v="1"/>
    <s v="In progress: Above 60 months"/>
    <x v="2"/>
  </r>
  <r>
    <n v="196"/>
    <x v="195"/>
    <s v="Temitope "/>
    <m/>
    <s v="Ilori"/>
    <x v="0"/>
    <x v="1"/>
    <s v="Nigeria"/>
    <x v="1"/>
    <x v="1"/>
    <d v="2020-01-10T00:00:00"/>
    <d v="2019-03-01T00:00:00"/>
    <d v="2025-09-02T00:00:00"/>
    <n v="79"/>
    <m/>
    <m/>
    <m/>
    <n v="79"/>
    <x v="27"/>
    <x v="1"/>
    <s v="In progress: Above 60 months"/>
    <x v="2"/>
  </r>
  <r>
    <n v="197"/>
    <x v="196"/>
    <s v="Tonney"/>
    <s v="Stophen"/>
    <s v="Nyirenda"/>
    <x v="1"/>
    <x v="4"/>
    <s v="Malawi"/>
    <x v="6"/>
    <x v="3"/>
    <d v="2011-11-01T00:00:00"/>
    <d v="2013-03-01T00:00:00"/>
    <d v="2025-09-02T00:00:00"/>
    <m/>
    <m/>
    <m/>
    <m/>
    <n v="28"/>
    <x v="147"/>
    <x v="0"/>
    <n v="28"/>
    <x v="0"/>
  </r>
  <r>
    <n v="198"/>
    <x v="197"/>
    <s v="Aline"/>
    <m/>
    <s v="Uwase"/>
    <x v="0"/>
    <x v="7"/>
    <s v="Rwanda"/>
    <x v="5"/>
    <x v="2"/>
    <d v="2019-12-16T00:00:00"/>
    <d v="2020-03-01T00:00:00"/>
    <d v="2025-09-02T00:00:00"/>
    <n v="67"/>
    <m/>
    <m/>
    <m/>
    <n v="67"/>
    <x v="27"/>
    <x v="1"/>
    <s v="In progress: Above 60 months"/>
    <x v="2"/>
  </r>
  <r>
    <n v="199"/>
    <x v="198"/>
    <s v="Tumaini"/>
    <s v="Chiseko"/>
    <s v="Malenga"/>
    <x v="0"/>
    <x v="6"/>
    <s v="Malawi"/>
    <x v="6"/>
    <x v="3"/>
    <d v="2014-03-31T00:00:00"/>
    <d v="2014-03-01T00:00:00"/>
    <d v="2025-09-02T00:00:00"/>
    <m/>
    <m/>
    <m/>
    <m/>
    <n v="94"/>
    <x v="63"/>
    <x v="0"/>
    <n v="94"/>
    <x v="1"/>
  </r>
  <r>
    <n v="200"/>
    <x v="199"/>
    <s v="Aneth"/>
    <s v="Vedastus"/>
    <s v="Kalinjuma"/>
    <x v="0"/>
    <x v="7"/>
    <s v="Tanzania"/>
    <x v="3"/>
    <x v="2"/>
    <d v="2020-09-15T00:00:00"/>
    <d v="2020-03-01T00:00:00"/>
    <d v="2025-09-02T00:00:00"/>
    <n v="67"/>
    <m/>
    <m/>
    <m/>
    <n v="67"/>
    <x v="27"/>
    <x v="1"/>
    <s v="In progress: Above 60 months"/>
    <x v="2"/>
  </r>
  <r>
    <n v="201"/>
    <x v="200"/>
    <s v="Apatsa"/>
    <m/>
    <s v="Selemani"/>
    <x v="1"/>
    <x v="7"/>
    <s v="Malawi"/>
    <x v="6"/>
    <x v="2"/>
    <d v="2021-08-16T00:00:00"/>
    <d v="2020-03-01T00:00:00"/>
    <d v="2025-09-02T00:00:00"/>
    <n v="67"/>
    <m/>
    <m/>
    <m/>
    <n v="67"/>
    <x v="27"/>
    <x v="1"/>
    <s v="In progress: Above 60 months"/>
    <x v="2"/>
  </r>
  <r>
    <n v="202"/>
    <x v="201"/>
    <s v="Tutu"/>
    <s v="Said"/>
    <s v="Mzee"/>
    <x v="0"/>
    <x v="0"/>
    <s v="Tanzania"/>
    <x v="3"/>
    <x v="6"/>
    <d v="2016-10-20T00:00:00"/>
    <d v="2016-03-01T00:00:00"/>
    <d v="2025-09-02T00:00:00"/>
    <m/>
    <m/>
    <m/>
    <m/>
    <n v="99"/>
    <x v="87"/>
    <x v="0"/>
    <n v="99"/>
    <x v="1"/>
  </r>
  <r>
    <n v="203"/>
    <x v="202"/>
    <s v="Valens"/>
    <m/>
    <s v="Mbarushimana"/>
    <x v="1"/>
    <x v="0"/>
    <s v="Rwanda"/>
    <x v="5"/>
    <x v="2"/>
    <d v="2017-03-16T00:00:00"/>
    <d v="2016-03-01T00:00:00"/>
    <d v="2025-09-02T00:00:00"/>
    <n v="115"/>
    <m/>
    <m/>
    <m/>
    <n v="115"/>
    <x v="148"/>
    <x v="0"/>
    <n v="104"/>
    <x v="1"/>
  </r>
  <r>
    <n v="204"/>
    <x v="203"/>
    <s v="Emmanuel"/>
    <m/>
    <s v="Nzabonimana"/>
    <x v="1"/>
    <x v="7"/>
    <s v="Rwanda"/>
    <x v="5"/>
    <x v="2"/>
    <d v="2020-06-01T00:00:00"/>
    <d v="2020-03-01T00:00:00"/>
    <d v="2025-09-02T00:00:00"/>
    <n v="67"/>
    <m/>
    <m/>
    <m/>
    <n v="67"/>
    <x v="149"/>
    <x v="0"/>
    <n v="58"/>
    <x v="1"/>
  </r>
  <r>
    <n v="205"/>
    <x v="204"/>
    <s v="Victoria"/>
    <s v="Mathew"/>
    <s v="Mwakalinga Chuma"/>
    <x v="0"/>
    <x v="8"/>
    <s v="Tanzania"/>
    <x v="3"/>
    <x v="2"/>
    <d v="2011-03-07T00:00:00"/>
    <d v="2011-04-01T00:00:00"/>
    <d v="2025-09-02T00:00:00"/>
    <m/>
    <m/>
    <m/>
    <m/>
    <n v="81"/>
    <x v="141"/>
    <x v="0"/>
    <n v="81"/>
    <x v="1"/>
  </r>
  <r>
    <n v="206"/>
    <x v="205"/>
    <s v="Wanangwa"/>
    <s v="Chimwaza"/>
    <s v="Manda"/>
    <x v="0"/>
    <x v="3"/>
    <s v="Malawi"/>
    <x v="6"/>
    <x v="2"/>
    <d v="2017-09-21T00:00:00"/>
    <d v="2017-03-01T00:00:00"/>
    <d v="2025-09-02T00:00:00"/>
    <m/>
    <m/>
    <m/>
    <m/>
    <n v="81"/>
    <x v="150"/>
    <x v="0"/>
    <n v="81"/>
    <x v="1"/>
  </r>
  <r>
    <n v="207"/>
    <x v="206"/>
    <s v="Wells"/>
    <m/>
    <s v="Utembe"/>
    <x v="1"/>
    <x v="8"/>
    <s v="Malawi"/>
    <x v="6"/>
    <x v="2"/>
    <d v="2011-04-13T00:00:00"/>
    <d v="2011-04-01T00:00:00"/>
    <d v="2025-09-02T00:00:00"/>
    <m/>
    <m/>
    <m/>
    <m/>
    <n v="63"/>
    <x v="151"/>
    <x v="0"/>
    <n v="63"/>
    <x v="1"/>
  </r>
  <r>
    <n v="208"/>
    <x v="207"/>
    <s v="Wilfred"/>
    <m/>
    <s v="Eneku"/>
    <x v="1"/>
    <x v="1"/>
    <s v="Uganda"/>
    <x v="4"/>
    <x v="4"/>
    <d v="2019-04-01T00:00:00"/>
    <d v="2019-03-01T00:00:00"/>
    <d v="2025-09-02T00:00:00"/>
    <n v="79"/>
    <m/>
    <m/>
    <m/>
    <n v="79"/>
    <x v="152"/>
    <x v="0"/>
    <n v="65"/>
    <x v="1"/>
  </r>
  <r>
    <n v="209"/>
    <x v="208"/>
    <s v="Winnie"/>
    <s v="Chepkurui"/>
    <s v="Mutai"/>
    <x v="0"/>
    <x v="6"/>
    <s v="Kenya"/>
    <x v="7"/>
    <x v="5"/>
    <d v="2015-03-15T00:00:00"/>
    <d v="2014-03-01T00:00:00"/>
    <d v="2025-09-02T00:00:00"/>
    <m/>
    <m/>
    <m/>
    <m/>
    <n v="115"/>
    <x v="153"/>
    <x v="0"/>
    <n v="115"/>
    <x v="1"/>
  </r>
  <r>
    <n v="210"/>
    <x v="209"/>
    <s v="Mary"/>
    <s v="Ogbenyi"/>
    <s v="Ugalahi"/>
    <x v="0"/>
    <x v="7"/>
    <s v="Nigeria"/>
    <x v="1"/>
    <x v="1"/>
    <d v="2020-05-04T00:00:00"/>
    <d v="2020-03-01T00:00:00"/>
    <d v="2025-09-02T00:00:00"/>
    <n v="67"/>
    <m/>
    <m/>
    <m/>
    <n v="67"/>
    <x v="154"/>
    <x v="0"/>
    <n v="61"/>
    <x v="1"/>
  </r>
  <r>
    <n v="211"/>
    <x v="210"/>
    <s v="Maureen"/>
    <s v="Daisy"/>
    <s v="Majamanda"/>
    <x v="0"/>
    <x v="7"/>
    <s v="Malawi"/>
    <x v="6"/>
    <x v="3"/>
    <d v="2021-07-21T00:00:00"/>
    <d v="2020-03-01T00:00:00"/>
    <d v="2025-09-02T00:00:00"/>
    <n v="67"/>
    <m/>
    <m/>
    <m/>
    <n v="67"/>
    <x v="27"/>
    <x v="1"/>
    <s v="In progress: Above 60 months"/>
    <x v="2"/>
  </r>
  <r>
    <n v="212"/>
    <x v="211"/>
    <s v="Monday"/>
    <s v="Daniel"/>
    <s v="Olodu"/>
    <x v="1"/>
    <x v="7"/>
    <s v="Nigeria"/>
    <x v="0"/>
    <x v="1"/>
    <d v="2021-03-12T00:00:00"/>
    <d v="2020-03-01T00:00:00"/>
    <d v="2025-09-02T00:00:00"/>
    <n v="67"/>
    <m/>
    <m/>
    <m/>
    <n v="67"/>
    <x v="27"/>
    <x v="1"/>
    <s v="In progress: Above 60 months"/>
    <x v="2"/>
  </r>
  <r>
    <n v="213"/>
    <x v="212"/>
    <s v="Oluwatosin"/>
    <s v="Eunice"/>
    <s v="Olorunmoteni"/>
    <x v="0"/>
    <x v="7"/>
    <s v="Nigeria"/>
    <x v="0"/>
    <x v="0"/>
    <d v="2021-04-19T00:00:00"/>
    <d v="2020-03-01T00:00:00"/>
    <d v="2025-09-02T00:00:00"/>
    <n v="67"/>
    <m/>
    <m/>
    <m/>
    <n v="67"/>
    <x v="155"/>
    <x v="0"/>
    <n v="61"/>
    <x v="1"/>
  </r>
  <r>
    <n v="214"/>
    <x v="213"/>
    <s v="Omotade"/>
    <s v="Adebimpe"/>
    <s v="Ijarotimi"/>
    <x v="0"/>
    <x v="7"/>
    <s v="Nigeria"/>
    <x v="0"/>
    <x v="1"/>
    <d v="2021-01-21T00:00:00"/>
    <d v="2020-03-01T00:00:00"/>
    <d v="2025-09-02T00:00:00"/>
    <n v="67"/>
    <m/>
    <m/>
    <m/>
    <n v="67"/>
    <x v="27"/>
    <x v="1"/>
    <s v="In progress: Above 60 months"/>
    <x v="2"/>
  </r>
  <r>
    <n v="215"/>
    <x v="214"/>
    <s v="Patience"/>
    <m/>
    <s v="Shamu"/>
    <x v="0"/>
    <x v="7"/>
    <s v="Zimbabwe"/>
    <x v="2"/>
    <x v="2"/>
    <d v="2021-03-10T00:00:00"/>
    <d v="2020-03-01T00:00:00"/>
    <d v="2025-09-02T00:00:00"/>
    <n v="67"/>
    <m/>
    <m/>
    <m/>
    <n v="67"/>
    <x v="27"/>
    <x v="1"/>
    <s v="In progress: Above 60 months"/>
    <x v="2"/>
  </r>
  <r>
    <n v="216"/>
    <x v="215"/>
    <s v="Yolanda"/>
    <s v="Malele"/>
    <s v="Kolisa"/>
    <x v="0"/>
    <x v="9"/>
    <s v="South Africa"/>
    <x v="2"/>
    <x v="2"/>
    <d v="2016-03-01T00:00:00"/>
    <d v="2015-03-01T00:00:00"/>
    <d v="2025-09-02T00:00:00"/>
    <m/>
    <m/>
    <m/>
    <m/>
    <n v="75"/>
    <x v="12"/>
    <x v="0"/>
    <n v="75"/>
    <x v="1"/>
  </r>
  <r>
    <n v="217"/>
    <x v="216"/>
    <s v="Stefanie"/>
    <m/>
    <s v="Vermaak"/>
    <x v="0"/>
    <x v="7"/>
    <s v="South Africa"/>
    <x v="2"/>
    <x v="2"/>
    <d v="2019-08-01T00:00:00"/>
    <d v="2020-03-01T00:00:00"/>
    <d v="2025-09-02T00:00:00"/>
    <n v="67"/>
    <m/>
    <m/>
    <m/>
    <n v="67"/>
    <x v="27"/>
    <x v="1"/>
    <s v="In progress: Above 60 months"/>
    <x v="2"/>
  </r>
  <r>
    <n v="218"/>
    <x v="217"/>
    <s v="Takondwa"/>
    <s v="Connis"/>
    <s v="Bakuwa"/>
    <x v="0"/>
    <x v="7"/>
    <s v="Malawi"/>
    <x v="6"/>
    <x v="2"/>
    <d v="2021-10-10T00:00:00"/>
    <d v="2020-03-01T00:00:00"/>
    <d v="2025-09-02T00:00:00"/>
    <n v="67"/>
    <m/>
    <m/>
    <m/>
    <n v="67"/>
    <x v="27"/>
    <x v="1"/>
    <s v="In progress: Above 60 months"/>
    <x v="2"/>
  </r>
  <r>
    <n v="219"/>
    <x v="218"/>
    <s v="Temitope"/>
    <s v="Olumuyiwa"/>
    <s v="Ojo"/>
    <x v="1"/>
    <x v="7"/>
    <s v="Nigeria"/>
    <x v="0"/>
    <x v="2"/>
    <d v="2022-03-02T00:00:00"/>
    <d v="2020-03-01T00:00:00"/>
    <d v="2025-09-02T00:00:00"/>
    <n v="67"/>
    <m/>
    <m/>
    <m/>
    <n v="67"/>
    <x v="27"/>
    <x v="1"/>
    <s v="In progress: Above 60 months"/>
    <x v="2"/>
  </r>
  <r>
    <n v="220"/>
    <x v="219"/>
    <s v="Yetunde"/>
    <s v="A"/>
    <s v="Onimode"/>
    <x v="0"/>
    <x v="7"/>
    <s v="Nigeria"/>
    <x v="1"/>
    <x v="2"/>
    <d v="2021-08-24T00:00:00"/>
    <d v="2020-03-01T00:00:00"/>
    <d v="2025-09-02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9-02T00:00:00"/>
    <m/>
    <m/>
    <m/>
    <m/>
    <n v="28"/>
    <x v="0"/>
    <x v="0"/>
    <n v="28"/>
    <x v="0"/>
  </r>
  <r>
    <n v="2"/>
    <s v="C9/015"/>
    <s v="Abiket"/>
    <s v="Nanfizat"/>
    <s v="Alamukii"/>
    <x v="0"/>
    <x v="1"/>
    <s v="Nigeria"/>
    <x v="1"/>
    <x v="1"/>
    <d v="2016-02-17T00:00:00"/>
    <d v="2019-03-01T00:00:00"/>
    <d v="2025-09-02T00:00:00"/>
    <m/>
    <m/>
    <m/>
    <m/>
    <n v="54"/>
    <x v="1"/>
    <x v="0"/>
    <n v="54"/>
    <x v="1"/>
  </r>
  <r>
    <n v="3"/>
    <s v="C9/018"/>
    <s v="Abimbola  "/>
    <s v="Margaret"/>
    <s v="Obimakinde"/>
    <x v="0"/>
    <x v="1"/>
    <s v="Nigeria"/>
    <x v="1"/>
    <x v="2"/>
    <d v="2019-07-01T00:00:00"/>
    <d v="2019-03-01T00:00:00"/>
    <d v="2025-09-02T00:00:00"/>
    <m/>
    <m/>
    <m/>
    <m/>
    <n v="58"/>
    <x v="2"/>
    <x v="0"/>
    <n v="58"/>
    <x v="1"/>
  </r>
  <r>
    <n v="4"/>
    <s v="C2/013"/>
    <s v="Abiodun"/>
    <s v="Olufunke"/>
    <s v="Oluwatoba"/>
    <x v="0"/>
    <x v="2"/>
    <s v="Nigeria"/>
    <x v="1"/>
    <x v="1"/>
    <d v="2012-01-12T00:00:00"/>
    <d v="2012-03-01T00:00:00"/>
    <d v="2025-09-02T00:00:00"/>
    <m/>
    <m/>
    <m/>
    <m/>
    <n v="93"/>
    <x v="3"/>
    <x v="0"/>
    <n v="93"/>
    <x v="1"/>
  </r>
  <r>
    <n v="5"/>
    <s v="C7/003"/>
    <s v="Abiola"/>
    <s v="Olubusola"/>
    <s v="Komolafe"/>
    <x v="0"/>
    <x v="3"/>
    <s v="Nigeria"/>
    <x v="0"/>
    <x v="0"/>
    <d v="2016-03-29T00:00:00"/>
    <d v="2017-03-01T00:00:00"/>
    <d v="2025-09-02T00:00:00"/>
    <m/>
    <m/>
    <m/>
    <m/>
    <n v="34"/>
    <x v="4"/>
    <x v="0"/>
    <n v="34"/>
    <x v="0"/>
  </r>
  <r>
    <n v="6"/>
    <s v="C2/001"/>
    <s v="Adebolajo"/>
    <m/>
    <s v="Adeyemo"/>
    <x v="1"/>
    <x v="2"/>
    <s v="Nigeria"/>
    <x v="1"/>
    <x v="1"/>
    <d v="2012-01-16T00:00:00"/>
    <d v="2012-03-01T00:00:00"/>
    <d v="2025-09-02T00:00:00"/>
    <n v="163"/>
    <m/>
    <m/>
    <m/>
    <n v="163"/>
    <x v="5"/>
    <x v="0"/>
    <n v="139"/>
    <x v="1"/>
  </r>
  <r>
    <n v="7"/>
    <s v="C3/001"/>
    <s v="Adefolarin"/>
    <s v="Olufolake"/>
    <s v="Adeyinka"/>
    <x v="0"/>
    <x v="4"/>
    <s v="Nigeria"/>
    <x v="1"/>
    <x v="1"/>
    <d v="2013-02-20T00:00:00"/>
    <d v="2013-03-01T00:00:00"/>
    <d v="2025-09-02T00:00:00"/>
    <m/>
    <m/>
    <m/>
    <m/>
    <n v="56"/>
    <x v="6"/>
    <x v="0"/>
    <n v="56"/>
    <x v="1"/>
  </r>
  <r>
    <n v="8"/>
    <s v="C8/002"/>
    <s v="Adeleye"/>
    <s v="Abiodun"/>
    <s v="Adeomi"/>
    <x v="1"/>
    <x v="5"/>
    <s v="Nigeria"/>
    <x v="0"/>
    <x v="2"/>
    <d v="2018-08-06T00:00:00"/>
    <d v="2018-03-01T00:00:00"/>
    <d v="2025-09-02T00:00:00"/>
    <m/>
    <m/>
    <m/>
    <m/>
    <n v="51"/>
    <x v="7"/>
    <x v="0"/>
    <n v="51"/>
    <x v="0"/>
  </r>
  <r>
    <n v="9"/>
    <s v="C2/007"/>
    <s v="Adeniyi"/>
    <s v="Francis"/>
    <s v="Fagbamigbe"/>
    <x v="1"/>
    <x v="2"/>
    <s v="Nigeria"/>
    <x v="1"/>
    <x v="1"/>
    <d v="2012-03-19T00:00:00"/>
    <d v="2012-03-01T00:00:00"/>
    <d v="2025-09-02T00:00:00"/>
    <m/>
    <m/>
    <m/>
    <m/>
    <n v="25"/>
    <x v="8"/>
    <x v="0"/>
    <n v="25"/>
    <x v="0"/>
  </r>
  <r>
    <n v="10"/>
    <s v="C3/004"/>
    <s v="Adesola"/>
    <s v="Oluwafunmilola"/>
    <s v="Olumide"/>
    <x v="0"/>
    <x v="4"/>
    <s v="Nigeria"/>
    <x v="1"/>
    <x v="1"/>
    <d v="2013-02-21T00:00:00"/>
    <d v="2013-03-01T00:00:00"/>
    <d v="2025-09-02T00:00:00"/>
    <m/>
    <m/>
    <m/>
    <m/>
    <n v="52"/>
    <x v="9"/>
    <x v="0"/>
    <n v="52"/>
    <x v="1"/>
  </r>
  <r>
    <n v="11"/>
    <s v="C4/002"/>
    <s v="Admire"/>
    <s v="Takuranhamo"/>
    <s v="Chikandiwa"/>
    <x v="1"/>
    <x v="6"/>
    <s v="South Africa"/>
    <x v="2"/>
    <x v="2"/>
    <d v="2017-03-15T00:00:00"/>
    <d v="2014-03-01T00:00:00"/>
    <d v="2025-09-02T00:00:00"/>
    <m/>
    <m/>
    <m/>
    <m/>
    <n v="69"/>
    <x v="10"/>
    <x v="0"/>
    <n v="69"/>
    <x v="1"/>
  </r>
  <r>
    <n v="12"/>
    <s v="C9/021"/>
    <s v="Alex "/>
    <s v="John"/>
    <s v="Ntamatungiro"/>
    <x v="1"/>
    <x v="1"/>
    <s v="Tanzania"/>
    <x v="3"/>
    <x v="2"/>
    <d v="2020-01-31T00:00:00"/>
    <d v="2019-03-01T00:00:00"/>
    <d v="2025-09-02T00:00:00"/>
    <m/>
    <m/>
    <m/>
    <m/>
    <n v="59"/>
    <x v="11"/>
    <x v="0"/>
    <n v="59"/>
    <x v="1"/>
  </r>
  <r>
    <n v="13"/>
    <s v="C7/002"/>
    <s v="Alexander"/>
    <s v="-"/>
    <s v="Kagaha"/>
    <x v="1"/>
    <x v="3"/>
    <s v="Uganda"/>
    <x v="4"/>
    <x v="2"/>
    <d v="2017-06-03T00:00:00"/>
    <d v="2017-03-01T00:00:00"/>
    <d v="2025-09-02T00:00:00"/>
    <m/>
    <m/>
    <m/>
    <m/>
    <n v="51"/>
    <x v="12"/>
    <x v="0"/>
    <n v="51"/>
    <x v="0"/>
  </r>
  <r>
    <n v="14"/>
    <s v="C10/001"/>
    <s v="Alice"/>
    <m/>
    <s v="Muhayimana"/>
    <x v="0"/>
    <x v="7"/>
    <s v="Rwanda"/>
    <x v="5"/>
    <x v="2"/>
    <d v="2020-01-31T00:00:00"/>
    <d v="2020-03-01T00:00:00"/>
    <d v="2025-09-02T00:00:00"/>
    <n v="67"/>
    <m/>
    <m/>
    <m/>
    <n v="67"/>
    <x v="13"/>
    <x v="0"/>
    <n v="55"/>
    <x v="1"/>
  </r>
  <r>
    <n v="15"/>
    <s v="C2/002"/>
    <s v="Alinane Linda"/>
    <m/>
    <s v="Nyondo-Mipando"/>
    <x v="0"/>
    <x v="2"/>
    <s v="Malawi"/>
    <x v="6"/>
    <x v="3"/>
    <d v="2012-01-09T00:00:00"/>
    <d v="2012-03-01T00:00:00"/>
    <d v="2025-09-02T00:00:00"/>
    <m/>
    <m/>
    <m/>
    <m/>
    <n v="49"/>
    <x v="14"/>
    <x v="0"/>
    <n v="49"/>
    <x v="0"/>
  </r>
  <r>
    <n v="16"/>
    <s v="C4/003"/>
    <s v="Andrew"/>
    <s v="-"/>
    <s v="Tamale"/>
    <x v="1"/>
    <x v="6"/>
    <s v="Uganda"/>
    <x v="4"/>
    <x v="4"/>
    <d v="2014-03-12T00:00:00"/>
    <d v="2014-03-01T00:00:00"/>
    <d v="2025-09-02T00:00:00"/>
    <m/>
    <m/>
    <m/>
    <m/>
    <n v="37"/>
    <x v="15"/>
    <x v="0"/>
    <n v="37"/>
    <x v="0"/>
  </r>
  <r>
    <n v="17"/>
    <s v="C3/002"/>
    <s v="Angeline"/>
    <m/>
    <s v="Chepchirchir"/>
    <x v="0"/>
    <x v="4"/>
    <s v="Kenya"/>
    <x v="7"/>
    <x v="5"/>
    <d v="2013-02-24T00:00:00"/>
    <d v="2013-03-01T00:00:00"/>
    <d v="2025-09-02T00:00:00"/>
    <m/>
    <m/>
    <m/>
    <m/>
    <n v="82"/>
    <x v="16"/>
    <x v="0"/>
    <n v="82"/>
    <x v="1"/>
  </r>
  <r>
    <n v="18"/>
    <s v="C3/020"/>
    <s v="Anitha"/>
    <s v="-"/>
    <s v="Philbert"/>
    <x v="0"/>
    <x v="4"/>
    <s v="Tanzania"/>
    <x v="8"/>
    <x v="6"/>
    <d v="2012-10-23T00:00:00"/>
    <d v="2013-03-01T00:00:00"/>
    <d v="2025-09-02T00:00:00"/>
    <m/>
    <m/>
    <m/>
    <m/>
    <n v="42"/>
    <x v="17"/>
    <x v="0"/>
    <n v="42"/>
    <x v="0"/>
  </r>
  <r>
    <n v="19"/>
    <s v="C3/003"/>
    <s v="Anne"/>
    <s v="Majuma"/>
    <s v="Khisa"/>
    <x v="0"/>
    <x v="4"/>
    <s v="Kenya"/>
    <x v="7"/>
    <x v="5"/>
    <d v="2012-07-07T00:00:00"/>
    <d v="2013-03-01T00:00:00"/>
    <d v="2025-09-02T00:00:00"/>
    <m/>
    <m/>
    <m/>
    <m/>
    <n v="46"/>
    <x v="18"/>
    <x v="0"/>
    <n v="46"/>
    <x v="0"/>
  </r>
  <r>
    <n v="20"/>
    <s v="C8/014"/>
    <s v="Atupele"/>
    <s v="Ngina"/>
    <s v="Mulaga"/>
    <x v="0"/>
    <x v="5"/>
    <s v="Malawi"/>
    <x v="6"/>
    <x v="3"/>
    <d v="2018-04-01T00:00:00"/>
    <d v="2018-03-01T00:00:00"/>
    <d v="2025-09-02T00:00:00"/>
    <m/>
    <m/>
    <m/>
    <m/>
    <n v="58"/>
    <x v="19"/>
    <x v="0"/>
    <n v="58"/>
    <x v="1"/>
  </r>
  <r>
    <n v="21"/>
    <s v="C2/003"/>
    <s v="Austin"/>
    <s v="Henderson"/>
    <s v="Mtethiwa"/>
    <x v="1"/>
    <x v="2"/>
    <s v="Malawi"/>
    <x v="6"/>
    <x v="3"/>
    <d v="2012-03-09T00:00:00"/>
    <d v="2012-03-01T00:00:00"/>
    <d v="2025-09-02T00:00:00"/>
    <m/>
    <m/>
    <m/>
    <m/>
    <n v="57"/>
    <x v="20"/>
    <x v="0"/>
    <n v="57"/>
    <x v="1"/>
  </r>
  <r>
    <n v="22"/>
    <s v="C4/001"/>
    <s v="Ayodele"/>
    <s v="John"/>
    <s v="Alonge"/>
    <x v="1"/>
    <x v="6"/>
    <s v="Nigeria"/>
    <x v="1"/>
    <x v="5"/>
    <d v="2015-09-30T00:00:00"/>
    <d v="2014-03-01T00:00:00"/>
    <d v="2025-09-02T00:00:00"/>
    <m/>
    <m/>
    <m/>
    <m/>
    <n v="46"/>
    <x v="21"/>
    <x v="0"/>
    <n v="46"/>
    <x v="0"/>
  </r>
  <r>
    <n v="23"/>
    <s v="C1/001"/>
    <s v="Babatunde"/>
    <s v="Olubayo"/>
    <s v="Adedokun"/>
    <x v="1"/>
    <x v="8"/>
    <s v="Nigeria"/>
    <x v="1"/>
    <x v="1"/>
    <d v="2011-03-01T00:00:00"/>
    <d v="2011-04-01T00:00:00"/>
    <d v="2025-09-02T00:00:00"/>
    <m/>
    <m/>
    <m/>
    <m/>
    <n v="70"/>
    <x v="22"/>
    <x v="0"/>
    <n v="70"/>
    <x v="1"/>
  </r>
  <r>
    <n v="24"/>
    <s v="C6/001"/>
    <s v="Beatrice"/>
    <s v="Waitherero"/>
    <s v="Maina"/>
    <x v="0"/>
    <x v="0"/>
    <s v="Kenya"/>
    <x v="9"/>
    <x v="2"/>
    <d v="2017-03-22T00:00:00"/>
    <d v="2016-03-01T00:00:00"/>
    <d v="2025-09-02T00:00:00"/>
    <m/>
    <m/>
    <m/>
    <m/>
    <n v="67"/>
    <x v="23"/>
    <x v="0"/>
    <n v="67"/>
    <x v="1"/>
  </r>
  <r>
    <n v="25"/>
    <s v="C10/006"/>
    <s v="Beryl"/>
    <s v="Chelangat"/>
    <s v="Maritim"/>
    <x v="0"/>
    <x v="7"/>
    <s v="Kenya"/>
    <x v="10"/>
    <x v="2"/>
    <d v="2020-07-01T00:00:00"/>
    <d v="2020-03-01T00:00:00"/>
    <d v="2025-09-02T00:00:00"/>
    <m/>
    <m/>
    <m/>
    <m/>
    <n v="43"/>
    <x v="24"/>
    <x v="0"/>
    <n v="43"/>
    <x v="0"/>
  </r>
  <r>
    <n v="26"/>
    <s v="C6/002"/>
    <s v="Betty"/>
    <s v="Karimi"/>
    <s v="Mwiti"/>
    <x v="0"/>
    <x v="0"/>
    <s v="Kenya"/>
    <x v="7"/>
    <x v="5"/>
    <d v="2016-11-30T00:00:00"/>
    <d v="2016-03-01T00:00:00"/>
    <d v="2025-09-02T00:00:00"/>
    <m/>
    <d v="2020-04-20T00:00:00"/>
    <d v="2020-06-11T00:00:00"/>
    <n v="2"/>
    <n v="52"/>
    <x v="25"/>
    <x v="0"/>
    <n v="52"/>
    <x v="1"/>
  </r>
  <r>
    <n v="27"/>
    <s v="C7/004"/>
    <s v="Blessings"/>
    <s v="Nyasilia Kaunda"/>
    <s v="Kaunda-Khangamwa"/>
    <x v="0"/>
    <x v="3"/>
    <s v="Malawi"/>
    <x v="6"/>
    <x v="2"/>
    <d v="2017-04-30T00:00:00"/>
    <d v="2017-03-01T00:00:00"/>
    <d v="2025-09-02T00:00:00"/>
    <m/>
    <m/>
    <m/>
    <m/>
    <n v="51"/>
    <x v="12"/>
    <x v="0"/>
    <n v="51"/>
    <x v="0"/>
  </r>
  <r>
    <n v="28"/>
    <s v="C4/004"/>
    <s v="Boladale"/>
    <s v="Moyosore"/>
    <s v="Mapayi"/>
    <x v="0"/>
    <x v="6"/>
    <s v="Nigeria"/>
    <x v="0"/>
    <x v="0"/>
    <d v="2013-03-15T00:00:00"/>
    <d v="2014-03-01T00:00:00"/>
    <d v="2025-09-02T00:00:00"/>
    <m/>
    <m/>
    <m/>
    <m/>
    <n v="37"/>
    <x v="26"/>
    <x v="0"/>
    <n v="37"/>
    <x v="0"/>
  </r>
  <r>
    <n v="29"/>
    <s v="C2/008"/>
    <s v="Tumwine"/>
    <m/>
    <s v="Gabriel"/>
    <x v="1"/>
    <x v="2"/>
    <s v="Uganda"/>
    <x v="4"/>
    <x v="4"/>
    <d v="2012-01-25T00:00:00"/>
    <d v="2012-03-01T00:00:00"/>
    <d v="2025-09-02T00:00:00"/>
    <n v="163"/>
    <m/>
    <m/>
    <m/>
    <n v="163"/>
    <x v="27"/>
    <x v="1"/>
    <s v="In progress: Above 60 months"/>
    <x v="2"/>
  </r>
  <r>
    <n v="30"/>
    <s v="C4/005"/>
    <s v="Bolutife"/>
    <s v="Ayokunnu"/>
    <s v="Olusanya"/>
    <x v="1"/>
    <x v="6"/>
    <s v="Nigeria"/>
    <x v="1"/>
    <x v="1"/>
    <d v="2014-07-10T00:00:00"/>
    <d v="2014-03-01T00:00:00"/>
    <d v="2025-09-02T00:00:00"/>
    <m/>
    <m/>
    <m/>
    <m/>
    <n v="85"/>
    <x v="28"/>
    <x v="0"/>
    <n v="85"/>
    <x v="1"/>
  </r>
  <r>
    <n v="31"/>
    <s v="C1/003"/>
    <s v="Caroline"/>
    <s v="Sultan"/>
    <s v="Sambai"/>
    <x v="0"/>
    <x v="8"/>
    <s v="Kenya"/>
    <x v="10"/>
    <x v="7"/>
    <d v="2011-10-11T00:00:00"/>
    <d v="2011-04-01T00:00:00"/>
    <d v="2025-09-02T00:00:00"/>
    <m/>
    <m/>
    <m/>
    <m/>
    <n v="36"/>
    <x v="8"/>
    <x v="0"/>
    <n v="36"/>
    <x v="0"/>
  </r>
  <r>
    <n v="32"/>
    <s v="C4/007"/>
    <s v="Caroline"/>
    <s v="Jepkoech"/>
    <s v="Sawe"/>
    <x v="0"/>
    <x v="6"/>
    <s v="Kenya"/>
    <x v="10"/>
    <x v="5"/>
    <d v="2014-04-01T00:00:00"/>
    <d v="2014-03-01T00:00:00"/>
    <d v="2025-09-02T00:00:00"/>
    <m/>
    <m/>
    <m/>
    <m/>
    <n v="91"/>
    <x v="29"/>
    <x v="0"/>
    <n v="91"/>
    <x v="1"/>
  </r>
  <r>
    <n v="33"/>
    <s v="C7/006"/>
    <s v="Catherine"/>
    <s v="Mawia"/>
    <s v="Musyoka"/>
    <x v="0"/>
    <x v="3"/>
    <s v="Kenya"/>
    <x v="7"/>
    <x v="5"/>
    <d v="2017-06-30T00:00:00"/>
    <d v="2017-03-01T00:00:00"/>
    <d v="2025-09-02T00:00:00"/>
    <m/>
    <m/>
    <m/>
    <m/>
    <n v="55"/>
    <x v="30"/>
    <x v="0"/>
    <n v="55"/>
    <x v="1"/>
  </r>
  <r>
    <n v="34"/>
    <s v="C5/002"/>
    <s v="Celestin"/>
    <m/>
    <s v="Ndikumana"/>
    <x v="1"/>
    <x v="9"/>
    <s v="Rwanda"/>
    <x v="5"/>
    <x v="7"/>
    <d v="2017-09-15T00:00:00"/>
    <d v="2015-03-01T00:00:00"/>
    <d v="2025-09-02T00:00:00"/>
    <m/>
    <m/>
    <m/>
    <m/>
    <n v="58"/>
    <x v="31"/>
    <x v="0"/>
    <n v="58"/>
    <x v="1"/>
  </r>
  <r>
    <n v="35"/>
    <s v="C7/005"/>
    <s v="Celestin"/>
    <m/>
    <s v="Banamwana"/>
    <x v="1"/>
    <x v="3"/>
    <s v="Rwanda"/>
    <x v="5"/>
    <x v="4"/>
    <d v="2017-04-30T00:00:00"/>
    <d v="2017-03-01T00:00:00"/>
    <d v="2025-09-02T00:00:00"/>
    <m/>
    <m/>
    <m/>
    <m/>
    <n v="82"/>
    <x v="32"/>
    <x v="0"/>
    <n v="82"/>
    <x v="1"/>
  </r>
  <r>
    <n v="36"/>
    <s v="C1/002"/>
    <s v="Celine"/>
    <m/>
    <s v="Niwemahoro"/>
    <x v="0"/>
    <x v="8"/>
    <s v="Rwanda"/>
    <x v="5"/>
    <x v="6"/>
    <d v="2011-03-14T00:00:00"/>
    <d v="2011-04-01T00:00:00"/>
    <d v="2025-09-02T00:00:00"/>
    <m/>
    <m/>
    <m/>
    <m/>
    <n v="79"/>
    <x v="33"/>
    <x v="0"/>
    <n v="79"/>
    <x v="1"/>
  </r>
  <r>
    <n v="37"/>
    <s v="C3/006"/>
    <s v="Charles"/>
    <s v="Masulani"/>
    <s v="Mwale"/>
    <x v="1"/>
    <x v="4"/>
    <s v="Rwanda"/>
    <x v="5"/>
    <x v="8"/>
    <d v="2012-10-18T00:00:00"/>
    <d v="2013-03-01T00:00:00"/>
    <d v="2025-09-02T00:00:00"/>
    <m/>
    <m/>
    <m/>
    <m/>
    <n v="57"/>
    <x v="34"/>
    <x v="0"/>
    <n v="57"/>
    <x v="1"/>
  </r>
  <r>
    <n v="38"/>
    <s v="C9/008"/>
    <s v="Charles "/>
    <m/>
    <s v="Ssemugabo"/>
    <x v="1"/>
    <x v="1"/>
    <s v="Uganda"/>
    <x v="4"/>
    <x v="4"/>
    <d v="2019-07-01T00:00:00"/>
    <d v="2019-03-01T00:00:00"/>
    <d v="2025-09-02T00:00:00"/>
    <m/>
    <m/>
    <m/>
    <m/>
    <n v="55"/>
    <x v="35"/>
    <x v="0"/>
    <n v="55"/>
    <x v="1"/>
  </r>
  <r>
    <n v="39"/>
    <s v="C5/001"/>
    <s v="Cheikh Mbacké"/>
    <m/>
    <s v="Faye"/>
    <x v="1"/>
    <x v="9"/>
    <s v="Senegal"/>
    <x v="9"/>
    <x v="2"/>
    <d v="2016-01-01T00:00:00"/>
    <d v="2015-03-01T00:00:00"/>
    <d v="2025-09-02T00:00:00"/>
    <m/>
    <m/>
    <m/>
    <m/>
    <n v="52"/>
    <x v="36"/>
    <x v="0"/>
    <n v="52"/>
    <x v="1"/>
  </r>
  <r>
    <n v="40"/>
    <s v="C10/007"/>
    <s v="Chinenyenwa"/>
    <s v="Maria Dorathy"/>
    <s v="Ohia"/>
    <x v="0"/>
    <x v="7"/>
    <s v="Nigeria"/>
    <x v="1"/>
    <x v="1"/>
    <m/>
    <d v="2020-03-01T00:00:00"/>
    <d v="2025-09-02T00:00:00"/>
    <m/>
    <m/>
    <m/>
    <m/>
    <n v="22"/>
    <x v="37"/>
    <x v="0"/>
    <n v="22"/>
    <x v="0"/>
  </r>
  <r>
    <n v="41"/>
    <s v="C4/006"/>
    <s v="Chrispus"/>
    <s v="-"/>
    <s v="Mayora"/>
    <x v="1"/>
    <x v="6"/>
    <s v="Uganda"/>
    <x v="4"/>
    <x v="2"/>
    <d v="2015-01-01T00:00:00"/>
    <d v="2014-03-01T00:00:00"/>
    <d v="2025-09-02T00:00:00"/>
    <m/>
    <m/>
    <m/>
    <m/>
    <n v="89"/>
    <x v="38"/>
    <x v="0"/>
    <n v="89"/>
    <x v="1"/>
  </r>
  <r>
    <n v="42"/>
    <s v="C8/008"/>
    <s v="Christine"/>
    <s v="Minoo"/>
    <s v="Mbindyo"/>
    <x v="0"/>
    <x v="5"/>
    <s v="Kenya"/>
    <x v="7"/>
    <x v="5"/>
    <d v="2018-10-01T00:00:00"/>
    <d v="2018-03-01T00:00:00"/>
    <d v="2025-09-02T00:00:00"/>
    <m/>
    <m/>
    <m/>
    <m/>
    <n v="50"/>
    <x v="39"/>
    <x v="0"/>
    <n v="50"/>
    <x v="0"/>
  </r>
  <r>
    <n v="43"/>
    <s v="C2/004"/>
    <s v="Diana"/>
    <s v="-"/>
    <s v="Menya"/>
    <x v="0"/>
    <x v="2"/>
    <s v="Kenya"/>
    <x v="10"/>
    <x v="7"/>
    <d v="2013-03-01T00:00:00"/>
    <d v="2012-03-01T00:00:00"/>
    <d v="2025-09-02T00:00:00"/>
    <m/>
    <m/>
    <m/>
    <m/>
    <n v="57"/>
    <x v="20"/>
    <x v="0"/>
    <n v="57"/>
    <x v="1"/>
  </r>
  <r>
    <n v="44"/>
    <s v="C4/008"/>
    <s v="Dieter"/>
    <m/>
    <s v="Hartmann"/>
    <x v="1"/>
    <x v="6"/>
    <s v="South Africa"/>
    <x v="2"/>
    <x v="2"/>
    <d v="2013-12-09T00:00:00"/>
    <d v="2014-03-01T00:00:00"/>
    <d v="2025-09-02T00:00:00"/>
    <m/>
    <m/>
    <m/>
    <m/>
    <n v="101"/>
    <x v="40"/>
    <x v="0"/>
    <n v="101"/>
    <x v="1"/>
  </r>
  <r>
    <n v="45"/>
    <s v="C3/009"/>
    <s v="Evangeline"/>
    <s v="Wawira"/>
    <s v="Njiru"/>
    <x v="0"/>
    <x v="4"/>
    <s v="Kenya"/>
    <x v="10"/>
    <x v="7"/>
    <d v="2012-09-01T00:00:00"/>
    <d v="2013-03-01T00:00:00"/>
    <d v="2025-09-02T00:00:00"/>
    <n v="151"/>
    <m/>
    <m/>
    <m/>
    <n v="151"/>
    <x v="27"/>
    <x v="1"/>
    <s v="In progress: Above 60 months"/>
    <x v="2"/>
  </r>
  <r>
    <n v="46"/>
    <s v="C1/004"/>
    <s v="Dieudonne"/>
    <m/>
    <s v="Uwizeye"/>
    <x v="1"/>
    <x v="8"/>
    <s v="Rwanda"/>
    <x v="5"/>
    <x v="6"/>
    <d v="2011-06-01T00:00:00"/>
    <d v="2011-04-01T00:00:00"/>
    <d v="2025-09-02T00:00:00"/>
    <m/>
    <m/>
    <m/>
    <m/>
    <n v="56"/>
    <x v="41"/>
    <x v="0"/>
    <n v="56"/>
    <x v="1"/>
  </r>
  <r>
    <n v="47"/>
    <s v="C3/011"/>
    <s v="Emmanuel"/>
    <m/>
    <s v="Shema"/>
    <x v="1"/>
    <x v="4"/>
    <s v="Rwanda"/>
    <x v="5"/>
    <x v="7"/>
    <d v="2013-03-27T00:00:00"/>
    <d v="2013-03-01T00:00:00"/>
    <d v="2025-09-02T00:00:00"/>
    <n v="151"/>
    <m/>
    <m/>
    <m/>
    <n v="151"/>
    <x v="27"/>
    <x v="1"/>
    <s v="In progress: Above 60 months"/>
    <x v="2"/>
  </r>
  <r>
    <n v="48"/>
    <s v="C5/006"/>
    <s v="Emmanuel"/>
    <s v="Wilson"/>
    <s v="Kaindoa"/>
    <x v="1"/>
    <x v="9"/>
    <s v="Tanzania"/>
    <x v="3"/>
    <x v="2"/>
    <d v="2015-08-15T00:00:00"/>
    <d v="2015-03-01T00:00:00"/>
    <d v="2025-09-02T00:00:00"/>
    <m/>
    <m/>
    <m/>
    <m/>
    <n v="58"/>
    <x v="31"/>
    <x v="0"/>
    <n v="58"/>
    <x v="1"/>
  </r>
  <r>
    <n v="49"/>
    <s v="C6/006"/>
    <s v="Eniola"/>
    <m/>
    <s v="Bambgboye"/>
    <x v="1"/>
    <x v="0"/>
    <s v="Nigeria"/>
    <x v="1"/>
    <x v="1"/>
    <d v="2016-08-08T00:00:00"/>
    <d v="2016-03-01T00:00:00"/>
    <d v="2025-09-02T00:00:00"/>
    <m/>
    <d v="2020-03-17T00:00:00"/>
    <d v="2021-02-15T00:00:00"/>
    <n v="11"/>
    <n v="50"/>
    <x v="42"/>
    <x v="0"/>
    <n v="50"/>
    <x v="0"/>
  </r>
  <r>
    <n v="50"/>
    <s v="C7/007"/>
    <s v="Eniola"/>
    <s v="Olubukola"/>
    <s v="Cadmus"/>
    <x v="0"/>
    <x v="3"/>
    <s v="Nigeria"/>
    <x v="1"/>
    <x v="1"/>
    <d v="2017-09-04T00:00:00"/>
    <d v="2017-03-01T00:00:00"/>
    <d v="2025-09-02T00:00:00"/>
    <m/>
    <d v="2020-09-04T00:00:00"/>
    <d v="2021-03-01T00:00:00"/>
    <n v="6"/>
    <n v="49"/>
    <x v="29"/>
    <x v="0"/>
    <n v="49"/>
    <x v="0"/>
  </r>
  <r>
    <n v="51"/>
    <s v="C9/001"/>
    <s v="Ernest"/>
    <s v="Yamie"/>
    <s v="Moya"/>
    <x v="1"/>
    <x v="1"/>
    <s v="Malawi"/>
    <x v="6"/>
    <x v="3"/>
    <d v="2019-09-01T00:00:00"/>
    <d v="2019-03-01T00:00:00"/>
    <d v="2025-09-02T00:00:00"/>
    <m/>
    <m/>
    <m/>
    <m/>
    <n v="60"/>
    <x v="43"/>
    <x v="0"/>
    <n v="60"/>
    <x v="1"/>
  </r>
  <r>
    <n v="52"/>
    <s v="C1/007"/>
    <s v="Esnat"/>
    <s v="Dorothy"/>
    <s v="Chirwa"/>
    <x v="0"/>
    <x v="8"/>
    <s v="Malawi"/>
    <x v="6"/>
    <x v="2"/>
    <d v="2011-02-03T00:00:00"/>
    <d v="2011-04-01T00:00:00"/>
    <d v="2025-09-02T00:00:00"/>
    <m/>
    <m/>
    <m/>
    <m/>
    <n v="67"/>
    <x v="44"/>
    <x v="0"/>
    <n v="67"/>
    <x v="1"/>
  </r>
  <r>
    <n v="53"/>
    <s v="C1/013"/>
    <s v="Esther"/>
    <s v="Clyde"/>
    <s v="Nabakwe"/>
    <x v="0"/>
    <x v="8"/>
    <s v="Kenya"/>
    <x v="10"/>
    <x v="7"/>
    <d v="2011-03-03T00:00:00"/>
    <d v="2011-04-01T00:00:00"/>
    <d v="2025-09-02T00:00:00"/>
    <m/>
    <m/>
    <m/>
    <m/>
    <n v="101"/>
    <x v="45"/>
    <x v="0"/>
    <n v="101"/>
    <x v="1"/>
  </r>
  <r>
    <n v="54"/>
    <s v="C5/003"/>
    <s v="Esther"/>
    <s v="Kikelomo"/>
    <s v="Afolabi"/>
    <x v="0"/>
    <x v="9"/>
    <s v="Nigeria"/>
    <x v="0"/>
    <x v="0"/>
    <d v="2014-04-19T00:00:00"/>
    <d v="2015-03-01T00:00:00"/>
    <d v="2025-09-02T00:00:00"/>
    <m/>
    <m/>
    <m/>
    <m/>
    <n v="39"/>
    <x v="46"/>
    <x v="0"/>
    <n v="39"/>
    <x v="0"/>
  </r>
  <r>
    <n v="55"/>
    <s v="C2/005"/>
    <s v="Evaline"/>
    <m/>
    <s v="Mcharo"/>
    <x v="0"/>
    <x v="2"/>
    <s v="Tanzania"/>
    <x v="8"/>
    <x v="5"/>
    <d v="2012-02-07T00:00:00"/>
    <d v="2012-03-01T00:00:00"/>
    <d v="2025-09-02T00:00:00"/>
    <m/>
    <m/>
    <m/>
    <m/>
    <n v="58"/>
    <x v="18"/>
    <x v="0"/>
    <n v="58"/>
    <x v="1"/>
  </r>
  <r>
    <n v="56"/>
    <s v="C3/021"/>
    <s v="Providence"/>
    <s v="Jechirchir"/>
    <s v="Kiptoo"/>
    <x v="0"/>
    <x v="4"/>
    <s v="Kenya"/>
    <x v="10"/>
    <x v="7"/>
    <d v="2012-09-01T00:00:00"/>
    <d v="2013-03-01T00:00:00"/>
    <d v="2025-09-02T00:00:00"/>
    <n v="151"/>
    <m/>
    <m/>
    <m/>
    <n v="151"/>
    <x v="27"/>
    <x v="1"/>
    <s v="In progress: Above 60 months"/>
    <x v="2"/>
  </r>
  <r>
    <n v="57"/>
    <s v="C9/010"/>
    <s v="Evelyne"/>
    <m/>
    <s v="Kantarama"/>
    <x v="0"/>
    <x v="1"/>
    <s v="Rwanda"/>
    <x v="5"/>
    <x v="8"/>
    <d v="2019-12-11T00:00:00"/>
    <d v="2019-03-01T00:00:00"/>
    <d v="2025-09-02T00:00:00"/>
    <m/>
    <m/>
    <m/>
    <m/>
    <n v="56"/>
    <x v="47"/>
    <x v="0"/>
    <n v="56"/>
    <x v="1"/>
  </r>
  <r>
    <n v="58"/>
    <s v="C8/020"/>
    <s v="Faustin"/>
    <m/>
    <s v="Ntirenganya"/>
    <x v="1"/>
    <x v="5"/>
    <s v="Rwanda"/>
    <x v="5"/>
    <x v="8"/>
    <d v="2018-09-01T00:00:00"/>
    <d v="2018-03-01T00:00:00"/>
    <d v="2025-09-02T00:00:00"/>
    <n v="91"/>
    <m/>
    <m/>
    <m/>
    <n v="91"/>
    <x v="48"/>
    <x v="0"/>
    <n v="69"/>
    <x v="1"/>
  </r>
  <r>
    <n v="59"/>
    <s v="C7/011"/>
    <s v="Felishana"/>
    <s v="Jepkosgei"/>
    <s v="Cherop"/>
    <x v="0"/>
    <x v="3"/>
    <s v="Kenya"/>
    <x v="10"/>
    <x v="7"/>
    <d v="2017-08-31T00:00:00"/>
    <d v="2017-03-01T00:00:00"/>
    <d v="2025-09-02T00:00:00"/>
    <m/>
    <m/>
    <m/>
    <m/>
    <n v="69"/>
    <x v="49"/>
    <x v="0"/>
    <n v="69"/>
    <x v="1"/>
  </r>
  <r>
    <n v="60"/>
    <s v="C5/009"/>
    <s v="Felix"/>
    <m/>
    <s v="Khuluza"/>
    <x v="1"/>
    <x v="9"/>
    <s v="Malawi"/>
    <x v="6"/>
    <x v="3"/>
    <d v="2015-02-02T00:00:00"/>
    <d v="2015-03-01T00:00:00"/>
    <d v="2025-09-02T00:00:00"/>
    <m/>
    <m/>
    <m/>
    <m/>
    <n v="46"/>
    <x v="50"/>
    <x v="0"/>
    <n v="46"/>
    <x v="0"/>
  </r>
  <r>
    <n v="61"/>
    <s v="C4/011"/>
    <s v="Flavia"/>
    <s v="Kiweewa"/>
    <s v="Matovu"/>
    <x v="0"/>
    <x v="6"/>
    <s v="Uganda"/>
    <x v="4"/>
    <x v="2"/>
    <d v="2017-05-31T00:00:00"/>
    <d v="2014-03-01T00:00:00"/>
    <d v="2025-09-02T00:00:00"/>
    <m/>
    <m/>
    <m/>
    <m/>
    <n v="93"/>
    <x v="51"/>
    <x v="0"/>
    <n v="93"/>
    <x v="1"/>
  </r>
  <r>
    <n v="62"/>
    <s v="C7/012"/>
    <s v="Folake"/>
    <s v="Barakat"/>
    <s v="Lawal"/>
    <x v="0"/>
    <x v="3"/>
    <s v="Nigeria"/>
    <x v="1"/>
    <x v="1"/>
    <d v="2017-04-03T00:00:00"/>
    <d v="2017-03-01T00:00:00"/>
    <d v="2025-09-02T00:00:00"/>
    <m/>
    <d v="2020-09-03T00:00:00"/>
    <d v="2021-04-01T00:00:00"/>
    <n v="7"/>
    <n v="48"/>
    <x v="52"/>
    <x v="0"/>
    <n v="48"/>
    <x v="0"/>
  </r>
  <r>
    <n v="63"/>
    <s v="C8/016"/>
    <s v="Folashayo"/>
    <s v="Ikenna Peter"/>
    <s v="Adeniji"/>
    <x v="1"/>
    <x v="5"/>
    <s v="Nigeria"/>
    <x v="1"/>
    <x v="2"/>
    <d v="2018-08-06T00:00:00"/>
    <d v="2018-03-01T00:00:00"/>
    <d v="2025-09-02T00:00:00"/>
    <m/>
    <m/>
    <m/>
    <m/>
    <n v="43"/>
    <x v="53"/>
    <x v="0"/>
    <n v="43"/>
    <x v="0"/>
  </r>
  <r>
    <n v="64"/>
    <s v="C5/008"/>
    <s v="Folusho"/>
    <s v="Mubowale"/>
    <s v="Balogun"/>
    <x v="0"/>
    <x v="9"/>
    <s v="Nigeria"/>
    <x v="1"/>
    <x v="1"/>
    <d v="2014-08-01T00:00:00"/>
    <d v="2015-03-01T00:00:00"/>
    <d v="2025-09-02T00:00:00"/>
    <m/>
    <m/>
    <m/>
    <m/>
    <n v="59"/>
    <x v="54"/>
    <x v="0"/>
    <n v="59"/>
    <x v="1"/>
  </r>
  <r>
    <n v="65"/>
    <s v="C8/021"/>
    <s v="Foluso"/>
    <s v="Ayobami"/>
    <s v="Atiba"/>
    <x v="0"/>
    <x v="5"/>
    <s v="Nigeria"/>
    <x v="1"/>
    <x v="2"/>
    <d v="2018-06-10T00:00:00"/>
    <d v="2018-03-01T00:00:00"/>
    <d v="2025-09-02T00:00:00"/>
    <n v="91"/>
    <m/>
    <m/>
    <m/>
    <n v="91"/>
    <x v="55"/>
    <x v="0"/>
    <n v="77"/>
    <x v="1"/>
  </r>
  <r>
    <n v="66"/>
    <s v="C1/010"/>
    <s v="François"/>
    <m/>
    <s v="Niragire"/>
    <x v="1"/>
    <x v="8"/>
    <s v="Rwanda"/>
    <x v="5"/>
    <x v="8"/>
    <d v="2011-10-07T00:00:00"/>
    <d v="2011-04-01T00:00:00"/>
    <d v="2025-09-02T00:00:00"/>
    <m/>
    <m/>
    <m/>
    <m/>
    <n v="76"/>
    <x v="56"/>
    <x v="0"/>
    <n v="76"/>
    <x v="1"/>
  </r>
  <r>
    <n v="67"/>
    <s v="C5/010"/>
    <s v="Fred"/>
    <m/>
    <s v="Maniragaba"/>
    <x v="1"/>
    <x v="9"/>
    <s v="Uganda"/>
    <x v="4"/>
    <x v="4"/>
    <d v="2015-05-01T00:00:00"/>
    <d v="2015-03-01T00:00:00"/>
    <d v="2025-09-02T00:00:00"/>
    <m/>
    <m/>
    <m/>
    <m/>
    <n v="53"/>
    <x v="57"/>
    <x v="0"/>
    <n v="53"/>
    <x v="1"/>
  </r>
  <r>
    <n v="68"/>
    <s v="C10/010"/>
    <s v="Frederick "/>
    <m/>
    <s v="Oporia"/>
    <x v="1"/>
    <x v="7"/>
    <s v="Uganda"/>
    <x v="4"/>
    <x v="4"/>
    <d v="2020-08-31T00:00:00"/>
    <d v="2020-03-01T00:00:00"/>
    <d v="2025-09-02T00:00:00"/>
    <m/>
    <m/>
    <m/>
    <m/>
    <n v="45"/>
    <x v="48"/>
    <x v="0"/>
    <n v="45"/>
    <x v="0"/>
  </r>
  <r>
    <n v="69"/>
    <s v="C3/012"/>
    <s v="Fredrick"/>
    <s v="Okoth"/>
    <s v="Okaka"/>
    <x v="1"/>
    <x v="4"/>
    <s v="Kenya"/>
    <x v="10"/>
    <x v="7"/>
    <d v="2012-08-09T00:00:00"/>
    <d v="2013-03-01T00:00:00"/>
    <d v="2025-09-02T00:00:00"/>
    <m/>
    <m/>
    <m/>
    <m/>
    <n v="45"/>
    <x v="58"/>
    <x v="0"/>
    <n v="45"/>
    <x v="0"/>
  </r>
  <r>
    <n v="70"/>
    <s v="C1/009"/>
    <s v="Fresier"/>
    <m/>
    <s v="Maseko"/>
    <x v="1"/>
    <x v="8"/>
    <s v="Malawi"/>
    <x v="6"/>
    <x v="3"/>
    <d v="2011-01-01T00:00:00"/>
    <d v="2011-04-01T00:00:00"/>
    <d v="2025-09-02T00:00:00"/>
    <m/>
    <m/>
    <m/>
    <m/>
    <n v="65"/>
    <x v="59"/>
    <x v="0"/>
    <n v="65"/>
    <x v="1"/>
  </r>
  <r>
    <n v="71"/>
    <s v="C7/013"/>
    <s v="Funmilola"/>
    <s v="Folasade"/>
    <s v="Oyinlola"/>
    <x v="0"/>
    <x v="3"/>
    <s v="Nigeria"/>
    <x v="0"/>
    <x v="0"/>
    <d v="2016-11-09T00:00:00"/>
    <d v="2017-03-01T00:00:00"/>
    <d v="2025-09-02T00:00:00"/>
    <m/>
    <m/>
    <m/>
    <m/>
    <n v="33"/>
    <x v="60"/>
    <x v="0"/>
    <n v="33"/>
    <x v="0"/>
  </r>
  <r>
    <n v="72"/>
    <s v="C4/016"/>
    <s v="Jackline"/>
    <s v="Chepchirchir"/>
    <s v="Sitienei"/>
    <x v="0"/>
    <x v="6"/>
    <s v="Kenya"/>
    <x v="10"/>
    <x v="2"/>
    <d v="2014-02-23T00:00:00"/>
    <d v="2014-03-01T00:00:00"/>
    <d v="2025-09-02T00:00:00"/>
    <n v="139"/>
    <m/>
    <m/>
    <m/>
    <n v="139"/>
    <x v="27"/>
    <x v="1"/>
    <s v="In progress: Above 60 months"/>
    <x v="2"/>
  </r>
  <r>
    <n v="73"/>
    <s v="C9/013"/>
    <s v="Funmito"/>
    <s v="Omolola"/>
    <s v="Fehintola"/>
    <x v="0"/>
    <x v="1"/>
    <s v="Nigeria"/>
    <x v="0"/>
    <x v="1"/>
    <d v="2019-04-15T00:00:00"/>
    <d v="2019-03-01T00:00:00"/>
    <d v="2025-09-02T00:00:00"/>
    <m/>
    <d v="2023-05-01T00:00:00"/>
    <d v="2023-10-30T00:00:00"/>
    <n v="6"/>
    <n v="50"/>
    <x v="61"/>
    <x v="0"/>
    <n v="50"/>
    <x v="0"/>
  </r>
  <r>
    <n v="74"/>
    <s v="C8/013"/>
    <s v="Getrude"/>
    <s v="Shepelo"/>
    <s v="Peter"/>
    <x v="0"/>
    <x v="5"/>
    <s v="Kenya"/>
    <x v="7"/>
    <x v="5"/>
    <d v="2018-03-01T00:00:00"/>
    <d v="2018-03-01T00:00:00"/>
    <d v="2025-09-02T00:00:00"/>
    <m/>
    <m/>
    <m/>
    <m/>
    <n v="33"/>
    <x v="62"/>
    <x v="0"/>
    <n v="33"/>
    <x v="0"/>
  </r>
  <r>
    <n v="75"/>
    <s v="C6/008"/>
    <s v="Godwin"/>
    <m/>
    <s v="Anywar"/>
    <x v="1"/>
    <x v="0"/>
    <s v="Uganda"/>
    <x v="4"/>
    <x v="4"/>
    <d v="2016-09-25T00:00:00"/>
    <d v="2016-03-01T00:00:00"/>
    <d v="2025-09-02T00:00:00"/>
    <m/>
    <m/>
    <m/>
    <m/>
    <n v="70"/>
    <x v="63"/>
    <x v="0"/>
    <n v="70"/>
    <x v="1"/>
  </r>
  <r>
    <n v="76"/>
    <s v="C4/012"/>
    <s v="Grace"/>
    <s v="Wambura"/>
    <s v="Mbuthia"/>
    <x v="0"/>
    <x v="6"/>
    <s v="Kenya"/>
    <x v="10"/>
    <x v="5"/>
    <d v="2014-10-01T00:00:00"/>
    <d v="2014-03-01T00:00:00"/>
    <d v="2025-09-02T00:00:00"/>
    <m/>
    <m/>
    <m/>
    <m/>
    <n v="51"/>
    <x v="64"/>
    <x v="0"/>
    <n v="51"/>
    <x v="0"/>
  </r>
  <r>
    <n v="77"/>
    <s v="C5/011"/>
    <s v="Hellen"/>
    <s v="Jepngetich"/>
    <s v="Jepngetich"/>
    <x v="0"/>
    <x v="9"/>
    <s v="Kenya"/>
    <x v="10"/>
    <x v="7"/>
    <d v="2015-09-10T00:00:00"/>
    <d v="2015-03-01T00:00:00"/>
    <d v="2025-09-02T00:00:00"/>
    <m/>
    <d v="2020-03-15T00:00:00"/>
    <d v="2020-08-06T00:00:00"/>
    <n v="5"/>
    <n v="64"/>
    <x v="65"/>
    <x v="0"/>
    <n v="64"/>
    <x v="1"/>
  </r>
  <r>
    <n v="78"/>
    <s v="C4/013"/>
    <s v="Henry"/>
    <m/>
    <s v="Zakumumpa"/>
    <x v="1"/>
    <x v="6"/>
    <s v="Uganda"/>
    <x v="4"/>
    <x v="4"/>
    <d v="2013-11-26T00:00:00"/>
    <d v="2014-03-01T00:00:00"/>
    <d v="2025-09-02T00:00:00"/>
    <m/>
    <m/>
    <m/>
    <m/>
    <n v="56"/>
    <x v="66"/>
    <x v="0"/>
    <n v="56"/>
    <x v="1"/>
  </r>
  <r>
    <n v="79"/>
    <s v="C2/009"/>
    <s v="Herbert"/>
    <s v="Hudson"/>
    <s v="Longwe"/>
    <x v="1"/>
    <x v="2"/>
    <s v="Malawi"/>
    <x v="6"/>
    <x v="3"/>
    <d v="2012-02-22T00:00:00"/>
    <d v="2012-03-01T00:00:00"/>
    <d v="2025-09-02T00:00:00"/>
    <m/>
    <m/>
    <m/>
    <m/>
    <n v="40"/>
    <x v="67"/>
    <x v="0"/>
    <n v="40"/>
    <x v="0"/>
  </r>
  <r>
    <n v="80"/>
    <s v="C5/013"/>
    <s v="Ikeola"/>
    <s v="Adejoke"/>
    <s v="Adeoye"/>
    <x v="0"/>
    <x v="9"/>
    <s v="Nigeria"/>
    <x v="1"/>
    <x v="1"/>
    <d v="2013-02-01T00:00:00"/>
    <d v="2015-03-01T00:00:00"/>
    <d v="2025-09-02T00:00:00"/>
    <m/>
    <d v="2017-03-01T00:00:00"/>
    <d v="2018-02-01T00:00:00"/>
    <n v="12"/>
    <n v="66"/>
    <x v="68"/>
    <x v="0"/>
    <n v="66"/>
    <x v="1"/>
  </r>
  <r>
    <n v="81"/>
    <s v="C4/014"/>
    <s v="Irene"/>
    <s v="Richard"/>
    <s v="Moshi"/>
    <x v="0"/>
    <x v="6"/>
    <s v="Tanzania"/>
    <x v="3"/>
    <x v="2"/>
    <d v="2015-02-01T00:00:00"/>
    <d v="2014-03-01T00:00:00"/>
    <d v="2025-09-02T00:00:00"/>
    <m/>
    <m/>
    <m/>
    <m/>
    <n v="70"/>
    <x v="31"/>
    <x v="0"/>
    <n v="70"/>
    <x v="1"/>
  </r>
  <r>
    <n v="82"/>
    <s v="C8/005"/>
    <s v="Jacob"/>
    <s v="Wale"/>
    <s v="Mobolaji"/>
    <x v="1"/>
    <x v="5"/>
    <s v="Nigeria"/>
    <x v="0"/>
    <x v="0"/>
    <d v="2017-05-15T00:00:00"/>
    <d v="2018-03-01T00:00:00"/>
    <d v="2025-09-02T00:00:00"/>
    <m/>
    <m/>
    <m/>
    <m/>
    <n v="43"/>
    <x v="23"/>
    <x v="0"/>
    <n v="43"/>
    <x v="0"/>
  </r>
  <r>
    <n v="83"/>
    <s v="C10/011"/>
    <s v="James"/>
    <s v="Mburu"/>
    <s v="Kang'ethe"/>
    <x v="1"/>
    <x v="7"/>
    <s v="Kenya"/>
    <x v="7"/>
    <x v="5"/>
    <d v="2021-02-18T00:00:00"/>
    <d v="2020-03-01T00:00:00"/>
    <d v="2025-09-02T00:00:00"/>
    <n v="67"/>
    <m/>
    <m/>
    <m/>
    <n v="67"/>
    <x v="69"/>
    <x v="0"/>
    <n v="57"/>
    <x v="1"/>
  </r>
  <r>
    <n v="84"/>
    <s v="C10/012"/>
    <s v="James"/>
    <m/>
    <s v="Muleme"/>
    <x v="1"/>
    <x v="7"/>
    <s v="Uganda"/>
    <x v="4"/>
    <x v="4"/>
    <d v="2022-01-19T00:00:00"/>
    <d v="2020-03-01T00:00:00"/>
    <d v="2025-09-02T00:00:00"/>
    <m/>
    <m/>
    <m/>
    <m/>
    <n v="45"/>
    <x v="70"/>
    <x v="0"/>
    <n v="45"/>
    <x v="0"/>
  </r>
  <r>
    <n v="85"/>
    <s v="C10/003"/>
    <s v="Jean de la Croix"/>
    <s v="Allen"/>
    <s v="Ingabire"/>
    <x v="1"/>
    <x v="7"/>
    <s v="Rwanda"/>
    <x v="5"/>
    <x v="8"/>
    <d v="2020-01-10T00:00:00"/>
    <d v="2020-03-01T00:00:00"/>
    <d v="2025-09-02T00:00:00"/>
    <n v="67"/>
    <m/>
    <m/>
    <m/>
    <n v="67"/>
    <x v="71"/>
    <x v="0"/>
    <n v="56"/>
    <x v="1"/>
  </r>
  <r>
    <n v="86"/>
    <s v="C5/015"/>
    <s v="Jeanette"/>
    <m/>
    <s v="Dawa"/>
    <x v="0"/>
    <x v="9"/>
    <s v="Kenya"/>
    <x v="7"/>
    <x v="5"/>
    <d v="2015-10-13T00:00:00"/>
    <d v="2015-03-01T00:00:00"/>
    <d v="2025-09-02T00:00:00"/>
    <m/>
    <m/>
    <m/>
    <m/>
    <n v="69"/>
    <x v="62"/>
    <x v="0"/>
    <n v="69"/>
    <x v="1"/>
  </r>
  <r>
    <n v="87"/>
    <s v="C5/016"/>
    <s v="Jepchirchir"/>
    <m/>
    <s v="Kiplagat"/>
    <x v="0"/>
    <x v="9"/>
    <s v="Kenya"/>
    <x v="10"/>
    <x v="2"/>
    <d v="2015-08-06T00:00:00"/>
    <d v="2015-03-01T00:00:00"/>
    <d v="2025-09-02T00:00:00"/>
    <m/>
    <m/>
    <m/>
    <m/>
    <n v="56"/>
    <x v="72"/>
    <x v="0"/>
    <n v="56"/>
    <x v="1"/>
  </r>
  <r>
    <n v="88"/>
    <s v="C6/011"/>
    <s v="Joan"/>
    <s v="Nankya"/>
    <s v="Mutyoba"/>
    <x v="0"/>
    <x v="0"/>
    <s v="Uganda"/>
    <x v="4"/>
    <x v="4"/>
    <d v="2016-04-04T00:00:00"/>
    <d v="2016-03-01T00:00:00"/>
    <d v="2025-09-02T00:00:00"/>
    <m/>
    <m/>
    <m/>
    <m/>
    <n v="72"/>
    <x v="73"/>
    <x v="0"/>
    <n v="72"/>
    <x v="1"/>
  </r>
  <r>
    <n v="89"/>
    <s v="C3/013"/>
    <s v="Joel"/>
    <s v="Olayiwola"/>
    <s v="Faronbi"/>
    <x v="1"/>
    <x v="4"/>
    <s v="Nigeria"/>
    <x v="0"/>
    <x v="0"/>
    <d v="2012-09-26T00:00:00"/>
    <d v="2013-03-01T00:00:00"/>
    <d v="2025-09-02T00:00:00"/>
    <m/>
    <m/>
    <m/>
    <m/>
    <n v="34"/>
    <x v="74"/>
    <x v="0"/>
    <n v="34"/>
    <x v="0"/>
  </r>
  <r>
    <n v="90"/>
    <s v="C6/009"/>
    <s v="John"/>
    <s v="Olugbenga"/>
    <s v="Abe"/>
    <x v="1"/>
    <x v="0"/>
    <s v="Nigeria"/>
    <x v="0"/>
    <x v="0"/>
    <d v="2016-11-09T00:00:00"/>
    <d v="2016-03-01T00:00:00"/>
    <d v="2025-09-02T00:00:00"/>
    <m/>
    <m/>
    <m/>
    <m/>
    <n v="40"/>
    <x v="75"/>
    <x v="0"/>
    <n v="40"/>
    <x v="0"/>
  </r>
  <r>
    <n v="91"/>
    <s v="C5/007"/>
    <s v="Esther"/>
    <s v="Wamuyu"/>
    <s v="Karumi"/>
    <x v="0"/>
    <x v="9"/>
    <s v="Kenya"/>
    <x v="7"/>
    <x v="5"/>
    <d v="2015-09-08T00:00:00"/>
    <d v="2015-03-01T00:00:00"/>
    <d v="2025-09-02T00:00:00"/>
    <n v="127"/>
    <m/>
    <m/>
    <m/>
    <n v="127"/>
    <x v="27"/>
    <x v="1"/>
    <s v="In progress: Above 60 months"/>
    <x v="2"/>
  </r>
  <r>
    <n v="92"/>
    <s v="C2/010"/>
    <s v="Joseph"/>
    <s v="Maurice"/>
    <s v="Mutisya"/>
    <x v="1"/>
    <x v="2"/>
    <s v="Kenya"/>
    <x v="9"/>
    <x v="2"/>
    <d v="2012-03-19T00:00:00"/>
    <d v="2012-03-01T00:00:00"/>
    <d v="2025-09-02T00:00:00"/>
    <m/>
    <m/>
    <m/>
    <m/>
    <n v="82"/>
    <x v="76"/>
    <x v="0"/>
    <n v="82"/>
    <x v="1"/>
  </r>
  <r>
    <n v="93"/>
    <s v="C1/011"/>
    <s v="Joshua"/>
    <s v="Odunayo"/>
    <s v="Akinyemi"/>
    <x v="1"/>
    <x v="8"/>
    <s v="Nigeria"/>
    <x v="1"/>
    <x v="1"/>
    <d v="2011-03-07T00:00:00"/>
    <d v="2011-04-01T00:00:00"/>
    <d v="2025-09-02T00:00:00"/>
    <m/>
    <m/>
    <m/>
    <m/>
    <n v="35"/>
    <x v="77"/>
    <x v="0"/>
    <n v="35"/>
    <x v="0"/>
  </r>
  <r>
    <n v="94"/>
    <s v="C3/014"/>
    <s v="Judith"/>
    <s v="Nekesa"/>
    <s v="Mangeni"/>
    <x v="0"/>
    <x v="4"/>
    <s v="Kenya"/>
    <x v="10"/>
    <x v="5"/>
    <d v="2013-06-07T00:00:00"/>
    <d v="2013-03-01T00:00:00"/>
    <d v="2025-09-02T00:00:00"/>
    <m/>
    <m/>
    <m/>
    <m/>
    <n v="50"/>
    <x v="78"/>
    <x v="0"/>
    <n v="50"/>
    <x v="0"/>
  </r>
  <r>
    <n v="95"/>
    <s v="C5/012"/>
    <s v="Hillary"/>
    <s v="Kipruto"/>
    <s v="Sang"/>
    <x v="1"/>
    <x v="9"/>
    <s v="Kenya"/>
    <x v="10"/>
    <x v="7"/>
    <d v="2014-09-01T00:00:00"/>
    <d v="2015-03-01T00:00:00"/>
    <d v="2025-09-02T00:00:00"/>
    <n v="127"/>
    <m/>
    <m/>
    <m/>
    <n v="127"/>
    <x v="27"/>
    <x v="1"/>
    <s v="In progress: Above 60 months"/>
    <x v="2"/>
  </r>
  <r>
    <n v="96"/>
    <s v="C7/015"/>
    <s v="Judith"/>
    <s v="Reegan Mulubwa"/>
    <s v="Mwansa-Kambafwile"/>
    <x v="0"/>
    <x v="3"/>
    <s v="South Africa"/>
    <x v="2"/>
    <x v="2"/>
    <d v="2016-03-14T00:00:00"/>
    <d v="2017-03-01T00:00:00"/>
    <d v="2025-09-02T00:00:00"/>
    <m/>
    <m/>
    <m/>
    <m/>
    <n v="73"/>
    <x v="79"/>
    <x v="0"/>
    <n v="73"/>
    <x v="1"/>
  </r>
  <r>
    <n v="97"/>
    <s v="C8/004"/>
    <s v="Julienne"/>
    <m/>
    <s v="Murererehe"/>
    <x v="0"/>
    <x v="5"/>
    <s v="Rwanda"/>
    <x v="5"/>
    <x v="2"/>
    <d v="2018-10-30T00:00:00"/>
    <d v="2018-03-01T00:00:00"/>
    <d v="2025-09-02T00:00:00"/>
    <m/>
    <d v="2020-05-01T00:00:00"/>
    <d v="2020-07-31T00:00:00"/>
    <n v="3"/>
    <n v="72"/>
    <x v="80"/>
    <x v="0"/>
    <n v="72"/>
    <x v="1"/>
  </r>
  <r>
    <n v="98"/>
    <s v="C6/010"/>
    <s v="Justin"/>
    <m/>
    <s v="Kumala"/>
    <x v="1"/>
    <x v="0"/>
    <s v="Malawi"/>
    <x v="6"/>
    <x v="2"/>
    <d v="2016-09-09T00:00:00"/>
    <d v="2016-03-01T00:00:00"/>
    <d v="2025-09-02T00:00:00"/>
    <n v="115"/>
    <m/>
    <m/>
    <m/>
    <n v="115"/>
    <x v="69"/>
    <x v="0"/>
    <n v="105"/>
    <x v="1"/>
  </r>
  <r>
    <n v="99"/>
    <s v="C5/014"/>
    <s v="Justine"/>
    <s v="Nnakate"/>
    <s v="Bukenya"/>
    <x v="0"/>
    <x v="9"/>
    <s v="Uganda"/>
    <x v="4"/>
    <x v="4"/>
    <d v="2017-01-30T00:00:00"/>
    <d v="2015-03-01T00:00:00"/>
    <d v="2025-09-02T00:00:00"/>
    <m/>
    <m/>
    <m/>
    <m/>
    <n v="75"/>
    <x v="81"/>
    <x v="0"/>
    <n v="75"/>
    <x v="1"/>
  </r>
  <r>
    <n v="100"/>
    <s v="C4/017"/>
    <s v="Kaitesi"/>
    <s v="Batamuliza"/>
    <s v="Mukara"/>
    <x v="0"/>
    <x v="6"/>
    <s v="Rwanda"/>
    <x v="5"/>
    <x v="4"/>
    <d v="2015-12-15T00:00:00"/>
    <d v="2014-03-01T00:00:00"/>
    <d v="2025-09-02T00:00:00"/>
    <m/>
    <m/>
    <m/>
    <m/>
    <n v="87"/>
    <x v="81"/>
    <x v="0"/>
    <n v="87"/>
    <x v="1"/>
  </r>
  <r>
    <n v="101"/>
    <s v="C3/005"/>
    <s v="Kato"/>
    <s v="Charles"/>
    <s v="Drago "/>
    <x v="1"/>
    <x v="4"/>
    <s v="Uganda"/>
    <x v="4"/>
    <x v="4"/>
    <d v="2012-09-11T00:00:00"/>
    <d v="2013-03-01T00:00:00"/>
    <d v="2025-09-02T00:00:00"/>
    <m/>
    <m/>
    <m/>
    <m/>
    <n v="37"/>
    <x v="14"/>
    <x v="0"/>
    <n v="37"/>
    <x v="0"/>
  </r>
  <r>
    <n v="102"/>
    <s v="C7/016"/>
    <s v="Kellen"/>
    <s v="Joyce"/>
    <s v="Karimi"/>
    <x v="0"/>
    <x v="3"/>
    <s v="Kenya"/>
    <x v="7"/>
    <x v="2"/>
    <d v="2017-06-30T00:00:00"/>
    <d v="2017-03-01T00:00:00"/>
    <d v="2025-09-02T00:00:00"/>
    <m/>
    <m/>
    <m/>
    <m/>
    <n v="79"/>
    <x v="82"/>
    <x v="0"/>
    <n v="79"/>
    <x v="1"/>
  </r>
  <r>
    <n v="103"/>
    <s v="C1/015"/>
    <s v="Kennedy"/>
    <s v="S.Naviava"/>
    <s v="Otwombe"/>
    <x v="1"/>
    <x v="8"/>
    <s v="South Africa"/>
    <x v="2"/>
    <x v="2"/>
    <d v="2011-04-05T00:00:00"/>
    <d v="2011-04-01T00:00:00"/>
    <d v="2025-09-02T00:00:00"/>
    <m/>
    <m/>
    <m/>
    <m/>
    <n v="88"/>
    <x v="83"/>
    <x v="0"/>
    <n v="88"/>
    <x v="1"/>
  </r>
  <r>
    <n v="104"/>
    <s v="C10/013"/>
    <s v="Kganetso"/>
    <s v="-"/>
    <s v="Sekome"/>
    <x v="1"/>
    <x v="7"/>
    <s v="South Africa"/>
    <x v="2"/>
    <x v="2"/>
    <d v="2019-07-14T00:00:00"/>
    <d v="2020-03-01T00:00:00"/>
    <d v="2025-09-02T00:00:00"/>
    <n v="67"/>
    <m/>
    <m/>
    <m/>
    <n v="67"/>
    <x v="84"/>
    <x v="0"/>
    <n v="56"/>
    <x v="1"/>
  </r>
  <r>
    <n v="105"/>
    <s v="C6/014"/>
    <s v="Khumbo"/>
    <s v="Michael"/>
    <s v="Kalulu"/>
    <x v="1"/>
    <x v="0"/>
    <s v="Malawi"/>
    <x v="6"/>
    <x v="3"/>
    <d v="2014-07-08T00:00:00"/>
    <d v="2016-03-01T00:00:00"/>
    <d v="2025-09-02T00:00:00"/>
    <m/>
    <m/>
    <m/>
    <m/>
    <n v="50"/>
    <x v="85"/>
    <x v="0"/>
    <n v="50"/>
    <x v="0"/>
  </r>
  <r>
    <n v="106"/>
    <s v="C5/017"/>
    <s v="Kikelomo"/>
    <s v="Abayowa"/>
    <s v="Mbada"/>
    <x v="0"/>
    <x v="9"/>
    <s v="Nigeria"/>
    <x v="0"/>
    <x v="0"/>
    <d v="2014-04-15T00:00:00"/>
    <d v="2015-03-01T00:00:00"/>
    <d v="2025-09-02T00:00:00"/>
    <m/>
    <m/>
    <m/>
    <m/>
    <n v="42"/>
    <x v="86"/>
    <x v="0"/>
    <n v="42"/>
    <x v="0"/>
  </r>
  <r>
    <n v="107"/>
    <s v="C9/012"/>
    <s v="Kirsty"/>
    <m/>
    <s v="Van Stormbroek"/>
    <x v="0"/>
    <x v="1"/>
    <s v="South Africa"/>
    <x v="2"/>
    <x v="2"/>
    <d v="2019-03-04T00:00:00"/>
    <d v="2019-03-01T00:00:00"/>
    <d v="2025-09-02T00:00:00"/>
    <n v="79"/>
    <m/>
    <m/>
    <m/>
    <n v="79"/>
    <x v="87"/>
    <x v="0"/>
    <n v="63"/>
    <x v="1"/>
  </r>
  <r>
    <n v="108"/>
    <s v="C6/012"/>
    <s v="Kudus"/>
    <s v="Oluwatoyin"/>
    <s v="Adebayo"/>
    <x v="1"/>
    <x v="0"/>
    <s v="Nigeria"/>
    <x v="1"/>
    <x v="1"/>
    <d v="2013-03-25T00:00:00"/>
    <d v="2016-03-01T00:00:00"/>
    <d v="2025-09-02T00:00:00"/>
    <m/>
    <m/>
    <m/>
    <m/>
    <n v="38"/>
    <x v="88"/>
    <x v="0"/>
    <n v="38"/>
    <x v="0"/>
  </r>
  <r>
    <n v="109"/>
    <s v="C8/017"/>
    <s v="Lebogang"/>
    <s v="Johanna"/>
    <s v="Maseko"/>
    <x v="0"/>
    <x v="5"/>
    <s v="South Africa"/>
    <x v="2"/>
    <x v="2"/>
    <d v="2018-08-01T00:00:00"/>
    <d v="2018-03-01T00:00:00"/>
    <d v="2025-09-02T00:00:00"/>
    <n v="91"/>
    <m/>
    <m/>
    <m/>
    <n v="91"/>
    <x v="69"/>
    <x v="0"/>
    <n v="81"/>
    <x v="1"/>
  </r>
  <r>
    <n v="110"/>
    <s v="C5/018"/>
    <s v="Lester"/>
    <m/>
    <s v="Kapanda"/>
    <x v="1"/>
    <x v="9"/>
    <s v="Malawi"/>
    <x v="6"/>
    <x v="3"/>
    <d v="2015-03-16T00:00:00"/>
    <d v="2015-03-01T00:00:00"/>
    <d v="2025-09-02T00:00:00"/>
    <m/>
    <m/>
    <m/>
    <m/>
    <n v="61"/>
    <x v="89"/>
    <x v="0"/>
    <n v="61"/>
    <x v="1"/>
  </r>
  <r>
    <n v="111"/>
    <s v="C6/016"/>
    <s v="Macellina"/>
    <s v="Yinyinade"/>
    <s v="Ijadunola"/>
    <x v="0"/>
    <x v="0"/>
    <s v="Nigeria"/>
    <x v="0"/>
    <x v="0"/>
    <d v="2014-08-11T00:00:00"/>
    <d v="2016-03-01T00:00:00"/>
    <d v="2025-09-02T00:00:00"/>
    <m/>
    <m/>
    <m/>
    <m/>
    <n v="46"/>
    <x v="4"/>
    <x v="0"/>
    <n v="46"/>
    <x v="0"/>
  </r>
  <r>
    <n v="112"/>
    <s v="C7/009"/>
    <s v="Madalitso"/>
    <s v="Enock"/>
    <s v="Chisati"/>
    <x v="1"/>
    <x v="3"/>
    <s v="Malawi"/>
    <x v="6"/>
    <x v="3"/>
    <d v="2016-11-30T00:00:00"/>
    <d v="2017-03-01T00:00:00"/>
    <d v="2025-09-02T00:00:00"/>
    <m/>
    <m/>
    <m/>
    <m/>
    <n v="46"/>
    <x v="90"/>
    <x v="0"/>
    <n v="46"/>
    <x v="0"/>
  </r>
  <r>
    <n v="113"/>
    <s v="C4/015"/>
    <s v="Magutah"/>
    <s v="Joel"/>
    <s v="Karani"/>
    <x v="1"/>
    <x v="6"/>
    <s v="Kenya"/>
    <x v="10"/>
    <x v="5"/>
    <d v="2014-01-03T00:00:00"/>
    <d v="2014-03-01T00:00:00"/>
    <d v="2025-09-02T00:00:00"/>
    <m/>
    <m/>
    <m/>
    <m/>
    <n v="57"/>
    <x v="91"/>
    <x v="0"/>
    <n v="57"/>
    <x v="1"/>
  </r>
  <r>
    <n v="114"/>
    <s v="C6/019"/>
    <s v="Makhosazane"/>
    <s v="Nomhle"/>
    <s v="Khoza"/>
    <x v="0"/>
    <x v="0"/>
    <s v="South Africa"/>
    <x v="2"/>
    <x v="2"/>
    <d v="2015-02-01T00:00:00"/>
    <d v="2016-03-01T00:00:00"/>
    <d v="2025-09-02T00:00:00"/>
    <m/>
    <m/>
    <m/>
    <m/>
    <n v="76"/>
    <x v="92"/>
    <x v="0"/>
    <n v="76"/>
    <x v="1"/>
  </r>
  <r>
    <n v="115"/>
    <s v="C7/017"/>
    <s v="Marceline"/>
    <s v="Francis"/>
    <s v="Finda"/>
    <x v="0"/>
    <x v="3"/>
    <s v="Tanzania"/>
    <x v="3"/>
    <x v="2"/>
    <d v="2017-03-31T00:00:00"/>
    <d v="2017-03-01T00:00:00"/>
    <d v="2025-09-02T00:00:00"/>
    <m/>
    <m/>
    <m/>
    <m/>
    <n v="55"/>
    <x v="93"/>
    <x v="0"/>
    <n v="55"/>
    <x v="1"/>
  </r>
  <r>
    <n v="116"/>
    <s v="C8/010"/>
    <s v="Margaret"/>
    <s v="Omowaleola"/>
    <s v="Akinwaare"/>
    <x v="0"/>
    <x v="5"/>
    <s v="Nigeria"/>
    <x v="1"/>
    <x v="1"/>
    <d v="2015-01-26T00:00:00"/>
    <d v="2018-03-01T00:00:00"/>
    <d v="2025-09-02T00:00:00"/>
    <m/>
    <m/>
    <m/>
    <m/>
    <n v="46"/>
    <x v="94"/>
    <x v="0"/>
    <n v="46"/>
    <x v="0"/>
  </r>
  <r>
    <n v="117"/>
    <s v="C5/019"/>
    <s v="Maria"/>
    <s v="Chifuniro"/>
    <s v="Chikalipo"/>
    <x v="0"/>
    <x v="9"/>
    <s v="Malawi"/>
    <x v="6"/>
    <x v="3"/>
    <d v="2015-12-14T00:00:00"/>
    <d v="2015-03-01T00:00:00"/>
    <d v="2025-09-02T00:00:00"/>
    <m/>
    <m/>
    <m/>
    <m/>
    <n v="57"/>
    <x v="10"/>
    <x v="0"/>
    <n v="57"/>
    <x v="1"/>
  </r>
  <r>
    <n v="118"/>
    <s v="C6/017"/>
    <s v="Marie Chantal"/>
    <m/>
    <s v="Uwimana"/>
    <x v="0"/>
    <x v="0"/>
    <s v="Rwanda"/>
    <x v="5"/>
    <x v="2"/>
    <d v="2017-02-16T00:00:00"/>
    <d v="2016-03-01T00:00:00"/>
    <d v="2025-09-02T00:00:00"/>
    <m/>
    <d v="2020-04-09T00:00:00"/>
    <d v="2020-07-23T00:00:00"/>
    <n v="4"/>
    <n v="50"/>
    <x v="95"/>
    <x v="0"/>
    <n v="50"/>
    <x v="0"/>
  </r>
  <r>
    <n v="119"/>
    <s v="C7/019"/>
    <s v="Marie Claire"/>
    <s v="-"/>
    <s v="Uwamahoro"/>
    <x v="0"/>
    <x v="3"/>
    <s v="Rwanda"/>
    <x v="5"/>
    <x v="2"/>
    <d v="2017-07-01T00:00:00"/>
    <d v="2017-03-01T00:00:00"/>
    <d v="2025-09-02T00:00:00"/>
    <m/>
    <m/>
    <m/>
    <m/>
    <n v="51"/>
    <x v="96"/>
    <x v="0"/>
    <n v="51"/>
    <x v="0"/>
  </r>
  <r>
    <n v="120"/>
    <s v="C10/014"/>
    <s v="Marifa"/>
    <m/>
    <s v="Muchemwa"/>
    <x v="0"/>
    <x v="7"/>
    <s v="Zimbabwe"/>
    <x v="2"/>
    <x v="2"/>
    <d v="2020-02-04T00:00:00"/>
    <d v="2020-03-01T00:00:00"/>
    <d v="2025-09-02T00:00:00"/>
    <m/>
    <m/>
    <m/>
    <m/>
    <n v="44"/>
    <x v="97"/>
    <x v="0"/>
    <n v="44"/>
    <x v="0"/>
  </r>
  <r>
    <n v="121"/>
    <s v="C3/016"/>
    <s v="Marjorie"/>
    <s v="Kyomuhendo"/>
    <s v="Niyitegeka"/>
    <x v="0"/>
    <x v="4"/>
    <s v="Uganda"/>
    <x v="4"/>
    <x v="4"/>
    <d v="2013-02-20T00:00:00"/>
    <d v="2013-03-01T00:00:00"/>
    <d v="2025-09-02T00:00:00"/>
    <m/>
    <m/>
    <m/>
    <m/>
    <n v="107"/>
    <x v="98"/>
    <x v="0"/>
    <n v="107"/>
    <x v="1"/>
  </r>
  <r>
    <n v="122"/>
    <s v="C7/018"/>
    <s v="Martha"/>
    <s v="Kabudula"/>
    <s v="Makwero"/>
    <x v="0"/>
    <x v="3"/>
    <s v="Malawi"/>
    <x v="6"/>
    <x v="2"/>
    <d v="2017-03-22T00:00:00"/>
    <d v="2017-03-01T00:00:00"/>
    <d v="2025-09-02T00:00:00"/>
    <n v="103"/>
    <m/>
    <m/>
    <m/>
    <n v="103"/>
    <x v="99"/>
    <x v="0"/>
    <n v="92"/>
    <x v="1"/>
  </r>
  <r>
    <n v="123"/>
    <s v="C2/012"/>
    <s v="Mary"/>
    <s v="Oluwafunke"/>
    <s v="Obiyan"/>
    <x v="0"/>
    <x v="2"/>
    <s v="Nigeria"/>
    <x v="0"/>
    <x v="0"/>
    <d v="2012-02-22T00:00:00"/>
    <d v="2012-03-01T00:00:00"/>
    <d v="2025-09-02T00:00:00"/>
    <m/>
    <m/>
    <m/>
    <m/>
    <n v="25"/>
    <x v="8"/>
    <x v="0"/>
    <n v="25"/>
    <x v="0"/>
  </r>
  <r>
    <n v="124"/>
    <s v="C6/018"/>
    <s v="Mary"/>
    <s v="Wanjira"/>
    <s v="Njue-Kamau"/>
    <x v="0"/>
    <x v="0"/>
    <s v="Kenya"/>
    <x v="7"/>
    <x v="5"/>
    <d v="2015-09-25T00:00:00"/>
    <d v="2016-03-01T00:00:00"/>
    <d v="2025-09-02T00:00:00"/>
    <m/>
    <m/>
    <m/>
    <m/>
    <n v="46"/>
    <x v="16"/>
    <x v="0"/>
    <n v="46"/>
    <x v="0"/>
  </r>
  <r>
    <n v="125"/>
    <s v="C4/020"/>
    <s v="Mbithi"/>
    <s v="Michael"/>
    <s v="Mutua"/>
    <x v="1"/>
    <x v="6"/>
    <s v="Kenya"/>
    <x v="9"/>
    <x v="2"/>
    <d v="2014-04-27T00:00:00"/>
    <d v="2014-03-01T00:00:00"/>
    <d v="2025-09-02T00:00:00"/>
    <m/>
    <m/>
    <m/>
    <m/>
    <n v="65"/>
    <x v="100"/>
    <x v="0"/>
    <n v="65"/>
    <x v="1"/>
  </r>
  <r>
    <n v="126"/>
    <s v="C6/003"/>
    <s v="Chimwemwe"/>
    <s v="Chikoko"/>
    <s v="Kwanjo-Banda"/>
    <x v="0"/>
    <x v="0"/>
    <s v="Malawi"/>
    <x v="6"/>
    <x v="3"/>
    <d v="2017-04-01T00:00:00"/>
    <d v="2016-03-01T00:00:00"/>
    <d v="2025-09-02T00:00:00"/>
    <n v="115"/>
    <m/>
    <m/>
    <m/>
    <n v="115"/>
    <x v="27"/>
    <x v="1"/>
    <s v="In progress: Above 60 months"/>
    <x v="2"/>
  </r>
  <r>
    <n v="127"/>
    <s v="C4/021"/>
    <s v="Modupe"/>
    <s v="Oladunni"/>
    <s v="Taiwo"/>
    <x v="0"/>
    <x v="6"/>
    <s v="Nigeria"/>
    <x v="0"/>
    <x v="0"/>
    <d v="2012-09-04T00:00:00"/>
    <d v="2014-03-01T00:00:00"/>
    <d v="2025-09-02T00:00:00"/>
    <m/>
    <m/>
    <m/>
    <m/>
    <n v="25"/>
    <x v="14"/>
    <x v="0"/>
    <n v="25"/>
    <x v="0"/>
  </r>
  <r>
    <n v="128"/>
    <s v="C4/019"/>
    <s v="Mohamed"/>
    <s v="Kassim"/>
    <s v="Ally"/>
    <x v="1"/>
    <x v="6"/>
    <s v="Tanzania"/>
    <x v="8"/>
    <x v="6"/>
    <d v="2014-04-01T00:00:00"/>
    <d v="2014-03-01T00:00:00"/>
    <d v="2025-09-02T00:00:00"/>
    <m/>
    <m/>
    <m/>
    <m/>
    <n v="50"/>
    <x v="101"/>
    <x v="0"/>
    <n v="50"/>
    <x v="0"/>
  </r>
  <r>
    <n v="129"/>
    <s v="C1/012"/>
    <s v="Mphatso"/>
    <s v="Steve Wilbes"/>
    <s v="Kamndaya"/>
    <x v="1"/>
    <x v="8"/>
    <s v="Malawi"/>
    <x v="6"/>
    <x v="2"/>
    <d v="2011-03-10T00:00:00"/>
    <d v="2011-04-01T00:00:00"/>
    <d v="2025-09-02T00:00:00"/>
    <m/>
    <m/>
    <m/>
    <m/>
    <n v="60"/>
    <x v="14"/>
    <x v="0"/>
    <n v="60"/>
    <x v="1"/>
  </r>
  <r>
    <n v="130"/>
    <s v="C7/001"/>
    <s v="Abigail"/>
    <s v="Ruth"/>
    <s v="Dreyer"/>
    <x v="0"/>
    <x v="3"/>
    <s v="South Africa"/>
    <x v="2"/>
    <x v="2"/>
    <d v="2016-09-01T00:00:00"/>
    <d v="2017-03-01T00:00:00"/>
    <d v="2025-09-02T00:00:00"/>
    <n v="103"/>
    <m/>
    <m/>
    <m/>
    <n v="103"/>
    <x v="102"/>
    <x v="0"/>
    <n v="101"/>
    <x v="1"/>
  </r>
  <r>
    <n v="131"/>
    <s v="C6/023"/>
    <s v="Mpho"/>
    <s v="Primrose"/>
    <s v="Molete"/>
    <x v="0"/>
    <x v="0"/>
    <s v="South Africa"/>
    <x v="2"/>
    <x v="2"/>
    <d v="2016-01-04T00:00:00"/>
    <d v="2016-03-01T00:00:00"/>
    <d v="2025-09-02T00:00:00"/>
    <m/>
    <m/>
    <m/>
    <m/>
    <n v="63"/>
    <x v="103"/>
    <x v="0"/>
    <n v="63"/>
    <x v="1"/>
  </r>
  <r>
    <n v="132"/>
    <s v="C6/015"/>
    <s v="Mumuni"/>
    <m/>
    <s v="Adejumo"/>
    <x v="1"/>
    <x v="0"/>
    <s v="Nigeria"/>
    <x v="1"/>
    <x v="1"/>
    <d v="2013-05-09T00:00:00"/>
    <d v="2016-03-01T00:00:00"/>
    <d v="2025-09-02T00:00:00"/>
    <m/>
    <m/>
    <m/>
    <m/>
    <n v="67"/>
    <x v="104"/>
    <x v="0"/>
    <n v="67"/>
    <x v="1"/>
  </r>
  <r>
    <n v="133"/>
    <s v="C2/017"/>
    <s v="Nakubuluwa"/>
    <m/>
    <s v="Sarah"/>
    <x v="0"/>
    <x v="2"/>
    <s v="Uganda"/>
    <x v="4"/>
    <x v="4"/>
    <d v="2012-01-23T00:00:00"/>
    <d v="2012-03-01T00:00:00"/>
    <d v="2025-09-02T00:00:00"/>
    <m/>
    <m/>
    <m/>
    <m/>
    <n v="59"/>
    <x v="22"/>
    <x v="0"/>
    <n v="59"/>
    <x v="1"/>
  </r>
  <r>
    <n v="134"/>
    <s v="C2/016"/>
    <s v="Nalugo"/>
    <s v="Scovia"/>
    <s v="Mbalinda"/>
    <x v="0"/>
    <x v="2"/>
    <s v="Uganda"/>
    <x v="4"/>
    <x v="4"/>
    <d v="2011-11-20T00:00:00"/>
    <d v="2012-03-01T00:00:00"/>
    <d v="2025-09-02T00:00:00"/>
    <m/>
    <m/>
    <m/>
    <m/>
    <n v="71"/>
    <x v="105"/>
    <x v="0"/>
    <n v="71"/>
    <x v="1"/>
  </r>
  <r>
    <n v="135"/>
    <s v="C1/014"/>
    <s v="Nicole"/>
    <m/>
    <s v="De Wet"/>
    <x v="0"/>
    <x v="8"/>
    <s v="South Africa"/>
    <x v="2"/>
    <x v="2"/>
    <d v="2011-03-03T00:00:00"/>
    <d v="2011-04-01T00:00:00"/>
    <d v="2025-09-02T00:00:00"/>
    <m/>
    <m/>
    <m/>
    <m/>
    <n v="32"/>
    <x v="106"/>
    <x v="0"/>
    <n v="32"/>
    <x v="0"/>
  </r>
  <r>
    <n v="136"/>
    <s v="C4/023"/>
    <s v="Nilian"/>
    <s v="Ayuma"/>
    <s v="Mukungu"/>
    <x v="0"/>
    <x v="6"/>
    <s v="Kenya"/>
    <x v="7"/>
    <x v="5"/>
    <d v="2015-03-02T00:00:00"/>
    <d v="2014-03-01T00:00:00"/>
    <d v="2025-09-02T00:00:00"/>
    <m/>
    <m/>
    <m/>
    <m/>
    <n v="103"/>
    <x v="107"/>
    <x v="0"/>
    <n v="103"/>
    <x v="1"/>
  </r>
  <r>
    <n v="137"/>
    <s v="C7/020"/>
    <s v="Nishimwe"/>
    <s v="Aurore"/>
    <s v="Aurore"/>
    <x v="0"/>
    <x v="3"/>
    <s v="Rwanda"/>
    <x v="5"/>
    <x v="2"/>
    <d v="2017-04-01T00:00:00"/>
    <d v="2017-03-01T00:00:00"/>
    <d v="2025-09-02T00:00:00"/>
    <m/>
    <m/>
    <m/>
    <m/>
    <n v="68"/>
    <x v="108"/>
    <x v="0"/>
    <n v="68"/>
    <x v="1"/>
  </r>
  <r>
    <n v="138"/>
    <s v="C2/011"/>
    <s v="Njuguna"/>
    <s v="John"/>
    <s v="Njenga"/>
    <x v="1"/>
    <x v="2"/>
    <s v="Kenya"/>
    <x v="7"/>
    <x v="5"/>
    <d v="2012-02-20T00:00:00"/>
    <d v="2012-03-01T00:00:00"/>
    <d v="2025-09-02T00:00:00"/>
    <m/>
    <m/>
    <m/>
    <m/>
    <n v="58"/>
    <x v="18"/>
    <x v="0"/>
    <n v="58"/>
    <x v="1"/>
  </r>
  <r>
    <n v="139"/>
    <s v="C4/022"/>
    <s v="Nkosiyazi"/>
    <s v="-"/>
    <s v="Dube"/>
    <x v="1"/>
    <x v="6"/>
    <s v="South Africa"/>
    <x v="2"/>
    <x v="2"/>
    <d v="2014-01-01T00:00:00"/>
    <d v="2014-03-01T00:00:00"/>
    <d v="2025-09-02T00:00:00"/>
    <m/>
    <m/>
    <m/>
    <m/>
    <n v="53"/>
    <x v="83"/>
    <x v="0"/>
    <n v="53"/>
    <x v="1"/>
  </r>
  <r>
    <n v="140"/>
    <s v="C6/007"/>
    <s v="Nomfundo"/>
    <s v="Nzuza"/>
    <s v="Moroe"/>
    <x v="0"/>
    <x v="0"/>
    <s v="South Africa"/>
    <x v="2"/>
    <x v="2"/>
    <d v="2015-02-01T00:00:00"/>
    <d v="2016-03-01T00:00:00"/>
    <d v="2025-09-02T00:00:00"/>
    <m/>
    <m/>
    <m/>
    <m/>
    <n v="32"/>
    <x v="109"/>
    <x v="0"/>
    <n v="32"/>
    <x v="0"/>
  </r>
  <r>
    <n v="141"/>
    <s v="C3/019"/>
    <s v="Obasola"/>
    <s v="Ireti"/>
    <s v="Oluwaseun"/>
    <x v="0"/>
    <x v="4"/>
    <s v="Nigeria"/>
    <x v="1"/>
    <x v="1"/>
    <d v="2012-09-26T00:00:00"/>
    <d v="2013-03-01T00:00:00"/>
    <d v="2025-09-02T00:00:00"/>
    <m/>
    <m/>
    <m/>
    <m/>
    <n v="49"/>
    <x v="26"/>
    <x v="0"/>
    <n v="49"/>
    <x v="0"/>
  </r>
  <r>
    <n v="142"/>
    <s v="C3/015"/>
    <s v="Ojo"/>
    <s v="Melvin"/>
    <s v="Agunbiade"/>
    <x v="1"/>
    <x v="4"/>
    <s v="Nigeria"/>
    <x v="0"/>
    <x v="2"/>
    <d v="2013-02-25T00:00:00"/>
    <d v="2013-03-01T00:00:00"/>
    <d v="2025-09-02T00:00:00"/>
    <m/>
    <m/>
    <m/>
    <m/>
    <n v="43"/>
    <x v="110"/>
    <x v="0"/>
    <n v="43"/>
    <x v="0"/>
  </r>
  <r>
    <n v="143"/>
    <s v="C4/026"/>
    <s v="Oladapo"/>
    <s v="Oluwaseun"/>
    <s v="Akinyemi"/>
    <x v="1"/>
    <x v="6"/>
    <s v="Nigeria"/>
    <x v="1"/>
    <x v="2"/>
    <d v="2014-02-25T00:00:00"/>
    <d v="2014-03-01T00:00:00"/>
    <d v="2025-09-02T00:00:00"/>
    <m/>
    <m/>
    <m/>
    <m/>
    <n v="81"/>
    <x v="111"/>
    <x v="0"/>
    <n v="81"/>
    <x v="1"/>
  </r>
  <r>
    <n v="144"/>
    <s v="C9/016"/>
    <s v="Olindah"/>
    <s v="Mkhonto"/>
    <s v="Silaule"/>
    <x v="0"/>
    <x v="1"/>
    <s v="South Africa"/>
    <x v="2"/>
    <x v="2"/>
    <d v="2020-01-31T00:00:00"/>
    <d v="2019-03-01T00:00:00"/>
    <d v="2025-09-02T00:00:00"/>
    <m/>
    <m/>
    <m/>
    <m/>
    <n v="63"/>
    <x v="112"/>
    <x v="0"/>
    <n v="63"/>
    <x v="1"/>
  </r>
  <r>
    <n v="145"/>
    <s v="C6/021"/>
    <s v="Olivia"/>
    <s v="Millicent Awino"/>
    <s v="Osiro"/>
    <x v="0"/>
    <x v="0"/>
    <s v="Kenya"/>
    <x v="7"/>
    <x v="5"/>
    <d v="2016-10-06T00:00:00"/>
    <d v="2016-03-01T00:00:00"/>
    <d v="2025-09-02T00:00:00"/>
    <m/>
    <m/>
    <m/>
    <m/>
    <n v="45"/>
    <x v="113"/>
    <x v="0"/>
    <n v="45"/>
    <x v="0"/>
  </r>
  <r>
    <n v="146"/>
    <s v="C7/021"/>
    <s v="Olufemi"/>
    <s v="Mayowa"/>
    <s v="Adetutu"/>
    <x v="1"/>
    <x v="3"/>
    <s v="Nigeria"/>
    <x v="0"/>
    <x v="0"/>
    <d v="2016-11-09T00:00:00"/>
    <d v="2017-03-01T00:00:00"/>
    <d v="2025-09-02T00:00:00"/>
    <m/>
    <m/>
    <m/>
    <m/>
    <n v="34"/>
    <x v="4"/>
    <x v="0"/>
    <n v="34"/>
    <x v="0"/>
  </r>
  <r>
    <n v="147"/>
    <s v="C3/018"/>
    <s v="Olufunmilayo"/>
    <s v="Olufunmilola"/>
    <s v="Banjo"/>
    <x v="0"/>
    <x v="4"/>
    <s v="Nigeria"/>
    <x v="0"/>
    <x v="0"/>
    <d v="2013-01-30T00:00:00"/>
    <d v="2013-03-01T00:00:00"/>
    <d v="2025-09-02T00:00:00"/>
    <m/>
    <m/>
    <m/>
    <m/>
    <n v="27"/>
    <x v="114"/>
    <x v="0"/>
    <n v="27"/>
    <x v="0"/>
  </r>
  <r>
    <n v="148"/>
    <s v="C7/022"/>
    <s v="Olufunmilola"/>
    <s v="Onabanjo"/>
    <s v="Ogun"/>
    <x v="0"/>
    <x v="3"/>
    <s v="Nigeria"/>
    <x v="1"/>
    <x v="1"/>
    <d v="2017-10-30T00:00:00"/>
    <d v="2017-03-01T00:00:00"/>
    <d v="2025-09-02T00:00:00"/>
    <m/>
    <d v="2020-09-01T00:00:00"/>
    <d v="2021-05-01T00:00:00"/>
    <n v="8"/>
    <n v="50"/>
    <x v="37"/>
    <x v="0"/>
    <n v="50"/>
    <x v="0"/>
  </r>
  <r>
    <n v="149"/>
    <s v="C9/002"/>
    <s v="Olujide"/>
    <s v="Olusesan"/>
    <s v="Arije"/>
    <x v="1"/>
    <x v="1"/>
    <s v="Nigeria"/>
    <x v="0"/>
    <x v="2"/>
    <d v="2020-01-07T00:00:00"/>
    <d v="2019-03-01T00:00:00"/>
    <d v="2025-09-02T00:00:00"/>
    <m/>
    <m/>
    <m/>
    <m/>
    <n v="56"/>
    <x v="115"/>
    <x v="0"/>
    <n v="56"/>
    <x v="1"/>
  </r>
  <r>
    <n v="150"/>
    <s v="C3/007"/>
    <s v="Olusegun"/>
    <s v="Emmanuel"/>
    <s v="Thomas"/>
    <x v="1"/>
    <x v="4"/>
    <s v="Nigeria"/>
    <x v="1"/>
    <x v="1"/>
    <d v="2012-04-05T00:00:00"/>
    <d v="2013-03-01T00:00:00"/>
    <d v="2025-09-02T00:00:00"/>
    <m/>
    <m/>
    <m/>
    <m/>
    <n v="54"/>
    <x v="116"/>
    <x v="0"/>
    <n v="54"/>
    <x v="1"/>
  </r>
  <r>
    <n v="151"/>
    <s v="C7/023"/>
    <s v="Oluseye"/>
    <s v="Ademola"/>
    <s v="Okunola"/>
    <x v="1"/>
    <x v="3"/>
    <s v="Nigeria"/>
    <x v="0"/>
    <x v="0"/>
    <d v="2017-04-12T00:00:00"/>
    <d v="2017-03-01T00:00:00"/>
    <d v="2025-09-02T00:00:00"/>
    <m/>
    <m/>
    <m/>
    <m/>
    <n v="54"/>
    <x v="117"/>
    <x v="0"/>
    <n v="54"/>
    <x v="1"/>
  </r>
  <r>
    <n v="152"/>
    <s v="C8/001"/>
    <s v=" Lindiwe"/>
    <m/>
    <s v="Farlane"/>
    <x v="0"/>
    <x v="5"/>
    <s v="South Africa"/>
    <x v="2"/>
    <x v="2"/>
    <d v="2019-01-02T00:00:00"/>
    <d v="2018-03-01T00:00:00"/>
    <d v="2025-09-02T00:00:00"/>
    <n v="91"/>
    <m/>
    <m/>
    <m/>
    <n v="91"/>
    <x v="118"/>
    <x v="0"/>
    <n v="86"/>
    <x v="1"/>
  </r>
  <r>
    <n v="153"/>
    <s v="C7/024"/>
    <s v="Olusola"/>
    <s v="Oluyinka"/>
    <s v="Olawoye"/>
    <x v="0"/>
    <x v="3"/>
    <s v="Nigeria"/>
    <x v="1"/>
    <x v="1"/>
    <d v="2015-10-30T00:00:00"/>
    <d v="2017-03-01T00:00:00"/>
    <d v="2025-09-02T00:00:00"/>
    <m/>
    <d v="2020-09-03T00:00:00"/>
    <d v="2021-06-01T00:00:00"/>
    <n v="9"/>
    <n v="44"/>
    <x v="119"/>
    <x v="0"/>
    <n v="44"/>
    <x v="0"/>
  </r>
  <r>
    <n v="154"/>
    <s v="C8/003"/>
    <s v="Jean de Dieu"/>
    <m/>
    <s v="Habimana"/>
    <x v="1"/>
    <x v="5"/>
    <s v="Rwanda"/>
    <x v="5"/>
    <x v="8"/>
    <d v="2018-03-01T00:00:00"/>
    <d v="2018-03-01T00:00:00"/>
    <d v="2025-09-02T00:00:00"/>
    <n v="91"/>
    <m/>
    <m/>
    <m/>
    <n v="91"/>
    <x v="27"/>
    <x v="1"/>
    <s v="In progress: Above 60 months"/>
    <x v="2"/>
  </r>
  <r>
    <n v="155"/>
    <s v="C6/022"/>
    <s v="Olutoyin"/>
    <s v="Olubunmi"/>
    <s v="Sekoni"/>
    <x v="0"/>
    <x v="0"/>
    <s v="Nigeria"/>
    <x v="1"/>
    <x v="2"/>
    <d v="2017-06-05T00:00:00"/>
    <d v="2016-03-01T00:00:00"/>
    <d v="2025-09-02T00:00:00"/>
    <m/>
    <m/>
    <m/>
    <m/>
    <n v="88"/>
    <x v="120"/>
    <x v="0"/>
    <n v="88"/>
    <x v="1"/>
  </r>
  <r>
    <n v="156"/>
    <s v="C8/015"/>
    <s v="Oluwaseun"/>
    <s v="Taiwo"/>
    <s v="Esan"/>
    <x v="0"/>
    <x v="5"/>
    <s v="Nigeria"/>
    <x v="0"/>
    <x v="2"/>
    <d v="2018-05-01T00:00:00"/>
    <d v="2018-03-01T00:00:00"/>
    <d v="2025-09-02T00:00:00"/>
    <m/>
    <m/>
    <m/>
    <m/>
    <n v="55"/>
    <x v="121"/>
    <x v="0"/>
    <n v="55"/>
    <x v="1"/>
  </r>
  <r>
    <n v="157"/>
    <s v="C6/004"/>
    <s v="Oluwaseyi"/>
    <s v="Dolapo"/>
    <s v="Somefun"/>
    <x v="0"/>
    <x v="0"/>
    <s v="Nigeria"/>
    <x v="2"/>
    <x v="2"/>
    <d v="2016-04-04T00:00:00"/>
    <d v="2016-03-01T00:00:00"/>
    <d v="2025-09-02T00:00:00"/>
    <m/>
    <d v="2022-12-01T00:00:00"/>
    <d v="2023-02-28T00:00:00"/>
    <n v="3"/>
    <n v="41"/>
    <x v="122"/>
    <x v="0"/>
    <n v="41"/>
    <x v="0"/>
  </r>
  <r>
    <n v="158"/>
    <s v="C9/020"/>
    <s v="Omolayo "/>
    <s v="Bukola "/>
    <s v="Oluwatope"/>
    <x v="0"/>
    <x v="1"/>
    <s v="Nigeria"/>
    <x v="0"/>
    <x v="0"/>
    <d v="2018-10-23T00:00:00"/>
    <d v="2019-03-01T00:00:00"/>
    <d v="2025-09-02T00:00:00"/>
    <m/>
    <m/>
    <m/>
    <m/>
    <n v="47"/>
    <x v="123"/>
    <x v="0"/>
    <n v="47"/>
    <x v="0"/>
  </r>
  <r>
    <n v="159"/>
    <s v="C5/021"/>
    <s v="Oyewale"/>
    <s v="Mayowa"/>
    <s v="Morakinyo"/>
    <x v="1"/>
    <x v="9"/>
    <s v="Nigeria"/>
    <x v="1"/>
    <x v="1"/>
    <d v="2013-07-04T00:00:00"/>
    <d v="2015-03-01T00:00:00"/>
    <d v="2025-09-02T00:00:00"/>
    <m/>
    <m/>
    <m/>
    <m/>
    <n v="95"/>
    <x v="124"/>
    <x v="0"/>
    <n v="95"/>
    <x v="1"/>
  </r>
  <r>
    <n v="160"/>
    <s v="C8/019"/>
    <s v="Oyeyemi"/>
    <s v="Olajumoke"/>
    <s v="Oyelade"/>
    <x v="0"/>
    <x v="5"/>
    <s v="Nigeria"/>
    <x v="0"/>
    <x v="2"/>
    <d v="2018-07-30T00:00:00"/>
    <d v="2018-03-01T00:00:00"/>
    <d v="2025-09-02T00:00:00"/>
    <m/>
    <m/>
    <m/>
    <m/>
    <n v="52"/>
    <x v="125"/>
    <x v="0"/>
    <n v="52"/>
    <x v="1"/>
  </r>
  <r>
    <n v="161"/>
    <s v="C8/011"/>
    <s v="Angella"/>
    <m/>
    <s v="Musewa"/>
    <x v="0"/>
    <x v="5"/>
    <s v="Uganda"/>
    <x v="4"/>
    <x v="5"/>
    <d v="2019-01-28T00:00:00"/>
    <d v="2018-03-01T00:00:00"/>
    <d v="2025-09-02T00:00:00"/>
    <n v="91"/>
    <m/>
    <m/>
    <m/>
    <n v="91"/>
    <x v="27"/>
    <x v="1"/>
    <s v="In progress: Above 60 months"/>
    <x v="2"/>
  </r>
  <r>
    <n v="162"/>
    <s v="C8/012"/>
    <s v="Robert"/>
    <m/>
    <s v="Rutayisire"/>
    <x v="1"/>
    <x v="5"/>
    <s v="Rwanda"/>
    <x v="5"/>
    <x v="5"/>
    <d v="2018-08-13T00:00:00"/>
    <d v="2018-03-01T00:00:00"/>
    <d v="2025-09-02T00:00:00"/>
    <n v="91"/>
    <m/>
    <m/>
    <m/>
    <n v="91"/>
    <x v="27"/>
    <x v="1"/>
    <s v="In progress: Above 60 months"/>
    <x v="2"/>
  </r>
  <r>
    <n v="163"/>
    <s v="C1/016"/>
    <s v="Peter"/>
    <s v="Suriwakenda"/>
    <s v="Nyasulu"/>
    <x v="1"/>
    <x v="8"/>
    <s v="Malawi"/>
    <x v="2"/>
    <x v="2"/>
    <d v="2011-03-03T00:00:00"/>
    <d v="2011-04-01T00:00:00"/>
    <d v="2025-09-02T00:00:00"/>
    <m/>
    <m/>
    <m/>
    <m/>
    <n v="42"/>
    <x v="126"/>
    <x v="0"/>
    <n v="42"/>
    <x v="0"/>
  </r>
  <r>
    <n v="164"/>
    <s v="C2/014"/>
    <s v="Peter"/>
    <s v="Mpasho"/>
    <s v="Mwamtobe"/>
    <x v="1"/>
    <x v="2"/>
    <s v="Malawi"/>
    <x v="6"/>
    <x v="3"/>
    <d v="2012-10-04T00:00:00"/>
    <d v="2012-03-01T00:00:00"/>
    <d v="2025-09-02T00:00:00"/>
    <m/>
    <m/>
    <m/>
    <m/>
    <n v="37"/>
    <x v="127"/>
    <x v="0"/>
    <n v="37"/>
    <x v="0"/>
  </r>
  <r>
    <n v="165"/>
    <s v="C9/005"/>
    <s v="Priscille"/>
    <m/>
    <s v="Musabirema"/>
    <x v="0"/>
    <x v="1"/>
    <s v="Rwanda"/>
    <x v="5"/>
    <x v="2"/>
    <d v="2020-01-10T00:00:00"/>
    <d v="2019-03-01T00:00:00"/>
    <d v="2025-09-02T00:00:00"/>
    <m/>
    <m/>
    <m/>
    <m/>
    <n v="57"/>
    <x v="128"/>
    <x v="0"/>
    <n v="57"/>
    <x v="1"/>
  </r>
  <r>
    <n v="166"/>
    <s v="C4/024"/>
    <s v="Respicius"/>
    <s v="Shombusho"/>
    <s v="Damian"/>
    <x v="1"/>
    <x v="6"/>
    <s v="Tanzania"/>
    <x v="8"/>
    <x v="6"/>
    <d v="2014-04-17T00:00:00"/>
    <d v="2014-03-01T00:00:00"/>
    <d v="2025-09-02T00:00:00"/>
    <m/>
    <m/>
    <m/>
    <m/>
    <n v="57"/>
    <x v="129"/>
    <x v="0"/>
    <n v="57"/>
    <x v="1"/>
  </r>
  <r>
    <n v="167"/>
    <s v="C1/017"/>
    <s v="Rose"/>
    <s v="Okoyo"/>
    <s v="Opiyo"/>
    <x v="0"/>
    <x v="8"/>
    <s v="Kenya"/>
    <x v="7"/>
    <x v="5"/>
    <d v="2011-09-15T00:00:00"/>
    <d v="2011-04-01T00:00:00"/>
    <d v="2025-09-02T00:00:00"/>
    <m/>
    <m/>
    <m/>
    <m/>
    <n v="54"/>
    <x v="130"/>
    <x v="0"/>
    <n v="54"/>
    <x v="1"/>
  </r>
  <r>
    <n v="168"/>
    <s v="C8/018"/>
    <s v="Anne"/>
    <s v="Njeri"/>
    <s v="Maina"/>
    <x v="0"/>
    <x v="5"/>
    <s v="Kenya"/>
    <x v="7"/>
    <x v="5"/>
    <d v="2019-01-01T00:00:00"/>
    <d v="2018-03-01T00:00:00"/>
    <d v="2025-09-02T00:00:00"/>
    <n v="91"/>
    <m/>
    <m/>
    <m/>
    <n v="91"/>
    <x v="27"/>
    <x v="1"/>
    <s v="In progress: Above 60 months"/>
    <x v="2"/>
  </r>
  <r>
    <n v="169"/>
    <s v="C3/010"/>
    <s v="Samanta"/>
    <s v="Tresha"/>
    <s v="Lalla-Edward"/>
    <x v="0"/>
    <x v="4"/>
    <s v="South Africa"/>
    <x v="2"/>
    <x v="2"/>
    <d v="2013-10-01T00:00:00"/>
    <d v="2013-03-01T00:00:00"/>
    <d v="2025-09-02T00:00:00"/>
    <m/>
    <m/>
    <m/>
    <m/>
    <n v="65"/>
    <x v="131"/>
    <x v="0"/>
    <n v="65"/>
    <x v="1"/>
  </r>
  <r>
    <n v="170"/>
    <s v="C8/007"/>
    <s v="Samuel"/>
    <s v="Waweru"/>
    <s v="Mwaniki"/>
    <x v="1"/>
    <x v="5"/>
    <s v="Kenya"/>
    <x v="7"/>
    <x v="2"/>
    <d v="2018-09-30T00:00:00"/>
    <d v="2018-03-01T00:00:00"/>
    <d v="2025-09-02T00:00:00"/>
    <m/>
    <m/>
    <m/>
    <m/>
    <n v="64"/>
    <x v="132"/>
    <x v="0"/>
    <n v="64"/>
    <x v="1"/>
  </r>
  <r>
    <n v="171"/>
    <s v="C4/027"/>
    <s v="Sara"/>
    <s v="Jewett"/>
    <s v="Nieuwoudt"/>
    <x v="0"/>
    <x v="6"/>
    <s v="South Africa"/>
    <x v="2"/>
    <x v="2"/>
    <d v="2014-08-16T00:00:00"/>
    <d v="2014-03-01T00:00:00"/>
    <d v="2025-09-02T00:00:00"/>
    <m/>
    <m/>
    <m/>
    <m/>
    <n v="65"/>
    <x v="133"/>
    <x v="0"/>
    <n v="65"/>
    <x v="1"/>
  </r>
  <r>
    <n v="172"/>
    <s v="C8/024"/>
    <s v="Oluwafemi"/>
    <s v="Akinyele"/>
    <s v="Popoola"/>
    <x v="1"/>
    <x v="5"/>
    <s v="Nigeria"/>
    <x v="1"/>
    <x v="1"/>
    <d v="2018-11-01T00:00:00"/>
    <d v="2018-03-01T00:00:00"/>
    <d v="2025-09-02T00:00:00"/>
    <n v="91"/>
    <m/>
    <m/>
    <m/>
    <n v="91"/>
    <x v="27"/>
    <x v="1"/>
    <s v="In progress: Above 60 months"/>
    <x v="2"/>
  </r>
  <r>
    <n v="173"/>
    <s v="C8/025"/>
    <s v="Catherine"/>
    <m/>
    <s v="Kafu"/>
    <x v="0"/>
    <x v="5"/>
    <s v="Kenya"/>
    <x v="10"/>
    <x v="2"/>
    <d v="2018-09-03T00:00:00"/>
    <d v="2018-03-01T00:00:00"/>
    <d v="2025-09-02T00:00:00"/>
    <n v="91"/>
    <m/>
    <m/>
    <m/>
    <n v="91"/>
    <x v="134"/>
    <x v="0"/>
    <n v="84"/>
    <x v="1"/>
  </r>
  <r>
    <n v="174"/>
    <s v="C8/026"/>
    <s v="Agnes"/>
    <s v="Jemuge"/>
    <s v="Maleyo"/>
    <x v="0"/>
    <x v="5"/>
    <s v="Kenya"/>
    <x v="10"/>
    <x v="5"/>
    <d v="2016-08-12T00:00:00"/>
    <d v="2018-03-01T00:00:00"/>
    <d v="2025-09-02T00:00:00"/>
    <n v="91"/>
    <m/>
    <m/>
    <m/>
    <n v="91"/>
    <x v="27"/>
    <x v="1"/>
    <s v="In progress: Above 60 months"/>
    <x v="2"/>
  </r>
  <r>
    <n v="175"/>
    <s v="C3/022"/>
    <s v="Save"/>
    <m/>
    <s v="Kumwenda"/>
    <x v="1"/>
    <x v="4"/>
    <s v="Malawi"/>
    <x v="6"/>
    <x v="3"/>
    <d v="2013-11-01T00:00:00"/>
    <d v="2013-03-01T00:00:00"/>
    <d v="2025-09-02T00:00:00"/>
    <m/>
    <m/>
    <m/>
    <m/>
    <n v="74"/>
    <x v="135"/>
    <x v="0"/>
    <n v="74"/>
    <x v="1"/>
  </r>
  <r>
    <n v="176"/>
    <s v="C10/021"/>
    <s v="Shakeerah "/>
    <s v="Olaide"/>
    <s v="Gbadebo"/>
    <x v="0"/>
    <x v="7"/>
    <s v="Nigeria"/>
    <x v="1"/>
    <x v="1"/>
    <d v="2020-12-17T00:00:00"/>
    <d v="2020-03-01T00:00:00"/>
    <d v="2025-09-02T00:00:00"/>
    <n v="67"/>
    <d v="2024-05-01T00:00:00"/>
    <d v="2024-08-31T00:00:00"/>
    <n v="4"/>
    <n v="67"/>
    <x v="136"/>
    <x v="0"/>
    <n v="52"/>
    <x v="1"/>
  </r>
  <r>
    <n v="177"/>
    <s v="C8/009"/>
    <s v="Siphamandla"/>
    <s v="Bonga"/>
    <s v="Gumede"/>
    <x v="1"/>
    <x v="5"/>
    <s v="South Africa"/>
    <x v="2"/>
    <x v="2"/>
    <d v="2019-01-01T00:00:00"/>
    <d v="2018-03-01T00:00:00"/>
    <d v="2025-09-02T00:00:00"/>
    <n v="91"/>
    <m/>
    <m/>
    <m/>
    <n v="91"/>
    <x v="69"/>
    <x v="0"/>
    <n v="81"/>
    <x v="1"/>
  </r>
  <r>
    <n v="178"/>
    <s v="C9/004"/>
    <s v="Noel"/>
    <m/>
    <s v="Korukire"/>
    <x v="1"/>
    <x v="1"/>
    <s v="Rwanda"/>
    <x v="5"/>
    <x v="8"/>
    <d v="2019-09-01T00:00:00"/>
    <d v="2019-03-01T00:00:00"/>
    <d v="2025-09-02T00:00:00"/>
    <n v="79"/>
    <m/>
    <m/>
    <m/>
    <n v="79"/>
    <x v="27"/>
    <x v="1"/>
    <s v="In progress: Above 60 months"/>
    <x v="2"/>
  </r>
  <r>
    <n v="179"/>
    <s v="C9/003"/>
    <s v="Skye"/>
    <s v="Nandi"/>
    <s v="Adams"/>
    <x v="0"/>
    <x v="1"/>
    <s v="South Africa"/>
    <x v="2"/>
    <x v="2"/>
    <d v="2018-05-22T00:00:00"/>
    <d v="2019-03-01T00:00:00"/>
    <d v="2025-09-02T00:00:00"/>
    <m/>
    <m/>
    <m/>
    <m/>
    <n v="44"/>
    <x v="108"/>
    <x v="0"/>
    <n v="44"/>
    <x v="0"/>
  </r>
  <r>
    <n v="180"/>
    <s v="C9/006"/>
    <s v="Lilian"/>
    <s v="Nkirote"/>
    <s v="Njagi"/>
    <x v="0"/>
    <x v="1"/>
    <s v="Kenya"/>
    <x v="7"/>
    <x v="5"/>
    <d v="2018-12-08T00:00:00"/>
    <d v="2019-03-01T00:00:00"/>
    <d v="2025-09-02T00:00:00"/>
    <n v="79"/>
    <d v="2023-09-01T00:00:00"/>
    <d v="2024-06-30T00:00:00"/>
    <n v="10"/>
    <n v="79"/>
    <x v="137"/>
    <x v="0"/>
    <n v="60"/>
    <x v="1"/>
  </r>
  <r>
    <n v="181"/>
    <s v="C9/007"/>
    <s v="Leonidas"/>
    <m/>
    <s v="Banamwana"/>
    <x v="1"/>
    <x v="1"/>
    <s v="Rwanda"/>
    <x v="5"/>
    <x v="8"/>
    <d v="2019-10-20T00:00:00"/>
    <d v="2019-03-01T00:00:00"/>
    <d v="2025-09-02T00:00:00"/>
    <n v="79"/>
    <m/>
    <m/>
    <m/>
    <n v="79"/>
    <x v="27"/>
    <x v="1"/>
    <s v="In progress: Above 60 months"/>
    <x v="2"/>
  </r>
  <r>
    <n v="182"/>
    <s v="C7/026"/>
    <s v="Sonti"/>
    <s v="Imogene"/>
    <s v="Pilusa"/>
    <x v="0"/>
    <x v="3"/>
    <s v="South Africa"/>
    <x v="2"/>
    <x v="2"/>
    <d v="2017-02-03T00:00:00"/>
    <d v="2017-03-01T00:00:00"/>
    <d v="2025-09-02T00:00:00"/>
    <m/>
    <m/>
    <m/>
    <m/>
    <n v="57"/>
    <x v="138"/>
    <x v="0"/>
    <n v="57"/>
    <x v="1"/>
  </r>
  <r>
    <n v="183"/>
    <s v="C9/009"/>
    <s v="Cyril"/>
    <s v="Nyalik"/>
    <s v="Ogada"/>
    <x v="1"/>
    <x v="1"/>
    <s v="Kenya"/>
    <x v="7"/>
    <x v="2"/>
    <d v="2020-08-12T00:00:00"/>
    <d v="2019-03-01T00:00:00"/>
    <d v="2025-09-02T00:00:00"/>
    <n v="79"/>
    <m/>
    <m/>
    <m/>
    <n v="79"/>
    <x v="27"/>
    <x v="1"/>
    <s v="In progress: Above 60 months"/>
    <x v="2"/>
  </r>
  <r>
    <n v="184"/>
    <s v="C2/006"/>
    <s v="Stephen"/>
    <s v="Ojiambo"/>
    <s v="Wandera"/>
    <x v="1"/>
    <x v="2"/>
    <s v="Uganda"/>
    <x v="4"/>
    <x v="4"/>
    <d v="2012-02-07T00:00:00"/>
    <d v="2012-03-01T00:00:00"/>
    <d v="2025-09-02T00:00:00"/>
    <m/>
    <m/>
    <m/>
    <m/>
    <n v="49"/>
    <x v="14"/>
    <x v="0"/>
    <n v="49"/>
    <x v="0"/>
  </r>
  <r>
    <n v="185"/>
    <s v="C7/025"/>
    <s v="Stevens"/>
    <s v="M.B"/>
    <s v="Kisaka"/>
    <x v="1"/>
    <x v="3"/>
    <s v="Uganda"/>
    <x v="4"/>
    <x v="5"/>
    <d v="2017-06-01T00:00:00"/>
    <d v="2017-03-01T00:00:00"/>
    <d v="2025-09-02T00:00:00"/>
    <m/>
    <m/>
    <m/>
    <m/>
    <n v="70"/>
    <x v="139"/>
    <x v="0"/>
    <n v="70"/>
    <x v="1"/>
  </r>
  <r>
    <n v="186"/>
    <s v="C1/019"/>
    <s v="Sulaimon"/>
    <s v="Taiwo"/>
    <s v="Adedokun"/>
    <x v="1"/>
    <x v="8"/>
    <s v="Nigeria"/>
    <x v="0"/>
    <x v="0"/>
    <d v="2011-03-01T00:00:00"/>
    <d v="2011-04-01T00:00:00"/>
    <d v="2025-09-02T00:00:00"/>
    <m/>
    <m/>
    <m/>
    <m/>
    <n v="26"/>
    <x v="140"/>
    <x v="0"/>
    <n v="26"/>
    <x v="0"/>
  </r>
  <r>
    <n v="187"/>
    <s v="C1/020"/>
    <s v="Sulaimon"/>
    <s v="Atolagbe"/>
    <s v="Afolabi"/>
    <x v="1"/>
    <x v="8"/>
    <s v="Nigeria"/>
    <x v="11"/>
    <x v="2"/>
    <d v="2011-03-01T00:00:00"/>
    <d v="2011-04-01T00:00:00"/>
    <d v="2025-09-02T00:00:00"/>
    <m/>
    <m/>
    <m/>
    <m/>
    <n v="81"/>
    <x v="141"/>
    <x v="0"/>
    <n v="81"/>
    <x v="1"/>
  </r>
  <r>
    <n v="188"/>
    <s v="C9/014"/>
    <s v="OLUFUNMILOLA"/>
    <s v="BAMIDELE"/>
    <s v="MAKANJUOLA"/>
    <x v="0"/>
    <x v="1"/>
    <s v="Nigeria"/>
    <x v="1"/>
    <x v="1"/>
    <d v="2019-01-07T00:00:00"/>
    <d v="2019-03-01T00:00:00"/>
    <d v="2025-09-02T00:00:00"/>
    <n v="79"/>
    <m/>
    <m/>
    <m/>
    <n v="79"/>
    <x v="27"/>
    <x v="1"/>
    <s v="In progress: Above 60 months"/>
    <x v="2"/>
  </r>
  <r>
    <n v="189"/>
    <s v="C1/018"/>
    <s v="Sunday"/>
    <s v="Adepoju"/>
    <s v="Adedini"/>
    <x v="1"/>
    <x v="8"/>
    <s v="Nigeria"/>
    <x v="0"/>
    <x v="2"/>
    <d v="2011-02-08T00:00:00"/>
    <d v="2011-04-01T00:00:00"/>
    <d v="2025-09-02T00:00:00"/>
    <m/>
    <m/>
    <m/>
    <m/>
    <n v="24"/>
    <x v="142"/>
    <x v="0"/>
    <n v="24"/>
    <x v="0"/>
  </r>
  <r>
    <n v="190"/>
    <s v="C4/025"/>
    <s v="Sunday"/>
    <s v="Joseph"/>
    <s v="Ayamolowo"/>
    <x v="1"/>
    <x v="6"/>
    <s v="Nigeria"/>
    <x v="0"/>
    <x v="0"/>
    <d v="2014-08-15T00:00:00"/>
    <d v="2014-03-01T00:00:00"/>
    <d v="2025-09-02T00:00:00"/>
    <m/>
    <m/>
    <m/>
    <m/>
    <n v="57"/>
    <x v="143"/>
    <x v="0"/>
    <n v="57"/>
    <x v="1"/>
  </r>
  <r>
    <n v="191"/>
    <s v="C5/005"/>
    <s v="Taiwo"/>
    <s v="Akinyode"/>
    <s v="Obembe"/>
    <x v="1"/>
    <x v="9"/>
    <s v="Nigeria"/>
    <x v="1"/>
    <x v="2"/>
    <d v="2016-07-04T00:00:00"/>
    <d v="2015-03-01T00:00:00"/>
    <d v="2025-09-02T00:00:00"/>
    <m/>
    <m/>
    <m/>
    <m/>
    <n v="81"/>
    <x v="144"/>
    <x v="0"/>
    <n v="81"/>
    <x v="1"/>
  </r>
  <r>
    <n v="192"/>
    <s v="C9/019"/>
    <s v="Ronald"/>
    <s v="Kibet"/>
    <s v="Tonui"/>
    <x v="1"/>
    <x v="1"/>
    <s v="Kenya"/>
    <x v="10"/>
    <x v="2"/>
    <d v="2020-01-01T00:00:00"/>
    <d v="2019-03-01T00:00:00"/>
    <d v="2025-09-02T00:00:00"/>
    <n v="79"/>
    <m/>
    <m/>
    <m/>
    <n v="79"/>
    <x v="27"/>
    <x v="1"/>
    <s v="In progress: Above 60 months"/>
    <x v="2"/>
  </r>
  <r>
    <n v="193"/>
    <s v="C1/008"/>
    <s v="Taofeek"/>
    <s v="Oluwole"/>
    <s v="Awotidebe"/>
    <x v="1"/>
    <x v="8"/>
    <s v="Nigeria"/>
    <x v="0"/>
    <x v="1"/>
    <d v="2011-07-15T00:00:00"/>
    <d v="2011-04-01T00:00:00"/>
    <d v="2025-09-02T00:00:00"/>
    <m/>
    <m/>
    <m/>
    <m/>
    <n v="56"/>
    <x v="145"/>
    <x v="0"/>
    <n v="56"/>
    <x v="1"/>
  </r>
  <r>
    <n v="194"/>
    <s v="C6/013"/>
    <s v="Taofeek"/>
    <s v="Kolawole"/>
    <s v="Aliyu"/>
    <x v="1"/>
    <x v="0"/>
    <s v="Nigeria"/>
    <x v="0"/>
    <x v="0"/>
    <d v="2016-12-20T00:00:00"/>
    <d v="2016-03-01T00:00:00"/>
    <d v="2025-09-02T00:00:00"/>
    <m/>
    <m/>
    <m/>
    <m/>
    <n v="42"/>
    <x v="146"/>
    <x v="0"/>
    <n v="42"/>
    <x v="0"/>
  </r>
  <r>
    <n v="195"/>
    <s v="C9/022"/>
    <s v="Glory "/>
    <m/>
    <s v="Mzembe"/>
    <x v="0"/>
    <x v="1"/>
    <s v="Malawi"/>
    <x v="6"/>
    <x v="3"/>
    <d v="2019-12-16T00:00:00"/>
    <d v="2019-03-01T00:00:00"/>
    <d v="2025-09-02T00:00:00"/>
    <n v="79"/>
    <d v="2023-06-01T00:00:00"/>
    <d v="2024-05-31T00:00:00"/>
    <n v="12"/>
    <n v="79"/>
    <x v="27"/>
    <x v="1"/>
    <s v="In progress: Above 60 months"/>
    <x v="2"/>
  </r>
  <r>
    <n v="196"/>
    <s v="C9/023"/>
    <s v="Temitope "/>
    <m/>
    <s v="Ilori"/>
    <x v="0"/>
    <x v="1"/>
    <s v="Nigeria"/>
    <x v="1"/>
    <x v="1"/>
    <d v="2020-01-10T00:00:00"/>
    <d v="2019-03-01T00:00:00"/>
    <d v="2025-09-02T00:00:00"/>
    <n v="79"/>
    <m/>
    <m/>
    <m/>
    <n v="79"/>
    <x v="27"/>
    <x v="1"/>
    <s v="In progress: Above 60 months"/>
    <x v="2"/>
  </r>
  <r>
    <n v="197"/>
    <s v="C3/008"/>
    <s v="Tonney"/>
    <s v="Stophen"/>
    <s v="Nyirenda"/>
    <x v="1"/>
    <x v="4"/>
    <s v="Malawi"/>
    <x v="6"/>
    <x v="3"/>
    <d v="2011-11-01T00:00:00"/>
    <d v="2013-03-01T00:00:00"/>
    <d v="2025-09-02T00:00:00"/>
    <m/>
    <m/>
    <m/>
    <m/>
    <n v="28"/>
    <x v="147"/>
    <x v="0"/>
    <n v="28"/>
    <x v="0"/>
  </r>
  <r>
    <n v="198"/>
    <s v="C10/002"/>
    <s v="Aline"/>
    <m/>
    <s v="Uwase"/>
    <x v="0"/>
    <x v="7"/>
    <s v="Rwanda"/>
    <x v="5"/>
    <x v="2"/>
    <d v="2019-12-16T00:00:00"/>
    <d v="2020-03-01T00:00:00"/>
    <d v="2025-09-02T00:00:00"/>
    <n v="67"/>
    <m/>
    <m/>
    <m/>
    <n v="67"/>
    <x v="27"/>
    <x v="1"/>
    <s v="In progress: Above 60 months"/>
    <x v="2"/>
  </r>
  <r>
    <n v="199"/>
    <s v="C4/010"/>
    <s v="Tumaini"/>
    <s v="Chiseko"/>
    <s v="Malenga"/>
    <x v="0"/>
    <x v="6"/>
    <s v="Malawi"/>
    <x v="6"/>
    <x v="3"/>
    <d v="2014-03-31T00:00:00"/>
    <d v="2014-03-01T00:00:00"/>
    <d v="2025-09-02T00:00:00"/>
    <m/>
    <m/>
    <m/>
    <m/>
    <n v="94"/>
    <x v="63"/>
    <x v="0"/>
    <n v="94"/>
    <x v="1"/>
  </r>
  <r>
    <n v="200"/>
    <s v="C10/004"/>
    <s v="Aneth"/>
    <s v="Vedastus"/>
    <s v="Kalinjuma"/>
    <x v="0"/>
    <x v="7"/>
    <s v="Tanzania"/>
    <x v="3"/>
    <x v="2"/>
    <d v="2020-09-15T00:00:00"/>
    <d v="2020-03-01T00:00:00"/>
    <d v="2025-09-02T00:00:00"/>
    <n v="67"/>
    <m/>
    <m/>
    <m/>
    <n v="67"/>
    <x v="27"/>
    <x v="1"/>
    <s v="In progress: Above 60 months"/>
    <x v="2"/>
  </r>
  <r>
    <n v="201"/>
    <s v="C10/005"/>
    <s v="Apatsa"/>
    <m/>
    <s v="Selemani"/>
    <x v="1"/>
    <x v="7"/>
    <s v="Malawi"/>
    <x v="6"/>
    <x v="2"/>
    <d v="2021-08-16T00:00:00"/>
    <d v="2020-03-01T00:00:00"/>
    <d v="2025-09-02T00:00:00"/>
    <n v="67"/>
    <m/>
    <m/>
    <m/>
    <n v="67"/>
    <x v="27"/>
    <x v="1"/>
    <s v="In progress: Above 60 months"/>
    <x v="2"/>
  </r>
  <r>
    <n v="202"/>
    <s v="C6/024"/>
    <s v="Tutu"/>
    <s v="Said"/>
    <s v="Mzee"/>
    <x v="0"/>
    <x v="0"/>
    <s v="Tanzania"/>
    <x v="3"/>
    <x v="6"/>
    <d v="2016-10-20T00:00:00"/>
    <d v="2016-03-01T00:00:00"/>
    <d v="2025-09-02T00:00:00"/>
    <m/>
    <m/>
    <m/>
    <m/>
    <n v="99"/>
    <x v="87"/>
    <x v="0"/>
    <n v="99"/>
    <x v="1"/>
  </r>
  <r>
    <n v="203"/>
    <s v="C6/005"/>
    <s v="Valens"/>
    <m/>
    <s v="Mbarushimana"/>
    <x v="1"/>
    <x v="0"/>
    <s v="Rwanda"/>
    <x v="5"/>
    <x v="2"/>
    <d v="2017-03-16T00:00:00"/>
    <d v="2016-03-01T00:00:00"/>
    <d v="2025-09-02T00:00:00"/>
    <n v="115"/>
    <m/>
    <m/>
    <m/>
    <n v="115"/>
    <x v="148"/>
    <x v="0"/>
    <n v="104"/>
    <x v="1"/>
  </r>
  <r>
    <n v="204"/>
    <s v="C10/009"/>
    <s v="Emmanuel"/>
    <m/>
    <s v="Nzabonimana"/>
    <x v="1"/>
    <x v="7"/>
    <s v="Rwanda"/>
    <x v="5"/>
    <x v="2"/>
    <d v="2020-06-01T00:00:00"/>
    <d v="2020-03-01T00:00:00"/>
    <d v="2025-09-02T00:00:00"/>
    <n v="67"/>
    <m/>
    <m/>
    <m/>
    <n v="67"/>
    <x v="149"/>
    <x v="0"/>
    <n v="58"/>
    <x v="1"/>
  </r>
  <r>
    <n v="205"/>
    <s v="C1/006"/>
    <s v="Victoria"/>
    <s v="Mathew"/>
    <s v="Mwakalinga Chuma"/>
    <x v="0"/>
    <x v="8"/>
    <s v="Tanzania"/>
    <x v="3"/>
    <x v="2"/>
    <d v="2011-03-07T00:00:00"/>
    <d v="2011-04-01T00:00:00"/>
    <d v="2025-09-02T00:00:00"/>
    <m/>
    <m/>
    <m/>
    <m/>
    <n v="81"/>
    <x v="141"/>
    <x v="0"/>
    <n v="81"/>
    <x v="1"/>
  </r>
  <r>
    <n v="206"/>
    <s v="C7/008"/>
    <s v="Wanangwa"/>
    <s v="Chimwaza"/>
    <s v="Manda"/>
    <x v="0"/>
    <x v="3"/>
    <s v="Malawi"/>
    <x v="6"/>
    <x v="2"/>
    <d v="2017-09-21T00:00:00"/>
    <d v="2017-03-01T00:00:00"/>
    <d v="2025-09-02T00:00:00"/>
    <m/>
    <m/>
    <m/>
    <m/>
    <n v="81"/>
    <x v="150"/>
    <x v="0"/>
    <n v="81"/>
    <x v="1"/>
  </r>
  <r>
    <n v="207"/>
    <s v="C1/005"/>
    <s v="Wells"/>
    <m/>
    <s v="Utembe"/>
    <x v="1"/>
    <x v="8"/>
    <s v="Malawi"/>
    <x v="6"/>
    <x v="2"/>
    <d v="2011-04-13T00:00:00"/>
    <d v="2011-04-01T00:00:00"/>
    <d v="2025-09-02T00:00:00"/>
    <m/>
    <m/>
    <m/>
    <m/>
    <n v="63"/>
    <x v="151"/>
    <x v="0"/>
    <n v="63"/>
    <x v="1"/>
  </r>
  <r>
    <n v="208"/>
    <s v="C9/011"/>
    <s v="Wilfred"/>
    <m/>
    <s v="Eneku"/>
    <x v="1"/>
    <x v="1"/>
    <s v="Uganda"/>
    <x v="4"/>
    <x v="4"/>
    <d v="2019-04-01T00:00:00"/>
    <d v="2019-03-01T00:00:00"/>
    <d v="2025-09-02T00:00:00"/>
    <n v="79"/>
    <m/>
    <m/>
    <m/>
    <n v="79"/>
    <x v="152"/>
    <x v="0"/>
    <n v="65"/>
    <x v="1"/>
  </r>
  <r>
    <n v="209"/>
    <s v="C4/009"/>
    <s v="Winnie"/>
    <s v="Chepkurui"/>
    <s v="Mutai"/>
    <x v="0"/>
    <x v="6"/>
    <s v="Kenya"/>
    <x v="7"/>
    <x v="5"/>
    <d v="2015-03-15T00:00:00"/>
    <d v="2014-03-01T00:00:00"/>
    <d v="2025-09-02T00:00:00"/>
    <m/>
    <m/>
    <m/>
    <m/>
    <n v="115"/>
    <x v="153"/>
    <x v="0"/>
    <n v="115"/>
    <x v="1"/>
  </r>
  <r>
    <n v="210"/>
    <s v="C10/015"/>
    <s v="Mary"/>
    <s v="Ogbenyi"/>
    <s v="Ugalahi"/>
    <x v="0"/>
    <x v="7"/>
    <s v="Nigeria"/>
    <x v="1"/>
    <x v="1"/>
    <d v="2020-05-04T00:00:00"/>
    <d v="2020-03-01T00:00:00"/>
    <d v="2025-09-02T00:00:00"/>
    <n v="67"/>
    <m/>
    <m/>
    <m/>
    <n v="67"/>
    <x v="154"/>
    <x v="0"/>
    <n v="61"/>
    <x v="1"/>
  </r>
  <r>
    <n v="211"/>
    <s v="C10/016"/>
    <s v="Maureen"/>
    <s v="Daisy"/>
    <s v="Majamanda"/>
    <x v="0"/>
    <x v="7"/>
    <s v="Malawi"/>
    <x v="6"/>
    <x v="3"/>
    <d v="2021-07-21T00:00:00"/>
    <d v="2020-03-01T00:00:00"/>
    <d v="2025-09-02T00:00:00"/>
    <n v="67"/>
    <m/>
    <m/>
    <m/>
    <n v="67"/>
    <x v="27"/>
    <x v="1"/>
    <s v="In progress: Above 60 months"/>
    <x v="2"/>
  </r>
  <r>
    <n v="212"/>
    <s v="C10/017"/>
    <s v="Monday"/>
    <s v="Daniel"/>
    <s v="Olodu"/>
    <x v="1"/>
    <x v="7"/>
    <s v="Nigeria"/>
    <x v="0"/>
    <x v="1"/>
    <d v="2021-03-12T00:00:00"/>
    <d v="2020-03-01T00:00:00"/>
    <d v="2025-09-02T00:00:00"/>
    <n v="67"/>
    <m/>
    <m/>
    <m/>
    <n v="67"/>
    <x v="27"/>
    <x v="1"/>
    <s v="In progress: Above 60 months"/>
    <x v="2"/>
  </r>
  <r>
    <n v="213"/>
    <s v="C10/018"/>
    <s v="Oluwatosin"/>
    <s v="Eunice"/>
    <s v="Olorunmoteni"/>
    <x v="0"/>
    <x v="7"/>
    <s v="Nigeria"/>
    <x v="0"/>
    <x v="0"/>
    <d v="2021-04-19T00:00:00"/>
    <d v="2020-03-01T00:00:00"/>
    <d v="2025-09-02T00:00:00"/>
    <n v="67"/>
    <m/>
    <m/>
    <m/>
    <n v="67"/>
    <x v="155"/>
    <x v="0"/>
    <n v="61"/>
    <x v="1"/>
  </r>
  <r>
    <n v="214"/>
    <s v="C10/019"/>
    <s v="Omotade"/>
    <s v="Adebimpe"/>
    <s v="Ijarotimi"/>
    <x v="0"/>
    <x v="7"/>
    <s v="Nigeria"/>
    <x v="0"/>
    <x v="1"/>
    <d v="2021-01-21T00:00:00"/>
    <d v="2020-03-01T00:00:00"/>
    <d v="2025-09-02T00:00:00"/>
    <n v="67"/>
    <m/>
    <m/>
    <m/>
    <n v="67"/>
    <x v="27"/>
    <x v="1"/>
    <s v="In progress: Above 60 months"/>
    <x v="2"/>
  </r>
  <r>
    <n v="215"/>
    <s v="C10/020"/>
    <s v="Patience"/>
    <m/>
    <s v="Shamu"/>
    <x v="0"/>
    <x v="7"/>
    <s v="Zimbabwe"/>
    <x v="2"/>
    <x v="2"/>
    <d v="2021-03-10T00:00:00"/>
    <d v="2020-03-01T00:00:00"/>
    <d v="2025-09-02T00:00:00"/>
    <n v="67"/>
    <m/>
    <m/>
    <m/>
    <n v="67"/>
    <x v="27"/>
    <x v="1"/>
    <s v="In progress: Above 60 months"/>
    <x v="2"/>
  </r>
  <r>
    <n v="216"/>
    <s v="C5/004"/>
    <s v="Yolanda"/>
    <s v="Malele"/>
    <s v="Kolisa"/>
    <x v="0"/>
    <x v="9"/>
    <s v="South Africa"/>
    <x v="2"/>
    <x v="2"/>
    <d v="2016-03-01T00:00:00"/>
    <d v="2015-03-01T00:00:00"/>
    <d v="2025-09-02T00:00:00"/>
    <m/>
    <m/>
    <m/>
    <m/>
    <n v="75"/>
    <x v="12"/>
    <x v="0"/>
    <n v="75"/>
    <x v="1"/>
  </r>
  <r>
    <n v="217"/>
    <s v="C10/022"/>
    <s v="Stefanie"/>
    <m/>
    <s v="Vermaak"/>
    <x v="0"/>
    <x v="7"/>
    <s v="South Africa"/>
    <x v="2"/>
    <x v="2"/>
    <d v="2019-08-01T00:00:00"/>
    <d v="2020-03-01T00:00:00"/>
    <d v="2025-09-02T00:00:00"/>
    <n v="67"/>
    <m/>
    <m/>
    <m/>
    <n v="67"/>
    <x v="27"/>
    <x v="1"/>
    <s v="In progress: Above 60 months"/>
    <x v="2"/>
  </r>
  <r>
    <n v="218"/>
    <s v="C10/023"/>
    <s v="Takondwa"/>
    <s v="Connis"/>
    <s v="Bakuwa"/>
    <x v="0"/>
    <x v="7"/>
    <s v="Malawi"/>
    <x v="6"/>
    <x v="2"/>
    <d v="2021-10-10T00:00:00"/>
    <d v="2020-03-01T00:00:00"/>
    <d v="2025-09-02T00:00:00"/>
    <n v="67"/>
    <m/>
    <m/>
    <m/>
    <n v="67"/>
    <x v="27"/>
    <x v="1"/>
    <s v="In progress: Above 60 months"/>
    <x v="2"/>
  </r>
  <r>
    <n v="219"/>
    <s v="C10/024"/>
    <s v="Temitope"/>
    <s v="Olumuyiwa"/>
    <s v="Ojo"/>
    <x v="1"/>
    <x v="7"/>
    <s v="Nigeria"/>
    <x v="0"/>
    <x v="2"/>
    <d v="2022-03-02T00:00:00"/>
    <d v="2020-03-01T00:00:00"/>
    <d v="2025-09-02T00:00:00"/>
    <n v="67"/>
    <m/>
    <m/>
    <m/>
    <n v="67"/>
    <x v="27"/>
    <x v="1"/>
    <s v="In progress: Above 60 months"/>
    <x v="2"/>
  </r>
  <r>
    <n v="220"/>
    <s v="C10/025"/>
    <s v="Yetunde"/>
    <s v="A"/>
    <s v="Onimode"/>
    <x v="0"/>
    <x v="7"/>
    <s v="Nigeria"/>
    <x v="1"/>
    <x v="2"/>
    <d v="2021-08-24T00:00:00"/>
    <d v="2020-03-01T00:00:00"/>
    <d v="2025-09-02T00:00:00"/>
    <n v="67"/>
    <m/>
    <m/>
    <m/>
    <n v="67"/>
    <x v="27"/>
    <x v="1"/>
    <s v="In progress: Above 60 months"/>
    <x v="2"/>
  </r>
  <r>
    <n v="221"/>
    <s v="C11/001"/>
    <s v="Adeola"/>
    <s v="Temitope"/>
    <s v="Williams"/>
    <x v="0"/>
    <x v="10"/>
    <s v="Nigeria"/>
    <x v="1"/>
    <x v="1"/>
    <m/>
    <d v="2025-03-01T00:00:00"/>
    <d v="2025-09-02T00:00:00"/>
    <n v="7"/>
    <m/>
    <m/>
    <m/>
    <m/>
    <x v="27"/>
    <x v="1"/>
    <s v="In progress: Below 60 Months"/>
    <x v="3"/>
  </r>
  <r>
    <n v="222"/>
    <s v="C11/002"/>
    <s v="Amina"/>
    <s v="Hassan"/>
    <s v="Hussein"/>
    <x v="0"/>
    <x v="10"/>
    <s v="Somalia"/>
    <x v="12"/>
    <x v="9"/>
    <m/>
    <d v="2025-03-01T00:00:00"/>
    <d v="2025-09-02T00:00:00"/>
    <n v="7"/>
    <m/>
    <m/>
    <m/>
    <m/>
    <x v="27"/>
    <x v="1"/>
    <s v="In progress: Below 60 Months"/>
    <x v="3"/>
  </r>
  <r>
    <n v="223"/>
    <s v="C11/003"/>
    <s v="Christabellah"/>
    <m/>
    <s v="Namugenyi"/>
    <x v="0"/>
    <x v="10"/>
    <s v="Uganda"/>
    <x v="4"/>
    <x v="4"/>
    <m/>
    <d v="2025-03-01T00:00:00"/>
    <d v="2025-09-02T00:00:00"/>
    <n v="7"/>
    <m/>
    <m/>
    <m/>
    <m/>
    <x v="27"/>
    <x v="1"/>
    <s v="In progress: Below 60 Months"/>
    <x v="3"/>
  </r>
  <r>
    <n v="224"/>
    <s v="C11/004"/>
    <s v="Cyril"/>
    <s v="Tamuka"/>
    <s v="Chironda"/>
    <x v="1"/>
    <x v="10"/>
    <s v="Zimbabwe"/>
    <x v="11"/>
    <x v="2"/>
    <m/>
    <d v="2025-03-01T00:00:00"/>
    <d v="2025-09-02T00:00:00"/>
    <n v="7"/>
    <m/>
    <m/>
    <m/>
    <m/>
    <x v="27"/>
    <x v="1"/>
    <s v="In progress: Below 60 Months"/>
    <x v="3"/>
  </r>
  <r>
    <n v="225"/>
    <s v="C11/005"/>
    <s v="Elizabeth"/>
    <s v="Oluwatoyin"/>
    <s v="Abe"/>
    <x v="0"/>
    <x v="10"/>
    <s v="Nigeria"/>
    <x v="1"/>
    <x v="1"/>
    <m/>
    <d v="2025-03-01T00:00:00"/>
    <d v="2025-09-02T00:00:00"/>
    <n v="7"/>
    <m/>
    <m/>
    <m/>
    <m/>
    <x v="27"/>
    <x v="1"/>
    <s v="In progress: Below 60 Months"/>
    <x v="3"/>
  </r>
  <r>
    <n v="226"/>
    <s v="C11/006"/>
    <s v="Fanuel"/>
    <s v="Meckson"/>
    <s v="Bickton"/>
    <x v="1"/>
    <x v="10"/>
    <s v="Malawi"/>
    <x v="6"/>
    <x v="9"/>
    <m/>
    <d v="2025-03-01T00:00:00"/>
    <d v="2025-09-02T00:00:00"/>
    <n v="7"/>
    <m/>
    <m/>
    <m/>
    <m/>
    <x v="27"/>
    <x v="1"/>
    <s v="In progress: Below 60 Months"/>
    <x v="3"/>
  </r>
  <r>
    <n v="227"/>
    <s v="C11/007"/>
    <s v="Funmilola"/>
    <s v="Olanike"/>
    <s v="Wuraola"/>
    <x v="0"/>
    <x v="10"/>
    <s v="Nigeria"/>
    <x v="0"/>
    <x v="9"/>
    <m/>
    <d v="2025-03-01T00:00:00"/>
    <d v="2025-09-02T00:00:00"/>
    <n v="7"/>
    <m/>
    <m/>
    <m/>
    <m/>
    <x v="27"/>
    <x v="1"/>
    <s v="In progress: Below 60 Months"/>
    <x v="3"/>
  </r>
  <r>
    <n v="228"/>
    <s v="C11/008"/>
    <s v="Gallad"/>
    <s v="Dahir"/>
    <s v="Hassan"/>
    <x v="1"/>
    <x v="10"/>
    <s v="Somalia"/>
    <x v="12"/>
    <x v="9"/>
    <m/>
    <d v="2025-03-01T00:00:00"/>
    <d v="2025-09-02T00:00:00"/>
    <n v="7"/>
    <m/>
    <m/>
    <m/>
    <m/>
    <x v="27"/>
    <x v="1"/>
    <s v="In progress: Below 60 Months"/>
    <x v="3"/>
  </r>
  <r>
    <n v="229"/>
    <s v="C11/009"/>
    <s v="Justine "/>
    <m/>
    <s v="Okello"/>
    <x v="1"/>
    <x v="10"/>
    <s v="Uganda"/>
    <x v="4"/>
    <x v="4"/>
    <m/>
    <d v="2025-03-01T00:00:00"/>
    <d v="2025-09-02T00:00:00"/>
    <n v="7"/>
    <m/>
    <m/>
    <m/>
    <m/>
    <x v="27"/>
    <x v="1"/>
    <s v="In progress: Below 60 Months"/>
    <x v="3"/>
  </r>
  <r>
    <n v="230"/>
    <s v="C11/010"/>
    <s v="Lydiah"/>
    <s v="Wanjiru"/>
    <s v="Njihia"/>
    <x v="0"/>
    <x v="10"/>
    <s v="Kenya"/>
    <x v="7"/>
    <x v="5"/>
    <m/>
    <d v="2025-03-01T00:00:00"/>
    <d v="2025-09-02T00:00:00"/>
    <n v="7"/>
    <m/>
    <m/>
    <m/>
    <m/>
    <x v="27"/>
    <x v="1"/>
    <s v="In progress: Below 60 Months"/>
    <x v="3"/>
  </r>
  <r>
    <n v="231"/>
    <s v="C11/011"/>
    <s v="Mary"/>
    <s v="Nigandi"/>
    <s v="Kubo"/>
    <x v="0"/>
    <x v="10"/>
    <s v="Kenya"/>
    <x v="7"/>
    <x v="9"/>
    <m/>
    <d v="2025-03-01T00:00:00"/>
    <d v="2025-09-02T00:00:00"/>
    <n v="7"/>
    <m/>
    <m/>
    <m/>
    <m/>
    <x v="27"/>
    <x v="1"/>
    <s v="In progress: Below 60 Months"/>
    <x v="3"/>
  </r>
  <r>
    <n v="232"/>
    <s v="C11/012"/>
    <s v="Miles-Dei"/>
    <s v="Benedict"/>
    <s v="Olufeagba"/>
    <x v="1"/>
    <x v="10"/>
    <s v="Nigeria"/>
    <x v="1"/>
    <x v="1"/>
    <m/>
    <d v="2025-03-01T00:00:00"/>
    <d v="2025-09-02T00:00:00"/>
    <n v="7"/>
    <m/>
    <m/>
    <m/>
    <m/>
    <x v="27"/>
    <x v="1"/>
    <s v="In progress: Below 60 Months"/>
    <x v="3"/>
  </r>
  <r>
    <n v="233"/>
    <s v="C11/013"/>
    <s v="Molly"/>
    <s v="Mercy"/>
    <s v="Jerono"/>
    <x v="0"/>
    <x v="10"/>
    <s v="Kenya"/>
    <x v="10"/>
    <x v="7"/>
    <m/>
    <d v="2025-03-01T00:00:00"/>
    <d v="2025-09-02T00:00:00"/>
    <n v="7"/>
    <m/>
    <m/>
    <m/>
    <m/>
    <x v="27"/>
    <x v="1"/>
    <s v="In progress: Below 60 Months"/>
    <x v="3"/>
  </r>
  <r>
    <n v="234"/>
    <s v="C11/014"/>
    <s v="Razak"/>
    <s v="Lewis"/>
    <s v="Mussa"/>
    <x v="1"/>
    <x v="10"/>
    <s v="Malawi"/>
    <x v="6"/>
    <x v="3"/>
    <m/>
    <d v="2025-03-01T00:00:00"/>
    <d v="2025-09-02T00:00:00"/>
    <n v="7"/>
    <m/>
    <m/>
    <m/>
    <m/>
    <x v="27"/>
    <x v="1"/>
    <s v="In progress: Below 60 Months"/>
    <x v="3"/>
  </r>
  <r>
    <n v="235"/>
    <s v="C11/015"/>
    <s v="Nichodemus"/>
    <s v="Mutinda"/>
    <s v="Kamuti"/>
    <x v="1"/>
    <x v="10"/>
    <s v="Kenya"/>
    <x v="7"/>
    <x v="5"/>
    <m/>
    <d v="2025-03-01T00:00:00"/>
    <d v="2025-09-02T00:00:00"/>
    <n v="7"/>
    <m/>
    <m/>
    <m/>
    <m/>
    <x v="27"/>
    <x v="1"/>
    <s v="In progress: Below 60 Months"/>
    <x v="3"/>
  </r>
  <r>
    <n v="236"/>
    <s v="C11/016"/>
    <s v="Ochuko"/>
    <s v="Maureen"/>
    <s v="Orherhe"/>
    <x v="0"/>
    <x v="10"/>
    <s v="Nigeria"/>
    <x v="0"/>
    <x v="0"/>
    <m/>
    <d v="2025-03-01T00:00:00"/>
    <d v="2025-09-02T00:00:00"/>
    <n v="7"/>
    <m/>
    <m/>
    <m/>
    <m/>
    <x v="27"/>
    <x v="1"/>
    <s v="In progress: Below 60 Months"/>
    <x v="3"/>
  </r>
  <r>
    <n v="237"/>
    <s v="C11/017"/>
    <s v="Patani"/>
    <s v="George Wills"/>
    <s v="Mhango"/>
    <x v="1"/>
    <x v="10"/>
    <s v="Malawi"/>
    <x v="6"/>
    <x v="9"/>
    <m/>
    <d v="2025-03-01T00:00:00"/>
    <d v="2025-09-02T00:00:00"/>
    <n v="7"/>
    <m/>
    <m/>
    <m/>
    <m/>
    <x v="27"/>
    <x v="1"/>
    <s v="In progress: Below 60 Months"/>
    <x v="3"/>
  </r>
  <r>
    <n v="238"/>
    <s v="C11/018"/>
    <s v="Pierre Celestin"/>
    <m/>
    <s v="Munezero"/>
    <x v="1"/>
    <x v="10"/>
    <s v="Rwanda"/>
    <x v="5"/>
    <x v="9"/>
    <m/>
    <d v="2025-03-01T00:00:00"/>
    <d v="2025-09-02T00:00:00"/>
    <n v="7"/>
    <m/>
    <m/>
    <m/>
    <m/>
    <x v="27"/>
    <x v="1"/>
    <s v="In progress: Below 60 Months"/>
    <x v="3"/>
  </r>
  <r>
    <n v="239"/>
    <s v="C11/019"/>
    <s v="Solange"/>
    <m/>
    <s v="Nikwigize"/>
    <x v="0"/>
    <x v="10"/>
    <s v="Rwanda"/>
    <x v="5"/>
    <x v="9"/>
    <m/>
    <d v="2025-03-01T00:00:00"/>
    <d v="2025-09-02T00:00:00"/>
    <n v="7"/>
    <m/>
    <m/>
    <m/>
    <m/>
    <x v="27"/>
    <x v="1"/>
    <s v="In progress: Below 60 Months"/>
    <x v="3"/>
  </r>
  <r>
    <n v="240"/>
    <s v="C11/020"/>
    <s v="Winifrida"/>
    <s v="Paschal"/>
    <s v="Mponzi"/>
    <x v="0"/>
    <x v="10"/>
    <s v="Tanzania"/>
    <x v="3"/>
    <x v="9"/>
    <m/>
    <d v="2025-03-01T00:00:00"/>
    <d v="2025-09-02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3">
      <pivotArea outline="0" collapsedLevelsAreSubtotals="1" fieldPosition="0"/>
    </format>
    <format dxfId="92">
      <pivotArea dataOnly="0" labelOnly="1" grandRow="1" outline="0" fieldPosition="0"/>
    </format>
    <format dxfId="91">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3">
      <pivotArea outline="0" collapsedLevelsAreSubtotals="1" fieldPosition="0"/>
    </format>
    <format dxfId="62">
      <pivotArea outline="0" fieldPosition="0">
        <references count="1">
          <reference field="4294967294" count="1">
            <x v="0"/>
          </reference>
        </references>
      </pivotArea>
    </format>
    <format dxfId="61">
      <pivotArea outline="0" fieldPosition="0">
        <references count="1">
          <reference field="4294967294" count="1">
            <x v="1"/>
          </reference>
        </references>
      </pivotArea>
    </format>
    <format dxfId="60">
      <pivotArea outline="0" fieldPosition="0">
        <references count="3">
          <reference field="4294967294" count="1" selected="0">
            <x v="1"/>
          </reference>
          <reference field="8" count="0" selected="0"/>
          <reference field="19" count="1" selected="0">
            <x v="0"/>
          </reference>
        </references>
      </pivotArea>
    </format>
    <format dxfId="59">
      <pivotArea outline="0" fieldPosition="0">
        <references count="3">
          <reference field="4294967294" count="1" selected="0">
            <x v="1"/>
          </reference>
          <reference field="8" count="0" selected="0"/>
          <reference field="19" count="1" selected="0">
            <x v="1"/>
          </reference>
        </references>
      </pivotArea>
    </format>
    <format dxfId="58">
      <pivotArea field="19" grandCol="1" outline="0" axis="axisCol" fieldPosition="0">
        <references count="1">
          <reference field="4294967294" count="1" selected="0">
            <x v="1"/>
          </reference>
        </references>
      </pivotArea>
    </format>
    <format dxfId="57">
      <pivotArea field="19" grandRow="1" outline="0" axis="axisCol" fieldPosition="0">
        <references count="2">
          <reference field="4294967294" count="1" selected="0">
            <x v="1"/>
          </reference>
          <reference field="19" count="1" selected="0">
            <x v="0"/>
          </reference>
        </references>
      </pivotArea>
    </format>
    <format dxfId="56">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9">
      <pivotArea outline="0" fieldPosition="0">
        <references count="3">
          <reference field="4294967294" count="1" selected="0">
            <x v="1"/>
          </reference>
          <reference field="8" count="1" selected="0">
            <x v="0"/>
          </reference>
          <reference field="21" count="1" selected="0">
            <x v="0"/>
          </reference>
        </references>
      </pivotArea>
    </format>
    <format dxfId="88">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7">
      <pivotArea field="21" grandRow="1" outline="0" axis="axisCol" fieldPosition="0">
        <references count="2">
          <reference field="4294967294" count="1" selected="0">
            <x v="1"/>
          </reference>
          <reference field="21" count="1" selected="0">
            <x v="0"/>
          </reference>
        </references>
      </pivotArea>
    </format>
    <format dxfId="86">
      <pivotArea outline="0" fieldPosition="0">
        <references count="2">
          <reference field="4294967294" count="1" selected="0">
            <x v="1"/>
          </reference>
          <reference field="21" count="1" selected="0">
            <x v="1"/>
          </reference>
        </references>
      </pivotArea>
    </format>
    <format dxfId="85">
      <pivotArea outline="0" fieldPosition="0">
        <references count="2">
          <reference field="4294967294" count="1" selected="0">
            <x v="1"/>
          </reference>
          <reference field="21" count="1" selected="0">
            <x v="2"/>
          </reference>
        </references>
      </pivotArea>
    </format>
    <format dxfId="84">
      <pivotArea outline="0" fieldPosition="0">
        <references count="2">
          <reference field="4294967294" count="1" selected="0">
            <x v="1"/>
          </reference>
          <reference field="21" count="1" selected="0">
            <x v="3"/>
          </reference>
        </references>
      </pivotArea>
    </format>
    <format dxfId="83">
      <pivotArea field="21" grandCol="1" outline="0" axis="axisCol" fieldPosition="0">
        <references count="1">
          <reference field="4294967294" count="1" selected="0">
            <x v="1"/>
          </reference>
        </references>
      </pivotArea>
    </format>
    <format dxfId="82">
      <pivotArea outline="0" fieldPosition="0">
        <references count="2">
          <reference field="4294967294" count="2" selected="0">
            <x v="0"/>
            <x v="1"/>
          </reference>
          <reference field="21" count="1" selected="0">
            <x v="0"/>
          </reference>
        </references>
      </pivotArea>
    </format>
    <format dxfId="81">
      <pivotArea dataOnly="0" labelOnly="1" outline="0" fieldPosition="0">
        <references count="1">
          <reference field="21" count="1">
            <x v="0"/>
          </reference>
        </references>
      </pivotArea>
    </format>
    <format dxfId="80">
      <pivotArea dataOnly="0" labelOnly="1" outline="0" fieldPosition="0">
        <references count="2">
          <reference field="4294967294" count="2">
            <x v="0"/>
            <x v="1"/>
          </reference>
          <reference field="21" count="1" selected="0">
            <x v="0"/>
          </reference>
        </references>
      </pivotArea>
    </format>
    <format dxfId="79">
      <pivotArea outline="0" fieldPosition="0">
        <references count="2">
          <reference field="4294967294" count="2" selected="0">
            <x v="0"/>
            <x v="1"/>
          </reference>
          <reference field="21" count="1" selected="0">
            <x v="1"/>
          </reference>
        </references>
      </pivotArea>
    </format>
    <format dxfId="78">
      <pivotArea dataOnly="0" labelOnly="1" outline="0" fieldPosition="0">
        <references count="1">
          <reference field="21" count="1">
            <x v="1"/>
          </reference>
        </references>
      </pivotArea>
    </format>
    <format dxfId="77">
      <pivotArea dataOnly="0" labelOnly="1" outline="0" fieldPosition="0">
        <references count="2">
          <reference field="4294967294" count="2">
            <x v="0"/>
            <x v="1"/>
          </reference>
          <reference field="21" count="1" selected="0">
            <x v="1"/>
          </reference>
        </references>
      </pivotArea>
    </format>
    <format dxfId="76">
      <pivotArea outline="0" fieldPosition="0">
        <references count="2">
          <reference field="4294967294" count="2" selected="0">
            <x v="0"/>
            <x v="1"/>
          </reference>
          <reference field="21" count="1" selected="0">
            <x v="2"/>
          </reference>
        </references>
      </pivotArea>
    </format>
    <format dxfId="75">
      <pivotArea dataOnly="0" labelOnly="1" outline="0" fieldPosition="0">
        <references count="1">
          <reference field="21" count="1">
            <x v="2"/>
          </reference>
        </references>
      </pivotArea>
    </format>
    <format dxfId="74">
      <pivotArea dataOnly="0" labelOnly="1" outline="0" fieldPosition="0">
        <references count="2">
          <reference field="4294967294" count="2">
            <x v="0"/>
            <x v="1"/>
          </reference>
          <reference field="21" count="1" selected="0">
            <x v="2"/>
          </reference>
        </references>
      </pivotArea>
    </format>
    <format dxfId="73">
      <pivotArea outline="0" fieldPosition="0">
        <references count="2">
          <reference field="4294967294" count="2" selected="0">
            <x v="0"/>
            <x v="1"/>
          </reference>
          <reference field="21" count="1" selected="0">
            <x v="3"/>
          </reference>
        </references>
      </pivotArea>
    </format>
    <format dxfId="72">
      <pivotArea dataOnly="0" labelOnly="1" outline="0" fieldPosition="0">
        <references count="1">
          <reference field="21" count="1">
            <x v="3"/>
          </reference>
        </references>
      </pivotArea>
    </format>
    <format dxfId="71">
      <pivotArea dataOnly="0" labelOnly="1" outline="0" fieldPosition="0">
        <references count="2">
          <reference field="4294967294" count="2">
            <x v="0"/>
            <x v="1"/>
          </reference>
          <reference field="21" count="1" selected="0">
            <x v="3"/>
          </reference>
        </references>
      </pivotArea>
    </format>
    <format dxfId="70">
      <pivotArea field="21" grandCol="1" outline="0" axis="axisCol" fieldPosition="0">
        <references count="1">
          <reference field="4294967294" count="2" selected="0">
            <x v="0"/>
            <x v="1"/>
          </reference>
        </references>
      </pivotArea>
    </format>
    <format dxfId="69">
      <pivotArea field="21" dataOnly="0" labelOnly="1" grandCol="1" outline="0" axis="axisCol" fieldPosition="0">
        <references count="1">
          <reference field="4294967294" count="1" selected="0">
            <x v="0"/>
          </reference>
        </references>
      </pivotArea>
    </format>
    <format dxfId="68">
      <pivotArea field="21" dataOnly="0" labelOnly="1" grandCol="1" outline="0" axis="axisCol" fieldPosition="0">
        <references count="1">
          <reference field="4294967294" count="1" selected="0">
            <x v="1"/>
          </reference>
        </references>
      </pivotArea>
    </format>
    <format dxfId="67">
      <pivotArea type="origin" dataOnly="0" labelOnly="1" outline="0" offset="A2" fieldPosition="0"/>
    </format>
    <format dxfId="66">
      <pivotArea field="8" type="button" dataOnly="0" labelOnly="1" outline="0" axis="axisRow" fieldPosition="0"/>
    </format>
    <format dxfId="65">
      <pivotArea dataOnly="0" labelOnly="1" outline="0" fieldPosition="0">
        <references count="1">
          <reference field="8" count="0"/>
        </references>
      </pivotArea>
    </format>
    <format dxfId="64">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9">
      <pivotArea outline="0" fieldPosition="0">
        <references count="1">
          <reference field="4294967294" count="1">
            <x v="1"/>
          </reference>
        </references>
      </pivotArea>
    </format>
    <format dxfId="98">
      <pivotArea outline="0" collapsedLevelsAreSubtotals="1" fieldPosition="0"/>
    </format>
    <format dxfId="97">
      <pivotArea field="8" type="button" dataOnly="0" labelOnly="1" outline="0" axis="axisRow" fieldPosition="0"/>
    </format>
    <format dxfId="96">
      <pivotArea dataOnly="0" labelOnly="1" outline="0" fieldPosition="0">
        <references count="1">
          <reference field="4294967294" count="5">
            <x v="0"/>
            <x v="1"/>
            <x v="2"/>
            <x v="3"/>
            <x v="4"/>
          </reference>
        </references>
      </pivotArea>
    </format>
    <format dxfId="95">
      <pivotArea field="8" type="button" dataOnly="0" labelOnly="1" outline="0" axis="axisRow" fieldPosition="0"/>
    </format>
    <format dxfId="94">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2">
      <pivotArea outline="0" collapsedLevelsAreSubtotals="1" fieldPosition="0"/>
    </format>
    <format dxfId="51">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4">
      <pivotArea outline="0" collapsedLevelsAreSubtotals="1" fieldPosition="0"/>
    </format>
    <format dxfId="53">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15">
      <pivotArea field="6" type="button" dataOnly="0" labelOnly="1" outline="0" axis="axisRow" fieldPosition="0"/>
    </format>
    <format dxfId="14">
      <pivotArea dataOnly="0" labelOnly="1" outline="0" fieldPosition="0">
        <references count="1">
          <reference field="21" count="0"/>
        </references>
      </pivotArea>
    </format>
    <format dxfId="13">
      <pivotArea dataOnly="0" labelOnly="1" grandCol="1" outline="0" fieldPosition="0"/>
    </format>
    <format dxfId="12">
      <pivotArea dataOnly="0" labelOnly="1" outline="0" fieldPosition="0">
        <references count="1">
          <reference field="21" count="0"/>
        </references>
      </pivotArea>
    </format>
    <format dxfId="11">
      <pivotArea dataOnly="0" labelOnly="1" grandCol="1" outline="0" fieldPosition="0"/>
    </format>
    <format dxfId="10">
      <pivotArea dataOnly="0" labelOnly="1" outline="0" fieldPosition="0">
        <references count="1">
          <reference field="21" count="0"/>
        </references>
      </pivotArea>
    </format>
    <format dxfId="9">
      <pivotArea dataOnly="0" labelOnly="1" grandCol="1" outline="0" fieldPosition="0"/>
    </format>
    <format dxfId="8">
      <pivotArea dataOnly="0" labelOnly="1" outline="0" fieldPosition="0">
        <references count="1">
          <reference field="21" count="0"/>
        </references>
      </pivotArea>
    </format>
    <format dxfId="7">
      <pivotArea outline="0" fieldPosition="0">
        <references count="1">
          <reference field="4294967294" count="1">
            <x v="0"/>
          </reference>
        </references>
      </pivotArea>
    </format>
    <format dxfId="6">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4">
      <pivotArea field="6" type="button" dataOnly="0" labelOnly="1" outline="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 dxfId="19">
      <pivotArea dataOnly="0" labelOnly="1" outline="0" fieldPosition="0">
        <references count="1">
          <reference field="21" count="0"/>
        </references>
      </pivotArea>
    </format>
    <format dxfId="18">
      <pivotArea dataOnly="0" labelOnly="1" grandCol="1" outline="0" fieldPosition="0"/>
    </format>
    <format dxfId="17">
      <pivotArea dataOnly="0" labelOnly="1" outline="0" fieldPosition="0">
        <references count="1">
          <reference field="21" count="0"/>
        </references>
      </pivotArea>
    </format>
    <format dxfId="16">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29">
      <pivotArea field="6" type="button" dataOnly="0" labelOnly="1" outline="0"/>
    </format>
    <format dxfId="28">
      <pivotArea dataOnly="0" labelOnly="1" grandCol="1" outline="0" fieldPosition="0"/>
    </format>
    <format dxfId="27">
      <pivotArea dataOnly="0" labelOnly="1" grandCol="1" outline="0" fieldPosition="0"/>
    </format>
    <format dxfId="26">
      <pivotArea dataOnly="0" labelOnly="1" grandCol="1" outline="0" fieldPosition="0"/>
    </format>
    <format dxfId="25">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8">
      <pivotArea field="6" type="button" dataOnly="0" labelOnly="1" outline="0" axis="axisRow"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 dxfId="33">
      <pivotArea dataOnly="0" labelOnly="1" outline="0" fieldPosition="0">
        <references count="1">
          <reference field="21" count="0"/>
        </references>
      </pivotArea>
    </format>
    <format dxfId="32">
      <pivotArea dataOnly="0" labelOnly="1" grandCol="1" outline="0" fieldPosition="0"/>
    </format>
    <format dxfId="31">
      <pivotArea dataOnly="0" labelOnly="1" outline="0" fieldPosition="0">
        <references count="1">
          <reference field="21" count="0"/>
        </references>
      </pivotArea>
    </format>
    <format dxfId="30">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47">
      <pivotArea field="6" type="button" dataOnly="0" labelOnly="1" outline="0" axis="axisRow" fieldPosition="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22" zoomScale="48" zoomScaleNormal="48" workbookViewId="0">
      <selection activeCell="Q37" sqref="Q37"/>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632812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4</v>
      </c>
      <c r="Q11">
        <v>19</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32</v>
      </c>
      <c r="Q16" s="30">
        <v>120</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3</v>
      </c>
      <c r="R23">
        <v>17</v>
      </c>
      <c r="S23">
        <v>20</v>
      </c>
    </row>
    <row r="24" spans="15:19" x14ac:dyDescent="0.35">
      <c r="O24" t="s">
        <v>14</v>
      </c>
      <c r="Q24">
        <v>4</v>
      </c>
      <c r="R24">
        <v>2</v>
      </c>
      <c r="S24">
        <v>6</v>
      </c>
    </row>
    <row r="25" spans="15:19" x14ac:dyDescent="0.35">
      <c r="O25" t="s">
        <v>15</v>
      </c>
      <c r="P25">
        <v>5</v>
      </c>
      <c r="Q25">
        <v>15</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54</v>
      </c>
      <c r="R28">
        <v>15</v>
      </c>
      <c r="S28">
        <v>80</v>
      </c>
    </row>
    <row r="29" spans="15:19" x14ac:dyDescent="0.35">
      <c r="O29" t="s">
        <v>16</v>
      </c>
      <c r="P29">
        <v>3</v>
      </c>
      <c r="Q29">
        <v>8</v>
      </c>
      <c r="R29">
        <v>7</v>
      </c>
      <c r="S29">
        <v>18</v>
      </c>
    </row>
    <row r="30" spans="15:19" x14ac:dyDescent="0.35">
      <c r="O30" s="30" t="s">
        <v>7</v>
      </c>
      <c r="P30" s="30">
        <v>32</v>
      </c>
      <c r="Q30" s="30">
        <v>120</v>
      </c>
      <c r="R30" s="30">
        <v>68</v>
      </c>
      <c r="S30" s="30">
        <v>220</v>
      </c>
    </row>
    <row r="33" spans="6:22" x14ac:dyDescent="0.35">
      <c r="F33" s="23"/>
      <c r="O33" s="78" t="s">
        <v>22</v>
      </c>
      <c r="P33" s="78"/>
      <c r="Q33" s="47" t="s">
        <v>23</v>
      </c>
    </row>
    <row r="34" spans="6:22" x14ac:dyDescent="0.35">
      <c r="F34" s="23"/>
      <c r="O34" s="51" t="s">
        <v>24</v>
      </c>
      <c r="P34" s="48">
        <f ca="1">AVERAGE(Fellows!U2:U221)</f>
        <v>59.702127659574465</v>
      </c>
      <c r="Q34" s="30">
        <f>GETPIVOTDATA("S.No.",'By Cohort'!$A$27,"Current PhD Status (Completed/In Progress)","Completed")</f>
        <v>188</v>
      </c>
    </row>
    <row r="35" spans="6:22" x14ac:dyDescent="0.35">
      <c r="F35" s="23"/>
      <c r="O35" s="52" t="s">
        <v>25</v>
      </c>
      <c r="P35" s="49">
        <f ca="1">P34/12</f>
        <v>4.9751773049645385</v>
      </c>
    </row>
    <row r="36" spans="6:22" x14ac:dyDescent="0.35">
      <c r="F36" s="23"/>
      <c r="O36" s="46" t="s">
        <v>26</v>
      </c>
      <c r="P36" s="49">
        <f ca="1">STDEV(Fellows!U2:U221)</f>
        <v>19.819414555173399</v>
      </c>
    </row>
    <row r="37" spans="6:22" x14ac:dyDescent="0.35">
      <c r="F37" s="23"/>
      <c r="O37" s="46" t="s">
        <v>27</v>
      </c>
      <c r="P37" s="50">
        <f ca="1">MEDIAN(Fellows!U2:U221)</f>
        <v>57</v>
      </c>
      <c r="Q37" s="3" t="s">
        <v>28</v>
      </c>
      <c r="R37">
        <f ca="1">MAX(Fellows!U2:U221)</f>
        <v>139</v>
      </c>
    </row>
    <row r="38" spans="6:22" x14ac:dyDescent="0.35">
      <c r="F38" s="23"/>
      <c r="O38" s="46" t="s">
        <v>29</v>
      </c>
      <c r="P38" s="49">
        <f ca="1">P37/12</f>
        <v>4.75</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60.40625</v>
      </c>
      <c r="T48" s="61">
        <v>23.305626310870419</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59.702127659574465</v>
      </c>
      <c r="T53" s="61">
        <v>19.819414555173399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5" x14ac:dyDescent="0.35"/>
  <cols>
    <col min="1" max="1" width="13" bestFit="1" customWidth="1"/>
    <col min="2" max="5" width="26.089843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8164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67</v>
      </c>
      <c r="J6">
        <v>53</v>
      </c>
      <c r="K6">
        <v>120</v>
      </c>
    </row>
    <row r="7" spans="1:11" x14ac:dyDescent="0.35">
      <c r="A7">
        <v>3</v>
      </c>
      <c r="B7">
        <v>10</v>
      </c>
      <c r="C7">
        <v>8</v>
      </c>
      <c r="D7">
        <v>3</v>
      </c>
      <c r="F7">
        <v>21</v>
      </c>
      <c r="H7" t="s">
        <v>4</v>
      </c>
      <c r="I7">
        <v>19</v>
      </c>
      <c r="J7">
        <v>13</v>
      </c>
      <c r="K7">
        <v>32</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8</v>
      </c>
      <c r="D14">
        <v>11</v>
      </c>
      <c r="F14">
        <v>24</v>
      </c>
    </row>
    <row r="15" spans="1:11" x14ac:dyDescent="0.35">
      <c r="A15">
        <v>11</v>
      </c>
      <c r="E15">
        <v>20</v>
      </c>
      <c r="F15">
        <v>20</v>
      </c>
    </row>
    <row r="16" spans="1:11" x14ac:dyDescent="0.35">
      <c r="A16" t="s">
        <v>7</v>
      </c>
      <c r="B16">
        <v>68</v>
      </c>
      <c r="C16">
        <v>120</v>
      </c>
      <c r="D16">
        <v>32</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24</v>
      </c>
      <c r="D35">
        <v>24</v>
      </c>
    </row>
    <row r="36" spans="1:4" x14ac:dyDescent="0.35">
      <c r="A36">
        <v>8</v>
      </c>
      <c r="B36">
        <v>17</v>
      </c>
      <c r="C36">
        <v>6</v>
      </c>
      <c r="D36">
        <v>23</v>
      </c>
    </row>
    <row r="37" spans="1:4" x14ac:dyDescent="0.35">
      <c r="A37">
        <v>9</v>
      </c>
      <c r="B37">
        <v>15</v>
      </c>
      <c r="C37">
        <v>7</v>
      </c>
      <c r="D37">
        <v>22</v>
      </c>
    </row>
    <row r="38" spans="1:4" x14ac:dyDescent="0.35">
      <c r="A38">
        <v>10</v>
      </c>
      <c r="B38">
        <v>13</v>
      </c>
      <c r="C38">
        <v>11</v>
      </c>
      <c r="D38">
        <v>24</v>
      </c>
    </row>
    <row r="39" spans="1:4" x14ac:dyDescent="0.35">
      <c r="A39">
        <v>11</v>
      </c>
      <c r="C39">
        <v>20</v>
      </c>
      <c r="D39">
        <v>20</v>
      </c>
    </row>
    <row r="40" spans="1:4" x14ac:dyDescent="0.35">
      <c r="A40" t="s">
        <v>7</v>
      </c>
      <c r="B40">
        <v>188</v>
      </c>
      <c r="C40">
        <v>52</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18</v>
      </c>
      <c r="C103">
        <v>14</v>
      </c>
      <c r="D103">
        <v>32</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105</v>
      </c>
      <c r="C108">
        <v>83</v>
      </c>
      <c r="D108">
        <v>188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topLeftCell="A22" workbookViewId="0">
      <selection activeCell="B10" sqref="B10"/>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36</v>
      </c>
      <c r="B4" t="s">
        <v>919</v>
      </c>
    </row>
    <row r="6" spans="1:4" x14ac:dyDescent="0.35">
      <c r="A6" s="2" t="s">
        <v>1</v>
      </c>
      <c r="B6" s="2" t="s">
        <v>49</v>
      </c>
    </row>
    <row r="7" spans="1:4" x14ac:dyDescent="0.35">
      <c r="A7" s="2" t="s">
        <v>60</v>
      </c>
      <c r="B7" t="s">
        <v>40</v>
      </c>
      <c r="C7" t="s">
        <v>41</v>
      </c>
      <c r="D7" t="s">
        <v>7</v>
      </c>
    </row>
    <row r="8" spans="1:4" x14ac:dyDescent="0.35">
      <c r="A8" t="s">
        <v>944</v>
      </c>
      <c r="B8">
        <v>30</v>
      </c>
      <c r="C8">
        <v>22</v>
      </c>
      <c r="D8">
        <v>52</v>
      </c>
    </row>
    <row r="9" spans="1:4" x14ac:dyDescent="0.35">
      <c r="A9" t="s">
        <v>920</v>
      </c>
      <c r="B9">
        <v>1</v>
      </c>
      <c r="C9">
        <v>2</v>
      </c>
      <c r="D9">
        <v>3</v>
      </c>
    </row>
    <row r="10" spans="1:4" x14ac:dyDescent="0.35">
      <c r="A10" t="s">
        <v>921</v>
      </c>
      <c r="B10">
        <v>2</v>
      </c>
      <c r="C10">
        <v>3</v>
      </c>
      <c r="D10">
        <v>5</v>
      </c>
    </row>
    <row r="11" spans="1:4" x14ac:dyDescent="0.35">
      <c r="A11" t="s">
        <v>922</v>
      </c>
      <c r="B11">
        <v>2</v>
      </c>
      <c r="C11">
        <v>6</v>
      </c>
      <c r="D11">
        <v>8</v>
      </c>
    </row>
    <row r="12" spans="1:4" x14ac:dyDescent="0.35">
      <c r="A12" t="s">
        <v>923</v>
      </c>
      <c r="B12">
        <v>7</v>
      </c>
      <c r="C12">
        <v>9</v>
      </c>
      <c r="D12">
        <v>16</v>
      </c>
    </row>
    <row r="13" spans="1:4" x14ac:dyDescent="0.35">
      <c r="A13" t="s">
        <v>924</v>
      </c>
      <c r="B13">
        <v>8</v>
      </c>
      <c r="C13">
        <v>7</v>
      </c>
      <c r="D13">
        <v>15</v>
      </c>
    </row>
    <row r="14" spans="1:4" x14ac:dyDescent="0.35">
      <c r="A14" t="s">
        <v>925</v>
      </c>
      <c r="B14">
        <v>7</v>
      </c>
      <c r="C14">
        <v>9</v>
      </c>
      <c r="D14">
        <v>16</v>
      </c>
    </row>
    <row r="15" spans="1:4" x14ac:dyDescent="0.35">
      <c r="A15" t="s">
        <v>926</v>
      </c>
      <c r="B15">
        <v>13</v>
      </c>
      <c r="C15">
        <v>11</v>
      </c>
      <c r="D15">
        <v>24</v>
      </c>
    </row>
    <row r="16" spans="1:4" x14ac:dyDescent="0.35">
      <c r="A16" t="s">
        <v>927</v>
      </c>
      <c r="B16">
        <v>6</v>
      </c>
      <c r="C16">
        <v>4</v>
      </c>
      <c r="D16">
        <v>10</v>
      </c>
    </row>
    <row r="17" spans="1:4" x14ac:dyDescent="0.35">
      <c r="A17" t="s">
        <v>928</v>
      </c>
      <c r="B17">
        <v>20</v>
      </c>
      <c r="C17">
        <v>10</v>
      </c>
      <c r="D17">
        <v>30</v>
      </c>
    </row>
    <row r="18" spans="1:4" x14ac:dyDescent="0.35">
      <c r="A18" t="s">
        <v>929</v>
      </c>
      <c r="B18">
        <v>11</v>
      </c>
      <c r="C18">
        <v>3</v>
      </c>
      <c r="D18">
        <v>14</v>
      </c>
    </row>
    <row r="19" spans="1:4" x14ac:dyDescent="0.35">
      <c r="A19" t="s">
        <v>930</v>
      </c>
      <c r="B19">
        <v>13</v>
      </c>
      <c r="C19">
        <v>9</v>
      </c>
      <c r="D19">
        <v>22</v>
      </c>
    </row>
    <row r="20" spans="1:4" x14ac:dyDescent="0.35">
      <c r="A20" t="s">
        <v>931</v>
      </c>
      <c r="B20">
        <v>10</v>
      </c>
      <c r="C20">
        <v>10</v>
      </c>
      <c r="D20">
        <v>20</v>
      </c>
    </row>
    <row r="21" spans="1:4" x14ac:dyDescent="0.35">
      <c r="A21" t="s">
        <v>932</v>
      </c>
      <c r="B21">
        <v>5</v>
      </c>
      <c r="D21">
        <v>5</v>
      </c>
    </row>
    <row r="22" spans="1:4" x14ac:dyDescent="0.35">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24"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933</v>
      </c>
    </row>
    <row r="5" spans="1:20" ht="15" thickBot="1" x14ac:dyDescent="0.4">
      <c r="B5" t="s">
        <v>37</v>
      </c>
      <c r="D5" t="s">
        <v>43</v>
      </c>
      <c r="F5" t="s">
        <v>934</v>
      </c>
      <c r="G5" t="s">
        <v>935</v>
      </c>
      <c r="K5" s="2" t="s">
        <v>2</v>
      </c>
      <c r="L5" s="2" t="s">
        <v>933</v>
      </c>
    </row>
    <row r="6" spans="1:20" ht="15" thickBot="1" x14ac:dyDescent="0.4">
      <c r="A6" s="2" t="s">
        <v>3</v>
      </c>
      <c r="B6" t="s">
        <v>936</v>
      </c>
      <c r="C6" t="s">
        <v>937</v>
      </c>
      <c r="D6" t="s">
        <v>936</v>
      </c>
      <c r="E6" t="s">
        <v>937</v>
      </c>
      <c r="H6" s="8"/>
      <c r="J6" s="39"/>
      <c r="K6" s="39" t="s">
        <v>4</v>
      </c>
      <c r="L6" s="40"/>
      <c r="M6" s="41" t="s">
        <v>918</v>
      </c>
      <c r="N6" s="40"/>
      <c r="O6" s="41" t="s">
        <v>5</v>
      </c>
      <c r="P6" s="40"/>
      <c r="Q6" s="41" t="s">
        <v>6</v>
      </c>
      <c r="R6" s="40"/>
      <c r="S6" s="33" t="s">
        <v>934</v>
      </c>
      <c r="T6" s="33" t="s">
        <v>935</v>
      </c>
    </row>
    <row r="7" spans="1:20" ht="15" thickBot="1" x14ac:dyDescent="0.4">
      <c r="A7" t="s">
        <v>8</v>
      </c>
      <c r="B7">
        <v>1</v>
      </c>
      <c r="C7" s="8">
        <v>0.5</v>
      </c>
      <c r="D7">
        <v>1</v>
      </c>
      <c r="E7" s="8">
        <v>0.5</v>
      </c>
      <c r="F7">
        <v>2</v>
      </c>
      <c r="G7" s="8">
        <v>1</v>
      </c>
      <c r="H7" s="8"/>
      <c r="J7" s="42" t="s">
        <v>3</v>
      </c>
      <c r="K7" s="39" t="s">
        <v>936</v>
      </c>
      <c r="L7" s="40" t="s">
        <v>937</v>
      </c>
      <c r="M7" s="41" t="s">
        <v>936</v>
      </c>
      <c r="N7" s="40" t="s">
        <v>937</v>
      </c>
      <c r="O7" s="41" t="s">
        <v>936</v>
      </c>
      <c r="P7" s="40" t="s">
        <v>937</v>
      </c>
      <c r="Q7" s="41" t="s">
        <v>936</v>
      </c>
      <c r="R7" s="40" t="s">
        <v>937</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188</v>
      </c>
      <c r="C20" s="8">
        <v>0.78333333333333333</v>
      </c>
      <c r="D20">
        <v>52</v>
      </c>
      <c r="E20" s="8">
        <v>0.21666666666666667</v>
      </c>
      <c r="F20">
        <v>240</v>
      </c>
      <c r="G20" s="8">
        <v>1</v>
      </c>
      <c r="J20" s="36" t="s">
        <v>856</v>
      </c>
      <c r="K20" s="34"/>
      <c r="L20" s="66">
        <v>0</v>
      </c>
      <c r="M20">
        <v>2</v>
      </c>
      <c r="N20" s="35">
        <v>1</v>
      </c>
      <c r="P20" s="35">
        <v>0</v>
      </c>
      <c r="R20" s="35">
        <v>0</v>
      </c>
      <c r="S20">
        <v>2</v>
      </c>
      <c r="T20" s="35">
        <v>1</v>
      </c>
    </row>
    <row r="21" spans="1:20" ht="15" thickBot="1" x14ac:dyDescent="0.4">
      <c r="J21" s="39" t="s">
        <v>7</v>
      </c>
      <c r="K21" s="36">
        <v>32</v>
      </c>
      <c r="L21" s="37">
        <v>0.13333333333333333</v>
      </c>
      <c r="M21" s="77">
        <v>20</v>
      </c>
      <c r="N21" s="37">
        <v>8.3333333333333329E-2</v>
      </c>
      <c r="O21" s="77">
        <v>120</v>
      </c>
      <c r="P21" s="37">
        <v>0.5</v>
      </c>
      <c r="Q21" s="77">
        <v>68</v>
      </c>
      <c r="R21" s="37">
        <v>0.28333333333333333</v>
      </c>
      <c r="S21" s="77">
        <v>240</v>
      </c>
      <c r="T21" s="37">
        <v>1</v>
      </c>
    </row>
    <row r="23" spans="1:20" x14ac:dyDescent="0.35">
      <c r="A23" s="2" t="s">
        <v>2</v>
      </c>
      <c r="B23" t="s">
        <v>38</v>
      </c>
    </row>
    <row r="25" spans="1:20" x14ac:dyDescent="0.35">
      <c r="A25" s="2" t="s">
        <v>936</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18</v>
      </c>
      <c r="C34">
        <v>14</v>
      </c>
      <c r="D34">
        <v>32</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4</v>
      </c>
      <c r="L36">
        <v>3</v>
      </c>
      <c r="M36">
        <v>19</v>
      </c>
      <c r="N36">
        <v>13</v>
      </c>
      <c r="O36">
        <v>39</v>
      </c>
    </row>
    <row r="37" spans="1:15" x14ac:dyDescent="0.35">
      <c r="A37" t="s">
        <v>18</v>
      </c>
      <c r="B37">
        <v>9</v>
      </c>
      <c r="C37">
        <v>9</v>
      </c>
      <c r="D37">
        <v>18</v>
      </c>
      <c r="J37" t="s">
        <v>16</v>
      </c>
      <c r="K37">
        <v>5</v>
      </c>
      <c r="L37">
        <v>3</v>
      </c>
      <c r="M37">
        <v>14</v>
      </c>
      <c r="N37">
        <v>8</v>
      </c>
      <c r="O37">
        <v>30</v>
      </c>
    </row>
    <row r="38" spans="1:15" x14ac:dyDescent="0.35">
      <c r="A38" t="s">
        <v>19</v>
      </c>
      <c r="B38">
        <v>17</v>
      </c>
      <c r="C38">
        <v>7</v>
      </c>
      <c r="D38">
        <v>24</v>
      </c>
      <c r="J38" t="s">
        <v>17</v>
      </c>
      <c r="K38">
        <v>3</v>
      </c>
      <c r="L38">
        <v>3</v>
      </c>
      <c r="M38">
        <v>12</v>
      </c>
      <c r="N38">
        <v>5</v>
      </c>
      <c r="O38">
        <v>23</v>
      </c>
    </row>
    <row r="39" spans="1:15" x14ac:dyDescent="0.35">
      <c r="A39" t="s">
        <v>7</v>
      </c>
      <c r="B39">
        <v>105</v>
      </c>
      <c r="C39">
        <v>83</v>
      </c>
      <c r="D39">
        <v>188</v>
      </c>
      <c r="J39" t="s">
        <v>18</v>
      </c>
      <c r="K39">
        <v>6</v>
      </c>
      <c r="L39">
        <v>2</v>
      </c>
      <c r="M39">
        <v>16</v>
      </c>
      <c r="N39">
        <v>2</v>
      </c>
      <c r="O39">
        <v>26</v>
      </c>
    </row>
    <row r="40" spans="1:15" x14ac:dyDescent="0.35">
      <c r="J40" t="s">
        <v>19</v>
      </c>
      <c r="K40">
        <v>2</v>
      </c>
      <c r="M40">
        <v>18</v>
      </c>
      <c r="N40">
        <v>6</v>
      </c>
      <c r="O40">
        <v>26</v>
      </c>
    </row>
    <row r="41" spans="1:15" x14ac:dyDescent="0.35">
      <c r="J41" t="s">
        <v>856</v>
      </c>
      <c r="L41">
        <v>2</v>
      </c>
      <c r="O41">
        <v>2</v>
      </c>
    </row>
    <row r="42" spans="1:15" x14ac:dyDescent="0.35">
      <c r="J42" t="s">
        <v>7</v>
      </c>
      <c r="K42">
        <v>32</v>
      </c>
      <c r="L42">
        <v>20</v>
      </c>
      <c r="M42">
        <v>120</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938</v>
      </c>
      <c r="C3" t="s">
        <v>32</v>
      </c>
      <c r="D3" t="s">
        <v>33</v>
      </c>
      <c r="E3" t="s">
        <v>34</v>
      </c>
      <c r="F3" t="s">
        <v>35</v>
      </c>
      <c r="G3" t="s">
        <v>939</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60.40625</v>
      </c>
      <c r="D11" s="29">
        <v>23.305626310870419</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59.702127659574465</v>
      </c>
      <c r="D16" s="29">
        <v>19.819414555173399</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50.384615384615387</v>
      </c>
      <c r="C43" s="29">
        <v>10.696872296287211</v>
      </c>
    </row>
    <row r="44" spans="1:3" x14ac:dyDescent="0.35">
      <c r="A44" t="s">
        <v>7</v>
      </c>
      <c r="B44" s="28">
        <v>59.702127659574465</v>
      </c>
      <c r="C44" s="29">
        <v>19.819414555173399</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105</v>
      </c>
      <c r="C5">
        <v>105</v>
      </c>
    </row>
    <row r="6" spans="1:3" x14ac:dyDescent="0.35">
      <c r="A6" t="s">
        <v>41</v>
      </c>
      <c r="B6">
        <v>83</v>
      </c>
      <c r="C6">
        <v>83</v>
      </c>
    </row>
    <row r="7" spans="1:3" x14ac:dyDescent="0.35">
      <c r="A7" t="s">
        <v>7</v>
      </c>
      <c r="B7">
        <v>188</v>
      </c>
      <c r="C7">
        <v>188</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940</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v>32</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936</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12</v>
      </c>
      <c r="D10">
        <v>8</v>
      </c>
      <c r="E10">
        <v>20</v>
      </c>
    </row>
    <row r="11" spans="2:5" x14ac:dyDescent="0.35">
      <c r="B11" t="s">
        <v>14</v>
      </c>
      <c r="C11">
        <v>3</v>
      </c>
      <c r="D11">
        <v>3</v>
      </c>
      <c r="E11">
        <v>6</v>
      </c>
    </row>
    <row r="12" spans="2:5" x14ac:dyDescent="0.35">
      <c r="B12" t="s">
        <v>15</v>
      </c>
      <c r="C12">
        <v>16</v>
      </c>
      <c r="D12">
        <v>11</v>
      </c>
      <c r="E12">
        <v>27</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105</v>
      </c>
      <c r="D17">
        <v>83</v>
      </c>
      <c r="E17">
        <v>188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11</v>
      </c>
      <c r="C14">
        <v>8</v>
      </c>
      <c r="D14">
        <v>5</v>
      </c>
      <c r="E14">
        <v>24</v>
      </c>
      <c r="K14">
        <v>10</v>
      </c>
      <c r="L14">
        <v>11</v>
      </c>
      <c r="M14">
        <v>8</v>
      </c>
      <c r="N14">
        <v>5</v>
      </c>
      <c r="O14">
        <v>24</v>
      </c>
    </row>
    <row r="15" spans="1:21" x14ac:dyDescent="0.35">
      <c r="A15" t="s">
        <v>7</v>
      </c>
      <c r="B15">
        <v>32</v>
      </c>
      <c r="C15">
        <v>120</v>
      </c>
      <c r="D15">
        <v>68</v>
      </c>
      <c r="E15">
        <v>220</v>
      </c>
      <c r="K15" t="s">
        <v>7</v>
      </c>
      <c r="L15">
        <v>32</v>
      </c>
      <c r="M15">
        <v>120</v>
      </c>
      <c r="N15">
        <v>68</v>
      </c>
      <c r="O15">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0.45833333333333331</v>
      </c>
      <c r="C32" s="8">
        <v>0.33333333333333331</v>
      </c>
      <c r="D32" s="8">
        <v>0.20833333333333334</v>
      </c>
      <c r="E32" s="8">
        <v>1</v>
      </c>
    </row>
    <row r="33" spans="1:5" x14ac:dyDescent="0.35">
      <c r="A33" t="s">
        <v>7</v>
      </c>
      <c r="B33" s="8">
        <v>0.14545454545454545</v>
      </c>
      <c r="C33" s="8">
        <v>0.54545454545454541</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v>19</v>
      </c>
      <c r="C39">
        <v>67</v>
      </c>
      <c r="D39">
        <v>38</v>
      </c>
      <c r="E39">
        <v>124</v>
      </c>
    </row>
    <row r="40" spans="1:5" x14ac:dyDescent="0.35">
      <c r="A40" t="s">
        <v>41</v>
      </c>
      <c r="B40">
        <v>13</v>
      </c>
      <c r="C40">
        <v>53</v>
      </c>
      <c r="D40">
        <v>30</v>
      </c>
      <c r="E40">
        <v>96</v>
      </c>
    </row>
    <row r="41" spans="1:5" x14ac:dyDescent="0.35">
      <c r="A41" t="s">
        <v>7</v>
      </c>
      <c r="B41">
        <v>32</v>
      </c>
      <c r="C41">
        <v>120</v>
      </c>
      <c r="D41">
        <v>68</v>
      </c>
      <c r="E41">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920</v>
      </c>
      <c r="B48">
        <v>1</v>
      </c>
      <c r="C48">
        <v>2</v>
      </c>
      <c r="D48">
        <v>3</v>
      </c>
    </row>
    <row r="49" spans="1:4" x14ac:dyDescent="0.35">
      <c r="A49" t="s">
        <v>921</v>
      </c>
      <c r="B49">
        <v>2</v>
      </c>
      <c r="C49">
        <v>3</v>
      </c>
      <c r="D49">
        <v>5</v>
      </c>
    </row>
    <row r="50" spans="1:4" x14ac:dyDescent="0.35">
      <c r="A50" t="s">
        <v>922</v>
      </c>
      <c r="B50">
        <v>2</v>
      </c>
      <c r="C50">
        <v>6</v>
      </c>
      <c r="D50">
        <v>8</v>
      </c>
    </row>
    <row r="51" spans="1:4" x14ac:dyDescent="0.35">
      <c r="A51" t="s">
        <v>923</v>
      </c>
      <c r="B51">
        <v>7</v>
      </c>
      <c r="C51">
        <v>9</v>
      </c>
      <c r="D51">
        <v>16</v>
      </c>
    </row>
    <row r="52" spans="1:4" x14ac:dyDescent="0.35">
      <c r="A52" t="s">
        <v>924</v>
      </c>
      <c r="B52">
        <v>8</v>
      </c>
      <c r="C52">
        <v>7</v>
      </c>
      <c r="D52">
        <v>15</v>
      </c>
    </row>
    <row r="53" spans="1:4" x14ac:dyDescent="0.35">
      <c r="A53" t="s">
        <v>925</v>
      </c>
      <c r="B53">
        <v>7</v>
      </c>
      <c r="C53">
        <v>9</v>
      </c>
      <c r="D53">
        <v>16</v>
      </c>
    </row>
    <row r="54" spans="1:4" x14ac:dyDescent="0.35">
      <c r="A54" t="s">
        <v>926</v>
      </c>
      <c r="B54">
        <v>13</v>
      </c>
      <c r="C54">
        <v>11</v>
      </c>
      <c r="D54">
        <v>24</v>
      </c>
    </row>
    <row r="55" spans="1:4" x14ac:dyDescent="0.35">
      <c r="A55" t="s">
        <v>927</v>
      </c>
      <c r="B55">
        <v>6</v>
      </c>
      <c r="C55">
        <v>4</v>
      </c>
      <c r="D55">
        <v>10</v>
      </c>
    </row>
    <row r="56" spans="1:4" x14ac:dyDescent="0.35">
      <c r="A56" t="s">
        <v>928</v>
      </c>
      <c r="B56">
        <v>20</v>
      </c>
      <c r="C56">
        <v>10</v>
      </c>
      <c r="D56">
        <v>30</v>
      </c>
    </row>
    <row r="57" spans="1:4" x14ac:dyDescent="0.35">
      <c r="A57" t="s">
        <v>929</v>
      </c>
      <c r="B57">
        <v>11</v>
      </c>
      <c r="C57">
        <v>3</v>
      </c>
      <c r="D57">
        <v>14</v>
      </c>
    </row>
    <row r="58" spans="1:4" x14ac:dyDescent="0.35">
      <c r="A58" t="s">
        <v>930</v>
      </c>
      <c r="B58">
        <v>13</v>
      </c>
      <c r="C58">
        <v>9</v>
      </c>
      <c r="D58">
        <v>22</v>
      </c>
    </row>
    <row r="59" spans="1:4" x14ac:dyDescent="0.35">
      <c r="A59" t="s">
        <v>931</v>
      </c>
      <c r="B59">
        <v>10</v>
      </c>
      <c r="C59">
        <v>10</v>
      </c>
      <c r="D59">
        <v>20</v>
      </c>
    </row>
    <row r="60" spans="1:4" x14ac:dyDescent="0.35">
      <c r="A60" t="s">
        <v>932</v>
      </c>
      <c r="B60">
        <v>5</v>
      </c>
      <c r="D60">
        <v>5</v>
      </c>
    </row>
    <row r="61" spans="1:4" x14ac:dyDescent="0.35">
      <c r="A61" t="s">
        <v>7</v>
      </c>
      <c r="B61">
        <v>105</v>
      </c>
      <c r="C61">
        <v>83</v>
      </c>
      <c r="D61">
        <v>188</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089843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3</v>
      </c>
      <c r="D6">
        <v>17</v>
      </c>
      <c r="E6">
        <v>20</v>
      </c>
    </row>
    <row r="7" spans="1:5" x14ac:dyDescent="0.35">
      <c r="A7" t="s">
        <v>14</v>
      </c>
      <c r="C7">
        <v>4</v>
      </c>
      <c r="D7">
        <v>2</v>
      </c>
      <c r="E7">
        <v>6</v>
      </c>
    </row>
    <row r="8" spans="1:5" x14ac:dyDescent="0.35">
      <c r="A8" t="s">
        <v>15</v>
      </c>
      <c r="B8">
        <v>5</v>
      </c>
      <c r="C8">
        <v>15</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54</v>
      </c>
      <c r="D11">
        <v>15</v>
      </c>
      <c r="E11">
        <v>80</v>
      </c>
    </row>
    <row r="12" spans="1:5" x14ac:dyDescent="0.35">
      <c r="A12" t="s">
        <v>16</v>
      </c>
      <c r="B12">
        <v>3</v>
      </c>
      <c r="C12">
        <v>8</v>
      </c>
      <c r="D12">
        <v>7</v>
      </c>
      <c r="E12">
        <v>18</v>
      </c>
    </row>
    <row r="13" spans="1:5" x14ac:dyDescent="0.35">
      <c r="A13" t="s">
        <v>7</v>
      </c>
      <c r="B13">
        <v>32</v>
      </c>
      <c r="C13">
        <v>120</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0.15</v>
      </c>
      <c r="D23" s="8">
        <v>0.85</v>
      </c>
      <c r="E23" s="8">
        <v>1</v>
      </c>
    </row>
    <row r="24" spans="1:5" x14ac:dyDescent="0.35">
      <c r="A24" t="s">
        <v>14</v>
      </c>
      <c r="B24" s="8">
        <v>0</v>
      </c>
      <c r="C24" s="8">
        <v>0.66666666666666663</v>
      </c>
      <c r="D24" s="8">
        <v>0.33333333333333331</v>
      </c>
      <c r="E24" s="8">
        <v>1</v>
      </c>
    </row>
    <row r="25" spans="1:5" x14ac:dyDescent="0.35">
      <c r="A25" t="s">
        <v>15</v>
      </c>
      <c r="B25" s="8">
        <v>0.15625</v>
      </c>
      <c r="C25" s="8">
        <v>0.46875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0.13750000000000001</v>
      </c>
      <c r="C28" s="8">
        <v>0.67500000000000004</v>
      </c>
      <c r="D28" s="8">
        <v>0.1875</v>
      </c>
      <c r="E28" s="8">
        <v>1</v>
      </c>
    </row>
    <row r="29" spans="1:5" x14ac:dyDescent="0.35">
      <c r="A29" t="s">
        <v>16</v>
      </c>
      <c r="B29" s="8">
        <v>0.16666666666666666</v>
      </c>
      <c r="C29" s="8">
        <v>0.44444444444444442</v>
      </c>
      <c r="D29" s="8">
        <v>0.3888888888888889</v>
      </c>
      <c r="E29" s="8">
        <v>1</v>
      </c>
    </row>
    <row r="30" spans="1:5" x14ac:dyDescent="0.35">
      <c r="A30" t="s">
        <v>7</v>
      </c>
      <c r="B30" s="8">
        <v>0.14545454545454545</v>
      </c>
      <c r="C30" s="8">
        <v>0.54545454545454541</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632812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941</v>
      </c>
      <c r="C1" t="s">
        <v>942</v>
      </c>
      <c r="D1" t="s">
        <v>943</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v>105</v>
      </c>
      <c r="C5">
        <v>83</v>
      </c>
      <c r="D5">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7"/>
      <c r="B3" s="68"/>
      <c r="C3" s="69"/>
    </row>
    <row r="4" spans="1:3" x14ac:dyDescent="0.35">
      <c r="A4" s="70"/>
      <c r="B4" s="71"/>
      <c r="C4" s="72"/>
    </row>
    <row r="5" spans="1:3" x14ac:dyDescent="0.35">
      <c r="A5" s="70"/>
      <c r="B5" s="71"/>
      <c r="C5" s="72"/>
    </row>
    <row r="6" spans="1:3" x14ac:dyDescent="0.35">
      <c r="A6" s="70"/>
      <c r="B6" s="71"/>
      <c r="C6" s="72"/>
    </row>
    <row r="7" spans="1:3" x14ac:dyDescent="0.35">
      <c r="A7" s="70"/>
      <c r="B7" s="71"/>
      <c r="C7" s="72"/>
    </row>
    <row r="8" spans="1:3" x14ac:dyDescent="0.35">
      <c r="A8" s="70"/>
      <c r="B8" s="71"/>
      <c r="C8" s="72"/>
    </row>
    <row r="9" spans="1:3" x14ac:dyDescent="0.35">
      <c r="A9" s="70"/>
      <c r="B9" s="71"/>
      <c r="C9" s="72"/>
    </row>
    <row r="10" spans="1:3" x14ac:dyDescent="0.35">
      <c r="A10" s="70"/>
      <c r="B10" s="71"/>
      <c r="C10" s="72"/>
    </row>
    <row r="11" spans="1:3" x14ac:dyDescent="0.35">
      <c r="A11" s="70"/>
      <c r="B11" s="71"/>
      <c r="C11" s="72"/>
    </row>
    <row r="12" spans="1:3" x14ac:dyDescent="0.35">
      <c r="A12" s="70"/>
      <c r="B12" s="71"/>
      <c r="C12" s="72"/>
    </row>
    <row r="13" spans="1:3" x14ac:dyDescent="0.35">
      <c r="A13" s="70"/>
      <c r="B13" s="71"/>
      <c r="C13" s="72"/>
    </row>
    <row r="14" spans="1:3" x14ac:dyDescent="0.35">
      <c r="A14" s="70"/>
      <c r="B14" s="71"/>
      <c r="C14" s="72"/>
    </row>
    <row r="15" spans="1:3" x14ac:dyDescent="0.35">
      <c r="A15" s="70"/>
      <c r="B15" s="71"/>
      <c r="C15" s="72"/>
    </row>
    <row r="16" spans="1:3" x14ac:dyDescent="0.35">
      <c r="A16" s="70"/>
      <c r="B16" s="71"/>
      <c r="C16" s="72"/>
    </row>
    <row r="17" spans="1:3" x14ac:dyDescent="0.35">
      <c r="A17" s="70"/>
      <c r="B17" s="71"/>
      <c r="C17" s="72"/>
    </row>
    <row r="18" spans="1:3" x14ac:dyDescent="0.35">
      <c r="A18" s="70"/>
      <c r="B18" s="71"/>
      <c r="C18" s="72"/>
    </row>
    <row r="19" spans="1:3" x14ac:dyDescent="0.35">
      <c r="A19" s="70"/>
      <c r="B19" s="71"/>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D1" zoomScaleNormal="100" workbookViewId="0">
      <pane ySplit="1" topLeftCell="A98" activePane="bottomLeft" state="frozen"/>
      <selection pane="bottomLeft" activeCell="C102" sqref="C102:I102"/>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hidden="1"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45908</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45908</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45908</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45908</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45908</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45908</v>
      </c>
      <c r="N7" s="14">
        <f ca="1">DATEDIF(L7,M7,"M") +1</f>
        <v>163</v>
      </c>
      <c r="O7" s="43"/>
      <c r="P7" s="14"/>
      <c r="Q7" s="14"/>
      <c r="R7" s="12">
        <f t="shared" ca="1" si="1"/>
        <v>163</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45908</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45908</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45908</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45908</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45908</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45908</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45908</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45908</v>
      </c>
      <c r="N15" s="14">
        <f ca="1">DATEDIF(L15,M15,"M") +1</f>
        <v>67</v>
      </c>
      <c r="O15" s="43"/>
      <c r="P15" s="14"/>
      <c r="Q15" s="14"/>
      <c r="R15" s="12">
        <f t="shared" ca="1" si="1"/>
        <v>67</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45908</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45908</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45908</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45908</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45908</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45908</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45908</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45908</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45908</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45908</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45908</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45908</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45908</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45908</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hidden="1"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45908</v>
      </c>
      <c r="N30" s="14">
        <f ca="1">DATEDIF(L30,M30,"M") +1</f>
        <v>163</v>
      </c>
      <c r="O30" s="43"/>
      <c r="P30" s="14"/>
      <c r="Q30" s="14"/>
      <c r="R30" s="12">
        <f t="shared" ca="1" si="1"/>
        <v>163</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45908</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45908</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45908</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45908</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45908</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45908</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45908</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45908</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45908</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45908</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45908</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45908</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45908</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45908</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45908</v>
      </c>
      <c r="N45" s="14"/>
      <c r="O45" s="43"/>
      <c r="P45" s="14"/>
      <c r="Q45" s="14"/>
      <c r="R45" s="12">
        <f t="shared" si="1"/>
        <v>101</v>
      </c>
      <c r="S45" s="25">
        <v>44746</v>
      </c>
      <c r="T45" s="12" t="s">
        <v>37</v>
      </c>
      <c r="U45" s="60">
        <f t="shared" si="8"/>
        <v>101</v>
      </c>
      <c r="V45" s="53" t="str">
        <f t="shared" si="9"/>
        <v>Completed:Delayed</v>
      </c>
      <c r="W45" s="56">
        <f t="shared" si="10"/>
        <v>103</v>
      </c>
    </row>
    <row r="46" spans="1:25" ht="25.4" hidden="1"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45908</v>
      </c>
      <c r="N46" s="14">
        <f ca="1">DATEDIF(L46,M46,"M") +1</f>
        <v>151</v>
      </c>
      <c r="O46" s="43"/>
      <c r="P46" s="14"/>
      <c r="Q46" s="14"/>
      <c r="R46" s="12">
        <f t="shared" ca="1" si="1"/>
        <v>151</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45908</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hidden="1"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45908</v>
      </c>
      <c r="N48" s="14">
        <f ca="1">DATEDIF(L48,M48,"M") +1</f>
        <v>151</v>
      </c>
      <c r="O48" s="43"/>
      <c r="P48" s="14"/>
      <c r="Q48" s="14"/>
      <c r="R48" s="12">
        <f t="shared" ca="1" si="1"/>
        <v>151</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45908</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45908</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45908</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45908</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45908</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45908</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45908</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45908</v>
      </c>
      <c r="N56" s="13"/>
      <c r="O56" s="13"/>
      <c r="P56" s="13"/>
      <c r="Q56" s="12"/>
      <c r="R56" s="12">
        <f t="shared" si="1"/>
        <v>58</v>
      </c>
      <c r="S56" s="25">
        <v>42735</v>
      </c>
      <c r="T56" s="12" t="s">
        <v>37</v>
      </c>
      <c r="U56" s="60">
        <f t="shared" si="11"/>
        <v>58</v>
      </c>
      <c r="V56" s="53" t="str">
        <f t="shared" si="12"/>
        <v>Completed:Delayed</v>
      </c>
      <c r="W56" s="56">
        <f t="shared" si="13"/>
        <v>59</v>
      </c>
    </row>
    <row r="57" spans="1:23" ht="25.4" hidden="1"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45908</v>
      </c>
      <c r="N57" s="14">
        <f ca="1">DATEDIF(L57,M57,"M") +1</f>
        <v>151</v>
      </c>
      <c r="O57" s="43"/>
      <c r="P57" s="14"/>
      <c r="Q57" s="14"/>
      <c r="R57" s="12">
        <f t="shared" ca="1" si="1"/>
        <v>151</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45908</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45908</v>
      </c>
      <c r="N59" s="14">
        <f ca="1">DATEDIF(L59,M59,"M") +1</f>
        <v>91</v>
      </c>
      <c r="O59" s="43"/>
      <c r="P59" s="14"/>
      <c r="Q59" s="14"/>
      <c r="R59" s="12">
        <f t="shared" ca="1" si="1"/>
        <v>91</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45908</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45908</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45908</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45908</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45908</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45908</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45908</v>
      </c>
      <c r="N66" s="14">
        <f ca="1">DATEDIF(L66,M66,"M") +1</f>
        <v>91</v>
      </c>
      <c r="O66" s="43"/>
      <c r="P66" s="14"/>
      <c r="Q66" s="14"/>
      <c r="R66" s="12">
        <f t="shared" ca="1" si="18"/>
        <v>91</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45908</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45908</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45908</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45908</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45908</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45908</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hidden="1"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45908</v>
      </c>
      <c r="N73" s="14">
        <f ca="1">DATEDIF(L73,M73,"M") +1</f>
        <v>139</v>
      </c>
      <c r="O73" s="43"/>
      <c r="P73" s="14"/>
      <c r="Q73" s="14"/>
      <c r="R73" s="12">
        <f t="shared" ca="1" si="18"/>
        <v>139</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45908</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45908</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45908</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45908</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45908</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45908</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45908</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45908</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45908</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45908</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45908</v>
      </c>
      <c r="N84" s="14">
        <f ca="1">DATEDIF(L84,M84,"M") +1</f>
        <v>67</v>
      </c>
      <c r="O84" s="43"/>
      <c r="P84" s="14"/>
      <c r="Q84" s="14"/>
      <c r="R84" s="12">
        <f t="shared" ca="1" si="18"/>
        <v>67</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45908</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45908</v>
      </c>
      <c r="N86" s="14">
        <f ca="1">DATEDIF(L86,M86,"M") +1</f>
        <v>67</v>
      </c>
      <c r="O86" s="43"/>
      <c r="P86" s="14"/>
      <c r="Q86" s="14"/>
      <c r="R86" s="12">
        <f t="shared" ca="1" si="18"/>
        <v>67</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45908</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45908</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45908</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45908</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45908</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hidden="1"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45908</v>
      </c>
      <c r="N92" s="14">
        <f ca="1">DATEDIF(L92,M92,"M") +1</f>
        <v>127</v>
      </c>
      <c r="O92" s="43"/>
      <c r="P92" s="14"/>
      <c r="Q92" s="14"/>
      <c r="R92" s="12">
        <f t="shared" ca="1" si="18"/>
        <v>127</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45908</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45908</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45908</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hidden="1"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45908</v>
      </c>
      <c r="N96" s="14">
        <f ca="1">DATEDIF(L96,M96,"M") +1</f>
        <v>127</v>
      </c>
      <c r="O96" s="43"/>
      <c r="P96" s="14"/>
      <c r="Q96" s="14"/>
      <c r="R96" s="12">
        <f t="shared" ca="1" si="18"/>
        <v>127</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45908</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45908</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45908</v>
      </c>
      <c r="N99" s="14">
        <f ca="1">DATEDIF(L99,M99,"M") +1</f>
        <v>115</v>
      </c>
      <c r="O99" s="43"/>
      <c r="P99" s="14"/>
      <c r="Q99" s="14"/>
      <c r="R99" s="12">
        <f t="shared" ca="1" si="18"/>
        <v>115</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45908</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45908</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45908</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45908</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45908</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45908</v>
      </c>
      <c r="N105" s="14">
        <f ca="1">DATEDIF(L105,M105,"M") +1</f>
        <v>67</v>
      </c>
      <c r="O105" s="43"/>
      <c r="P105" s="14"/>
      <c r="Q105" s="14"/>
      <c r="R105" s="12">
        <f t="shared" ca="1" si="18"/>
        <v>67</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45908</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45908</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45908</v>
      </c>
      <c r="N108" s="14">
        <f ca="1">DATEDIF(L108,M108,"M") +1</f>
        <v>79</v>
      </c>
      <c r="O108" s="43"/>
      <c r="P108" s="14"/>
      <c r="Q108" s="14"/>
      <c r="R108" s="12">
        <f t="shared" ca="1" si="18"/>
        <v>79</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45908</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45908</v>
      </c>
      <c r="N110" s="14">
        <f ca="1">DATEDIF(L110,M110,"M") +1</f>
        <v>91</v>
      </c>
      <c r="O110" s="43"/>
      <c r="P110" s="14"/>
      <c r="Q110" s="14"/>
      <c r="R110" s="12">
        <f t="shared" ca="1" si="18"/>
        <v>91</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45908</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45908</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45908</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45908</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45908</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45908</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45908</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45908</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45908</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45908</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45908</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45908</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45908</v>
      </c>
      <c r="N123" s="14">
        <f ca="1">DATEDIF(L123,M123,"M") +1</f>
        <v>103</v>
      </c>
      <c r="O123" s="43"/>
      <c r="P123" s="14"/>
      <c r="Q123" s="14"/>
      <c r="R123" s="12">
        <f t="shared" ca="1" si="18"/>
        <v>103</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45908</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45908</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45908</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hidden="1"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45908</v>
      </c>
      <c r="N127" s="14">
        <f ca="1">DATEDIF(L127,M127,"M") +1</f>
        <v>115</v>
      </c>
      <c r="O127" s="43"/>
      <c r="P127" s="14"/>
      <c r="Q127" s="14"/>
      <c r="R127" s="12">
        <f t="shared" ca="1" si="26"/>
        <v>115</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45908</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45908</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45908</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45908</v>
      </c>
      <c r="N131" s="14">
        <f ca="1">DATEDIF(L131,M131,"M") +1</f>
        <v>103</v>
      </c>
      <c r="O131" s="43"/>
      <c r="P131" s="14"/>
      <c r="Q131" s="14"/>
      <c r="R131" s="12">
        <f t="shared" ca="1" si="26"/>
        <v>103</v>
      </c>
      <c r="S131" s="25">
        <v>45852</v>
      </c>
      <c r="T131" s="12" t="s">
        <v>37</v>
      </c>
      <c r="U131" s="60">
        <f>DATEDIF(L131,S131,"M")+1-Q131</f>
        <v>101</v>
      </c>
      <c r="V131" s="53" t="str">
        <f>IF(U131&gt;51,"Completed:Delayed"," Completed:On time")</f>
        <v>Completed:Delayed</v>
      </c>
      <c r="W131" s="56">
        <f>DATEDIF(K131,S131,"M")+1-Q131</f>
        <v>107</v>
      </c>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45908</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45908</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45908</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45908</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45908</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45908</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45908</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45908</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45908</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45908</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45908</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45908</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45908</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45908</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45908</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45908</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45908</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45908</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45908</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45908</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45908</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45908</v>
      </c>
      <c r="N153" s="14">
        <f ca="1">DATEDIF(L153,M153,"M") +1</f>
        <v>91</v>
      </c>
      <c r="O153" s="43"/>
      <c r="P153" s="14"/>
      <c r="Q153" s="14"/>
      <c r="R153" s="12">
        <f t="shared" ca="1" si="26"/>
        <v>91</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45908</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hidden="1"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45908</v>
      </c>
      <c r="N155" s="14">
        <f ca="1">DATEDIF(L155,M155,"M") +1</f>
        <v>91</v>
      </c>
      <c r="O155" s="43"/>
      <c r="P155" s="14"/>
      <c r="Q155" s="14"/>
      <c r="R155" s="12">
        <f t="shared" ca="1" si="26"/>
        <v>91</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45908</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45908</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45908</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45908</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45908</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45908</v>
      </c>
      <c r="N161" s="14"/>
      <c r="O161" s="43"/>
      <c r="P161" s="14"/>
      <c r="Q161" s="14"/>
      <c r="R161" s="12">
        <f t="shared" si="26"/>
        <v>52</v>
      </c>
      <c r="S161" s="25">
        <v>44741</v>
      </c>
      <c r="T161" s="12" t="s">
        <v>37</v>
      </c>
      <c r="U161" s="60">
        <f t="shared" si="30"/>
        <v>52</v>
      </c>
      <c r="V161" s="53" t="str">
        <f t="shared" si="31"/>
        <v>Completed:Delayed</v>
      </c>
      <c r="W161" s="56">
        <f t="shared" si="32"/>
        <v>47</v>
      </c>
    </row>
    <row r="162" spans="1:23" ht="25.4" hidden="1"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45908</v>
      </c>
      <c r="N162" s="14">
        <f ca="1">DATEDIF(L162,M162,"M") +1</f>
        <v>91</v>
      </c>
      <c r="O162" s="43"/>
      <c r="P162" s="14"/>
      <c r="Q162" s="14"/>
      <c r="R162" s="12">
        <f t="shared" ca="1" si="26"/>
        <v>91</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hidden="1"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45908</v>
      </c>
      <c r="N163" s="14">
        <f ca="1">DATEDIF(L163,M163,"M") +1</f>
        <v>91</v>
      </c>
      <c r="O163" s="43"/>
      <c r="P163" s="14"/>
      <c r="Q163" s="14"/>
      <c r="R163" s="12">
        <f t="shared" ca="1" si="26"/>
        <v>91</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45908</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45908</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45908</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45908</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45908</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hidden="1"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45908</v>
      </c>
      <c r="N169" s="14">
        <f ca="1">DATEDIF(L169,M169,"M") +1</f>
        <v>91</v>
      </c>
      <c r="O169" s="43"/>
      <c r="P169" s="14"/>
      <c r="Q169" s="14"/>
      <c r="R169" s="12">
        <f t="shared" ca="1" si="26"/>
        <v>91</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45908</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45908</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45908</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hidden="1"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45908</v>
      </c>
      <c r="N173" s="14">
        <f ca="1">DATEDIF(L173,M173,"M") +1</f>
        <v>91</v>
      </c>
      <c r="O173" s="43"/>
      <c r="P173" s="14"/>
      <c r="Q173" s="14"/>
      <c r="R173" s="12">
        <f t="shared" ca="1" si="26"/>
        <v>91</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45908</v>
      </c>
      <c r="N174" s="14">
        <f ca="1">DATEDIF(L174,M174,"M") +1</f>
        <v>91</v>
      </c>
      <c r="O174" s="43"/>
      <c r="P174" s="14"/>
      <c r="Q174" s="14"/>
      <c r="R174" s="12">
        <f t="shared" ca="1" si="26"/>
        <v>91</v>
      </c>
      <c r="S174" s="25">
        <v>45701</v>
      </c>
      <c r="T174" s="12" t="s">
        <v>37</v>
      </c>
      <c r="U174" s="60">
        <f>DATEDIF(L174,S174,"M")+1-Q174</f>
        <v>84</v>
      </c>
      <c r="V174" s="53" t="str">
        <f>IF(U174&gt;51,"Completed:Delayed"," Completed:On time")</f>
        <v>Completed:Delayed</v>
      </c>
      <c r="W174" s="56">
        <f>DATEDIF(K174,S174,"M")+1-Q174</f>
        <v>78</v>
      </c>
    </row>
    <row r="175" spans="1:23" ht="25.4" hidden="1"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45908</v>
      </c>
      <c r="N175" s="14">
        <f ca="1">DATEDIF(L175,M175,"M") +1</f>
        <v>91</v>
      </c>
      <c r="O175" s="43"/>
      <c r="P175" s="14"/>
      <c r="Q175" s="14"/>
      <c r="R175" s="12">
        <f t="shared" ca="1" si="26"/>
        <v>91</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45908</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45908</v>
      </c>
      <c r="N177" s="14">
        <f ca="1">DATEDIF(L177,M177,"M") +1</f>
        <v>67</v>
      </c>
      <c r="O177" s="25">
        <v>45413</v>
      </c>
      <c r="P177" s="25">
        <v>45535</v>
      </c>
      <c r="Q177" s="14">
        <v>4</v>
      </c>
      <c r="R177" s="12">
        <f t="shared" ca="1" si="26"/>
        <v>67</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45908</v>
      </c>
      <c r="N178" s="14">
        <f ca="1">DATEDIF(L178,M178,"M") +1</f>
        <v>91</v>
      </c>
      <c r="O178" s="43"/>
      <c r="P178" s="14"/>
      <c r="Q178" s="14"/>
      <c r="R178" s="12">
        <f t="shared" ca="1" si="26"/>
        <v>91</v>
      </c>
      <c r="S178" s="25">
        <v>45610</v>
      </c>
      <c r="T178" s="12" t="s">
        <v>37</v>
      </c>
      <c r="U178" s="60">
        <f>DATEDIF(L178,S178,"M")+1-Q178</f>
        <v>81</v>
      </c>
      <c r="V178" s="53" t="str">
        <f>IF(U178&gt;51,"Completed:Delayed"," Completed:On time")</f>
        <v>Completed:Delayed</v>
      </c>
      <c r="W178" s="56">
        <f>DATEDIF(K178,S178,"M")+1-Q178</f>
        <v>71</v>
      </c>
    </row>
    <row r="179" spans="1:23" ht="25.4" hidden="1"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45908</v>
      </c>
      <c r="N179" s="14">
        <f ca="1">DATEDIF(L179,M179,"M") +1</f>
        <v>79</v>
      </c>
      <c r="O179" s="43"/>
      <c r="P179" s="14"/>
      <c r="Q179" s="14"/>
      <c r="R179" s="12">
        <f t="shared" ca="1" si="26"/>
        <v>79</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45908</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45908</v>
      </c>
      <c r="N181" s="14">
        <f ca="1">DATEDIF(L181,M181,"M") +1</f>
        <v>79</v>
      </c>
      <c r="O181" s="25">
        <v>45170</v>
      </c>
      <c r="P181" s="25">
        <v>45473</v>
      </c>
      <c r="Q181" s="14">
        <v>10</v>
      </c>
      <c r="R181" s="12">
        <f t="shared" ca="1" si="26"/>
        <v>79</v>
      </c>
      <c r="S181" s="25">
        <v>45640</v>
      </c>
      <c r="T181" s="12" t="s">
        <v>37</v>
      </c>
      <c r="U181" s="60">
        <f>DATEDIF(L181,S181,"M")+1-Q181</f>
        <v>60</v>
      </c>
      <c r="V181" s="53" t="str">
        <f>IF(U181&gt;51,"Completed:Delayed"," Completed:On time")</f>
        <v>Completed:Delayed</v>
      </c>
      <c r="W181" s="56"/>
    </row>
    <row r="182" spans="1:23" ht="25.4" hidden="1"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45908</v>
      </c>
      <c r="N182" s="14">
        <f ca="1">DATEDIF(L182,M182,"M") +1</f>
        <v>79</v>
      </c>
      <c r="O182" s="43"/>
      <c r="P182" s="14"/>
      <c r="Q182" s="14"/>
      <c r="R182" s="12">
        <f t="shared" ca="1" si="26"/>
        <v>79</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45908</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hidden="1"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45908</v>
      </c>
      <c r="N184" s="14">
        <f ca="1">DATEDIF(L184,M184,"M") +1</f>
        <v>79</v>
      </c>
      <c r="O184" s="43"/>
      <c r="P184" s="14"/>
      <c r="Q184" s="14"/>
      <c r="R184" s="12">
        <f t="shared" ca="1" si="26"/>
        <v>79</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45908</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45908</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45908</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45908</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hidden="1"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45908</v>
      </c>
      <c r="N189" s="14">
        <f ca="1">DATEDIF(L189,M189,"M") +1</f>
        <v>79</v>
      </c>
      <c r="O189" s="43"/>
      <c r="P189" s="14"/>
      <c r="Q189" s="14"/>
      <c r="R189" s="12">
        <f t="shared" ca="1" si="26"/>
        <v>79</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45908</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45908</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45908</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hidden="1"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45908</v>
      </c>
      <c r="N193" s="14">
        <f ca="1">DATEDIF(L193,M193,"M") +1</f>
        <v>79</v>
      </c>
      <c r="O193" s="43"/>
      <c r="P193" s="14"/>
      <c r="Q193" s="14"/>
      <c r="R193" s="12">
        <f t="shared" ca="1" si="34"/>
        <v>79</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45908</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45908</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hidden="1"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45908</v>
      </c>
      <c r="N196" s="14">
        <f ca="1">DATEDIF(L196,M196,"M") +1</f>
        <v>79</v>
      </c>
      <c r="O196" s="25">
        <v>45078</v>
      </c>
      <c r="P196" s="25">
        <v>45443</v>
      </c>
      <c r="Q196" s="14">
        <v>12</v>
      </c>
      <c r="R196" s="12">
        <f t="shared" ca="1" si="34"/>
        <v>79</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hidden="1"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45908</v>
      </c>
      <c r="N197" s="14">
        <f ca="1">DATEDIF(L197,M197,"M") +1</f>
        <v>79</v>
      </c>
      <c r="O197" s="43"/>
      <c r="P197" s="14"/>
      <c r="Q197" s="14"/>
      <c r="R197" s="12">
        <f t="shared" ca="1" si="34"/>
        <v>79</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45908</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hidden="1"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45908</v>
      </c>
      <c r="N199" s="14">
        <f ca="1">DATEDIF(L199,M199,"M") +1</f>
        <v>67</v>
      </c>
      <c r="O199" s="43"/>
      <c r="P199" s="14"/>
      <c r="Q199" s="14"/>
      <c r="R199" s="12">
        <f t="shared" ca="1" si="34"/>
        <v>67</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45908</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hidden="1"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45908</v>
      </c>
      <c r="N201" s="14">
        <f ca="1">DATEDIF(L201,M201,"M") +1</f>
        <v>67</v>
      </c>
      <c r="O201" s="43"/>
      <c r="P201" s="14"/>
      <c r="Q201" s="14"/>
      <c r="R201" s="12">
        <f t="shared" ca="1" si="34"/>
        <v>67</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hidden="1"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45908</v>
      </c>
      <c r="N202" s="14">
        <f ca="1">DATEDIF(L202,M202,"M") +1</f>
        <v>67</v>
      </c>
      <c r="O202" s="43"/>
      <c r="P202" s="14"/>
      <c r="Q202" s="14"/>
      <c r="R202" s="12">
        <f t="shared" ca="1" si="34"/>
        <v>67</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45908</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45908</v>
      </c>
      <c r="N204" s="14">
        <f ca="1">DATEDIF(L204,M204,"M") +1</f>
        <v>115</v>
      </c>
      <c r="O204" s="43"/>
      <c r="P204" s="14"/>
      <c r="Q204" s="14"/>
      <c r="R204" s="12">
        <f t="shared" ca="1" si="34"/>
        <v>115</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45908</v>
      </c>
      <c r="N205" s="14">
        <f ca="1">DATEDIF(L205,M205,"M") +1</f>
        <v>67</v>
      </c>
      <c r="O205" s="43"/>
      <c r="P205" s="14"/>
      <c r="Q205" s="14"/>
      <c r="R205" s="12">
        <f t="shared" ca="1" si="34"/>
        <v>67</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45908</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45908</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45908</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45908</v>
      </c>
      <c r="N209" s="14">
        <f ca="1">DATEDIF(L209,M209,"M") +1</f>
        <v>79</v>
      </c>
      <c r="O209" s="43"/>
      <c r="P209" s="14"/>
      <c r="Q209" s="14"/>
      <c r="R209" s="12">
        <f t="shared" ca="1" si="34"/>
        <v>79</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45908</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45908</v>
      </c>
      <c r="N211" s="14">
        <f t="shared" ref="N211:N216" ca="1" si="38">DATEDIF(L211,M211,"M") +1</f>
        <v>67</v>
      </c>
      <c r="O211" s="43"/>
      <c r="P211" s="14"/>
      <c r="Q211" s="14"/>
      <c r="R211" s="12">
        <f t="shared" ca="1" si="34"/>
        <v>67</v>
      </c>
      <c r="S211" s="25">
        <v>45717</v>
      </c>
      <c r="T211" s="12" t="s">
        <v>37</v>
      </c>
      <c r="U211" s="60">
        <f t="shared" ref="U211" si="39">DATEDIF(L211,S211,"M")+1-Q211</f>
        <v>61</v>
      </c>
      <c r="V211" s="53" t="str">
        <f t="shared" ref="V211" si="40">IF(U211&gt;51,"Completed:Delayed"," Completed:On time")</f>
        <v>Completed:Delayed</v>
      </c>
      <c r="W211" s="56">
        <f t="shared" ref="W211" si="41">DATEDIF(K211,S211,"M")+1-Q211</f>
        <v>58</v>
      </c>
    </row>
    <row r="212" spans="1:23" ht="25.4" hidden="1"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45908</v>
      </c>
      <c r="N212" s="14">
        <f t="shared" ca="1" si="38"/>
        <v>67</v>
      </c>
      <c r="O212" s="43"/>
      <c r="P212" s="14"/>
      <c r="Q212" s="14"/>
      <c r="R212" s="12">
        <f t="shared" ca="1" si="34"/>
        <v>67</v>
      </c>
      <c r="S212" s="25"/>
      <c r="T212" s="12" t="s">
        <v>43</v>
      </c>
      <c r="U212" s="53" t="str">
        <f t="shared" ref="U212:U216" ca="1" si="42">IF(N212&gt;60,"In progress: Above 60 months","In progress: Below 60 Months")</f>
        <v>In progress: Above 60 months</v>
      </c>
      <c r="V212" s="53" t="str">
        <f t="shared" ref="V212:V216" ca="1" si="43">IF(N212&gt;60,"In progress: Above 60 months","In progress: Below 60 Months")</f>
        <v>In progress: Above 60 months</v>
      </c>
      <c r="W212" s="56"/>
    </row>
    <row r="213" spans="1:23" ht="25.4" hidden="1"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45908</v>
      </c>
      <c r="N213" s="14">
        <f t="shared" ca="1" si="38"/>
        <v>67</v>
      </c>
      <c r="O213" s="43"/>
      <c r="P213" s="14"/>
      <c r="Q213" s="14"/>
      <c r="R213" s="12">
        <f t="shared" ca="1" si="34"/>
        <v>67</v>
      </c>
      <c r="S213" s="25"/>
      <c r="T213" s="12" t="s">
        <v>43</v>
      </c>
      <c r="U213" s="53" t="str">
        <f t="shared" ca="1" si="42"/>
        <v>In progress: Above 60 months</v>
      </c>
      <c r="V213" s="53" t="str">
        <f t="shared" ca="1" si="43"/>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45908</v>
      </c>
      <c r="N214" s="14">
        <f t="shared" ca="1" si="38"/>
        <v>67</v>
      </c>
      <c r="O214" s="43"/>
      <c r="P214" s="14"/>
      <c r="Q214" s="14"/>
      <c r="R214" s="12">
        <f t="shared" ca="1" si="34"/>
        <v>67</v>
      </c>
      <c r="S214" s="25">
        <v>45747</v>
      </c>
      <c r="T214" s="12" t="s">
        <v>37</v>
      </c>
      <c r="U214" s="60">
        <f>DATEDIF(L214,S214,"M")+1-Q214</f>
        <v>61</v>
      </c>
      <c r="V214" s="53" t="str">
        <f t="shared" ref="V214" si="44">IF(U214&gt;51,"Completed:Delayed"," Completed:On time")</f>
        <v>Completed:Delayed</v>
      </c>
      <c r="W214" s="56"/>
    </row>
    <row r="215" spans="1:23" ht="25.4" hidden="1"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45908</v>
      </c>
      <c r="N215" s="14">
        <f t="shared" ca="1" si="38"/>
        <v>67</v>
      </c>
      <c r="O215" s="43"/>
      <c r="P215" s="14"/>
      <c r="Q215" s="14"/>
      <c r="R215" s="12">
        <f t="shared" ca="1" si="34"/>
        <v>67</v>
      </c>
      <c r="S215" s="25"/>
      <c r="T215" s="12" t="s">
        <v>43</v>
      </c>
      <c r="U215" s="53" t="str">
        <f t="shared" ca="1" si="42"/>
        <v>In progress: Above 60 months</v>
      </c>
      <c r="V215" s="53" t="str">
        <f t="shared" ca="1" si="43"/>
        <v>In progress: Above 60 months</v>
      </c>
      <c r="W215" s="56"/>
    </row>
    <row r="216" spans="1:23" ht="25.4" hidden="1"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45908</v>
      </c>
      <c r="N216" s="14">
        <f t="shared" ca="1" si="38"/>
        <v>67</v>
      </c>
      <c r="O216" s="43"/>
      <c r="P216" s="14"/>
      <c r="Q216" s="14"/>
      <c r="R216" s="12">
        <f t="shared" ca="1" si="34"/>
        <v>67</v>
      </c>
      <c r="S216" s="25"/>
      <c r="T216" s="12" t="s">
        <v>43</v>
      </c>
      <c r="U216" s="53" t="str">
        <f t="shared" ca="1" si="42"/>
        <v>In progress: Above 60 months</v>
      </c>
      <c r="V216" s="53" t="str">
        <f t="shared" ca="1" si="43"/>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45908</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hidden="1"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45908</v>
      </c>
      <c r="N218" s="14">
        <f ca="1">DATEDIF(L218,M218,"M") +1</f>
        <v>67</v>
      </c>
      <c r="O218" s="43"/>
      <c r="P218" s="14"/>
      <c r="Q218" s="14"/>
      <c r="R218" s="12">
        <f t="shared" ca="1" si="34"/>
        <v>67</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hidden="1"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45908</v>
      </c>
      <c r="N219" s="14">
        <f ca="1">DATEDIF(L219,M219,"M") +1</f>
        <v>67</v>
      </c>
      <c r="O219" s="43"/>
      <c r="P219" s="14"/>
      <c r="Q219" s="14"/>
      <c r="R219" s="12">
        <f t="shared" ca="1" si="34"/>
        <v>67</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hidden="1"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45908</v>
      </c>
      <c r="N220" s="14">
        <f ca="1">DATEDIF(L220,M220,"M") +1</f>
        <v>67</v>
      </c>
      <c r="O220" s="43"/>
      <c r="P220" s="14"/>
      <c r="Q220" s="14"/>
      <c r="R220" s="12">
        <f t="shared" ca="1" si="34"/>
        <v>67</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hidden="1"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45908</v>
      </c>
      <c r="N221" s="14">
        <f ca="1">DATEDIF(L221,M221,"M") +1</f>
        <v>67</v>
      </c>
      <c r="O221" s="43"/>
      <c r="P221" s="14"/>
      <c r="Q221" s="14"/>
      <c r="R221" s="12">
        <f t="shared" ca="1" si="34"/>
        <v>67</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hidden="1"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45908</v>
      </c>
      <c r="N222" s="14">
        <f t="shared" ref="N222:N241" ca="1" si="45">DATEDIF(L222,M222,"M") +1</f>
        <v>7</v>
      </c>
      <c r="O222" s="65"/>
      <c r="P222" s="65"/>
      <c r="Q222" s="63"/>
      <c r="R222" s="63"/>
      <c r="S222" s="65"/>
      <c r="T222" s="63" t="s">
        <v>43</v>
      </c>
      <c r="U222" s="64" t="str">
        <f ca="1">IF(N222&gt;60,"In progress: Above 60 months","In progress: Below 60 Months")</f>
        <v>In progress: Below 60 Months</v>
      </c>
      <c r="V222" s="64" t="str">
        <f t="shared" ref="V222:V241" ca="1" si="46">IF(N222&gt;60,"In progress: Above 60 months","In progress: Below 60 Months")</f>
        <v>In progress: Below 60 Months</v>
      </c>
    </row>
    <row r="223" spans="1:23" ht="16" hidden="1"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45908</v>
      </c>
      <c r="N223" s="14">
        <f t="shared" ca="1" si="45"/>
        <v>7</v>
      </c>
      <c r="O223" s="65"/>
      <c r="P223" s="65"/>
      <c r="Q223" s="63"/>
      <c r="R223" s="63"/>
      <c r="S223" s="65"/>
      <c r="T223" s="63" t="s">
        <v>43</v>
      </c>
      <c r="U223" s="64" t="str">
        <f t="shared" ref="U223:U241" ca="1" si="47">IF(N223&gt;60,"In progress: Above 60 months","In progress: Below 60 Months")</f>
        <v>In progress: Below 60 Months</v>
      </c>
      <c r="V223" s="64" t="str">
        <f t="shared" ca="1" si="46"/>
        <v>In progress: Below 60 Months</v>
      </c>
      <c r="W223" s="54"/>
    </row>
    <row r="224" spans="1:23" ht="16" hidden="1"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45908</v>
      </c>
      <c r="N224" s="14">
        <f t="shared" ca="1" si="45"/>
        <v>7</v>
      </c>
      <c r="O224" s="65"/>
      <c r="P224" s="65"/>
      <c r="Q224" s="63"/>
      <c r="R224" s="63"/>
      <c r="S224" s="65"/>
      <c r="T224" s="63" t="s">
        <v>43</v>
      </c>
      <c r="U224" s="64" t="str">
        <f t="shared" ca="1" si="47"/>
        <v>In progress: Below 60 Months</v>
      </c>
      <c r="V224" s="64" t="str">
        <f t="shared" ca="1" si="46"/>
        <v>In progress: Below 60 Months</v>
      </c>
      <c r="W224" s="57"/>
    </row>
    <row r="225" spans="1:22" ht="16" hidden="1"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45908</v>
      </c>
      <c r="N225" s="14">
        <f t="shared" ca="1" si="45"/>
        <v>7</v>
      </c>
      <c r="O225" s="65"/>
      <c r="P225" s="65"/>
      <c r="Q225" s="63"/>
      <c r="R225" s="63"/>
      <c r="S225" s="65"/>
      <c r="T225" s="63" t="s">
        <v>43</v>
      </c>
      <c r="U225" s="64" t="str">
        <f t="shared" ca="1" si="47"/>
        <v>In progress: Below 60 Months</v>
      </c>
      <c r="V225" s="64" t="str">
        <f t="shared" ca="1" si="46"/>
        <v>In progress: Below 60 Months</v>
      </c>
    </row>
    <row r="226" spans="1:22" ht="16" hidden="1"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45908</v>
      </c>
      <c r="N226" s="14">
        <f t="shared" ca="1" si="45"/>
        <v>7</v>
      </c>
      <c r="O226" s="65"/>
      <c r="P226" s="65"/>
      <c r="Q226" s="63"/>
      <c r="R226" s="63"/>
      <c r="S226" s="65"/>
      <c r="T226" s="63" t="s">
        <v>43</v>
      </c>
      <c r="U226" s="64" t="str">
        <f t="shared" ca="1" si="47"/>
        <v>In progress: Below 60 Months</v>
      </c>
      <c r="V226" s="64" t="str">
        <f t="shared" ca="1" si="46"/>
        <v>In progress: Below 60 Months</v>
      </c>
    </row>
    <row r="227" spans="1:22" ht="16" hidden="1"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45908</v>
      </c>
      <c r="N227" s="14">
        <f t="shared" ca="1" si="45"/>
        <v>7</v>
      </c>
      <c r="O227" s="65"/>
      <c r="P227" s="65"/>
      <c r="Q227" s="63"/>
      <c r="R227" s="63"/>
      <c r="S227" s="65"/>
      <c r="T227" s="63" t="s">
        <v>43</v>
      </c>
      <c r="U227" s="64" t="str">
        <f t="shared" ca="1" si="47"/>
        <v>In progress: Below 60 Months</v>
      </c>
      <c r="V227" s="64" t="str">
        <f t="shared" ca="1" si="46"/>
        <v>In progress: Below 60 Months</v>
      </c>
    </row>
    <row r="228" spans="1:22" ht="16" hidden="1"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45908</v>
      </c>
      <c r="N228" s="14">
        <f t="shared" ca="1" si="45"/>
        <v>7</v>
      </c>
      <c r="O228" s="65"/>
      <c r="P228" s="65"/>
      <c r="Q228" s="63"/>
      <c r="R228" s="63"/>
      <c r="S228" s="65"/>
      <c r="T228" s="63" t="s">
        <v>43</v>
      </c>
      <c r="U228" s="64" t="str">
        <f t="shared" ca="1" si="47"/>
        <v>In progress: Below 60 Months</v>
      </c>
      <c r="V228" s="64" t="str">
        <f t="shared" ca="1" si="46"/>
        <v>In progress: Below 60 Months</v>
      </c>
    </row>
    <row r="229" spans="1:22" ht="16" hidden="1"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45908</v>
      </c>
      <c r="N229" s="14">
        <f t="shared" ca="1" si="45"/>
        <v>7</v>
      </c>
      <c r="O229" s="65"/>
      <c r="P229" s="65"/>
      <c r="Q229" s="63"/>
      <c r="R229" s="63"/>
      <c r="S229" s="65"/>
      <c r="T229" s="63" t="s">
        <v>43</v>
      </c>
      <c r="U229" s="64" t="str">
        <f t="shared" ca="1" si="47"/>
        <v>In progress: Below 60 Months</v>
      </c>
      <c r="V229" s="64" t="str">
        <f t="shared" ca="1" si="46"/>
        <v>In progress: Below 60 Months</v>
      </c>
    </row>
    <row r="230" spans="1:22" ht="16" hidden="1"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45908</v>
      </c>
      <c r="N230" s="14">
        <f t="shared" ca="1" si="45"/>
        <v>7</v>
      </c>
      <c r="O230" s="65"/>
      <c r="P230" s="65"/>
      <c r="Q230" s="63"/>
      <c r="R230" s="63"/>
      <c r="S230" s="65"/>
      <c r="T230" s="63" t="s">
        <v>43</v>
      </c>
      <c r="U230" s="64" t="str">
        <f t="shared" ca="1" si="47"/>
        <v>In progress: Below 60 Months</v>
      </c>
      <c r="V230" s="64" t="str">
        <f t="shared" ca="1" si="46"/>
        <v>In progress: Below 60 Months</v>
      </c>
    </row>
    <row r="231" spans="1:22" ht="16" hidden="1"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45908</v>
      </c>
      <c r="N231" s="14">
        <f t="shared" ca="1" si="45"/>
        <v>7</v>
      </c>
      <c r="O231" s="65"/>
      <c r="P231" s="65"/>
      <c r="Q231" s="63"/>
      <c r="R231" s="63"/>
      <c r="S231" s="65"/>
      <c r="T231" s="63" t="s">
        <v>43</v>
      </c>
      <c r="U231" s="64" t="str">
        <f t="shared" ca="1" si="47"/>
        <v>In progress: Below 60 Months</v>
      </c>
      <c r="V231" s="64" t="str">
        <f t="shared" ca="1" si="46"/>
        <v>In progress: Below 60 Months</v>
      </c>
    </row>
    <row r="232" spans="1:22" ht="16" hidden="1"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45908</v>
      </c>
      <c r="N232" s="14">
        <f t="shared" ca="1" si="45"/>
        <v>7</v>
      </c>
      <c r="O232" s="65"/>
      <c r="P232" s="65"/>
      <c r="Q232" s="63"/>
      <c r="R232" s="63"/>
      <c r="S232" s="65"/>
      <c r="T232" s="63" t="s">
        <v>43</v>
      </c>
      <c r="U232" s="64" t="str">
        <f t="shared" ca="1" si="47"/>
        <v>In progress: Below 60 Months</v>
      </c>
      <c r="V232" s="64" t="str">
        <f t="shared" ca="1" si="46"/>
        <v>In progress: Below 60 Months</v>
      </c>
    </row>
    <row r="233" spans="1:22" ht="16" hidden="1"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45908</v>
      </c>
      <c r="N233" s="14">
        <f t="shared" ca="1" si="45"/>
        <v>7</v>
      </c>
      <c r="O233" s="65"/>
      <c r="P233" s="65"/>
      <c r="Q233" s="63"/>
      <c r="R233" s="63"/>
      <c r="S233" s="65"/>
      <c r="T233" s="63" t="s">
        <v>43</v>
      </c>
      <c r="U233" s="64" t="str">
        <f t="shared" ca="1" si="47"/>
        <v>In progress: Below 60 Months</v>
      </c>
      <c r="V233" s="64" t="str">
        <f t="shared" ca="1" si="46"/>
        <v>In progress: Below 60 Months</v>
      </c>
    </row>
    <row r="234" spans="1:22" ht="16" hidden="1"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45908</v>
      </c>
      <c r="N234" s="14">
        <f t="shared" ca="1" si="45"/>
        <v>7</v>
      </c>
      <c r="O234" s="65"/>
      <c r="P234" s="65"/>
      <c r="Q234" s="63"/>
      <c r="R234" s="63"/>
      <c r="S234" s="65"/>
      <c r="T234" s="63" t="s">
        <v>43</v>
      </c>
      <c r="U234" s="64" t="str">
        <f t="shared" ca="1" si="47"/>
        <v>In progress: Below 60 Months</v>
      </c>
      <c r="V234" s="64" t="str">
        <f t="shared" ca="1" si="46"/>
        <v>In progress: Below 60 Months</v>
      </c>
    </row>
    <row r="235" spans="1:22" ht="16" hidden="1"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45908</v>
      </c>
      <c r="N235" s="14">
        <f t="shared" ca="1" si="45"/>
        <v>7</v>
      </c>
      <c r="O235" s="65"/>
      <c r="P235" s="65"/>
      <c r="Q235" s="63"/>
      <c r="R235" s="63"/>
      <c r="S235" s="65"/>
      <c r="T235" s="63" t="s">
        <v>43</v>
      </c>
      <c r="U235" s="64" t="str">
        <f t="shared" ca="1" si="47"/>
        <v>In progress: Below 60 Months</v>
      </c>
      <c r="V235" s="64" t="str">
        <f t="shared" ca="1" si="46"/>
        <v>In progress: Below 60 Months</v>
      </c>
    </row>
    <row r="236" spans="1:22" ht="16" hidden="1"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45908</v>
      </c>
      <c r="N236" s="14">
        <f t="shared" ca="1" si="45"/>
        <v>7</v>
      </c>
      <c r="O236" s="65"/>
      <c r="P236" s="65"/>
      <c r="Q236" s="63"/>
      <c r="R236" s="63"/>
      <c r="S236" s="65"/>
      <c r="T236" s="63" t="s">
        <v>43</v>
      </c>
      <c r="U236" s="64" t="str">
        <f t="shared" ca="1" si="47"/>
        <v>In progress: Below 60 Months</v>
      </c>
      <c r="V236" s="64" t="str">
        <f t="shared" ca="1" si="46"/>
        <v>In progress: Below 60 Months</v>
      </c>
    </row>
    <row r="237" spans="1:22" ht="16" hidden="1"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45908</v>
      </c>
      <c r="N237" s="14">
        <f t="shared" ca="1" si="45"/>
        <v>7</v>
      </c>
      <c r="O237" s="65"/>
      <c r="P237" s="65"/>
      <c r="Q237" s="63"/>
      <c r="R237" s="63"/>
      <c r="S237" s="65"/>
      <c r="T237" s="63" t="s">
        <v>43</v>
      </c>
      <c r="U237" s="64" t="str">
        <f t="shared" ca="1" si="47"/>
        <v>In progress: Below 60 Months</v>
      </c>
      <c r="V237" s="64" t="str">
        <f t="shared" ca="1" si="46"/>
        <v>In progress: Below 60 Months</v>
      </c>
    </row>
    <row r="238" spans="1:22" ht="16" hidden="1"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45908</v>
      </c>
      <c r="N238" s="14">
        <f t="shared" ca="1" si="45"/>
        <v>7</v>
      </c>
      <c r="O238" s="65"/>
      <c r="P238" s="65"/>
      <c r="Q238" s="63"/>
      <c r="R238" s="63"/>
      <c r="S238" s="65"/>
      <c r="T238" s="63" t="s">
        <v>43</v>
      </c>
      <c r="U238" s="64" t="str">
        <f t="shared" ca="1" si="47"/>
        <v>In progress: Below 60 Months</v>
      </c>
      <c r="V238" s="64" t="str">
        <f t="shared" ca="1" si="46"/>
        <v>In progress: Below 60 Months</v>
      </c>
    </row>
    <row r="239" spans="1:22" ht="16" hidden="1"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45908</v>
      </c>
      <c r="N239" s="14">
        <f t="shared" ca="1" si="45"/>
        <v>7</v>
      </c>
      <c r="O239" s="65"/>
      <c r="P239" s="65"/>
      <c r="Q239" s="63"/>
      <c r="R239" s="63"/>
      <c r="S239" s="65"/>
      <c r="T239" s="63" t="s">
        <v>43</v>
      </c>
      <c r="U239" s="64" t="str">
        <f t="shared" ca="1" si="47"/>
        <v>In progress: Below 60 Months</v>
      </c>
      <c r="V239" s="64" t="str">
        <f t="shared" ca="1" si="46"/>
        <v>In progress: Below 60 Months</v>
      </c>
    </row>
    <row r="240" spans="1:22" ht="16" hidden="1"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45908</v>
      </c>
      <c r="N240" s="14">
        <f t="shared" ca="1" si="45"/>
        <v>7</v>
      </c>
      <c r="O240" s="65"/>
      <c r="P240" s="65"/>
      <c r="Q240" s="63"/>
      <c r="R240" s="63"/>
      <c r="S240" s="65"/>
      <c r="T240" s="63" t="s">
        <v>43</v>
      </c>
      <c r="U240" s="64" t="str">
        <f t="shared" ca="1" si="47"/>
        <v>In progress: Below 60 Months</v>
      </c>
      <c r="V240" s="64" t="str">
        <f t="shared" ca="1" si="46"/>
        <v>In progress: Below 60 Months</v>
      </c>
    </row>
    <row r="241" spans="1:22" ht="16" hidden="1"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45908</v>
      </c>
      <c r="N241" s="14">
        <f t="shared" ca="1" si="45"/>
        <v>7</v>
      </c>
      <c r="O241" s="65"/>
      <c r="P241" s="65"/>
      <c r="Q241" s="63"/>
      <c r="R241" s="63"/>
      <c r="S241" s="65"/>
      <c r="T241" s="63" t="s">
        <v>43</v>
      </c>
      <c r="U241" s="64" t="str">
        <f t="shared" ca="1" si="47"/>
        <v>In progress: Below 60 Months</v>
      </c>
      <c r="V241" s="64" t="str">
        <f t="shared" ca="1" si="46"/>
        <v>In progress: Below 60 Months</v>
      </c>
    </row>
  </sheetData>
  <autoFilter ref="A1:Y241" xr:uid="{00000000-0001-0000-0100-000000000000}">
    <filterColumn colId="19">
      <filters>
        <filter val="Completed"/>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13</v>
      </c>
      <c r="I6">
        <v>11</v>
      </c>
      <c r="J6">
        <v>12</v>
      </c>
      <c r="K6">
        <v>8</v>
      </c>
      <c r="L6">
        <v>120</v>
      </c>
    </row>
    <row r="7" spans="1:12" x14ac:dyDescent="0.35">
      <c r="A7" t="s">
        <v>7</v>
      </c>
      <c r="B7">
        <v>20</v>
      </c>
      <c r="C7">
        <v>15</v>
      </c>
      <c r="D7">
        <v>18</v>
      </c>
      <c r="E7">
        <v>25</v>
      </c>
      <c r="F7">
        <v>18</v>
      </c>
      <c r="G7">
        <v>23</v>
      </c>
      <c r="H7">
        <v>24</v>
      </c>
      <c r="I7">
        <v>17</v>
      </c>
      <c r="J7">
        <v>15</v>
      </c>
      <c r="K7">
        <v>13</v>
      </c>
      <c r="L7">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2025-09-08T06:06:05Z</dcterms:modified>
  <cp:category/>
  <cp:contentStatus/>
</cp:coreProperties>
</file>