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xl/charts/chartEx1.xml" ContentType="application/vnd.ms-office.chartex+xml"/>
  <Override PartName="/xl/charts/colors120.xml" ContentType="application/vnd.ms-office.chartcolorstyle+xml"/>
  <Override PartName="/xl/charts/style1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82" documentId="13_ncr:1_{AD5CE7A2-556B-4869-97EC-B00212219F41}" xr6:coauthVersionLast="47" xr6:coauthVersionMax="47" xr10:uidLastSave="{F6C57F5B-E638-41AB-94A9-DE9A28B836C7}"/>
  <bookViews>
    <workbookView xWindow="-110" yWindow="-110" windowWidth="19420" windowHeight="10300" firstSheet="3" activeTab="3" xr2:uid="{00000000-000D-0000-FFFF-FFFF00000000}"/>
  </bookViews>
  <sheets>
    <sheet name="Dashboard" sheetId="16" r:id="rId1"/>
    <sheet name="Pivot Analysis" sheetId="4" r:id="rId2"/>
    <sheet name="Sheet2" sheetId="21" state="hidden" r:id="rId3"/>
    <sheet name="Fellows" sheetId="1" r:id="rId4"/>
    <sheet name="Summary of terminations" sheetId="20" r:id="rId5"/>
    <sheet name="Terminations" sheetId="19" r:id="rId6"/>
    <sheet name="Sheet1" sheetId="17" r:id="rId7"/>
    <sheet name="Sheet3" sheetId="22" r:id="rId8"/>
  </sheets>
  <definedNames>
    <definedName name="_xlnm._FilterDatabase" localSheetId="3" hidden="1">Fellows!$A$1:$XCB$269</definedName>
    <definedName name="_xlchart.v5.0" hidden="1">Sheet1!$J$27</definedName>
    <definedName name="_xlchart.v5.1" hidden="1">Sheet1!$J$28:$J$37</definedName>
    <definedName name="_xlchart.v5.2" hidden="1">Sheet1!$K$27</definedName>
    <definedName name="_xlchart.v5.3" hidden="1">Sheet1!$K$28:$K$37</definedName>
  </definedNames>
  <calcPr calcId="191028"/>
  <pivotCaches>
    <pivotCache cacheId="1911" r:id="rId9"/>
    <pivotCache cacheId="191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33" i="1" l="1"/>
  <c r="BN175" i="1"/>
  <c r="BN148" i="1"/>
  <c r="BM148" i="1"/>
  <c r="BM175" i="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<sst xmlns="http://schemas.openxmlformats.org/spreadsheetml/2006/main" count="10219" uniqueCount="3856">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</sst>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6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12" borderId="1" xfId="0" applyNumberForma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64" fontId="0" fillId="12" borderId="2" xfId="0" applyNumberFormat="1" applyFill="1" applyBorder="1" applyAlignment="1">
      <alignment vertical="center"/>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 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104</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20</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24</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2</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70</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12</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0.88888888888888884</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0</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1203415-8C52-4167-A430-461A30030B5A}">
          <cx:dataLabels>
            <cx:visibility seriesName="1" categoryName="0" value="1"/>
            <cx:separator>, </cx:separator>
          </cx:dataLabels>
          <cx:dataId val="0"/>
          <cx:layoutPr>
            <cx:geography cultureLanguage="en-US" cultureRegion="KE" attribution="Powered by Bing">
              <cx:geoCache provider="{E9337A44-BEBE-4D9F-B70C-5C5E7DAFC167}">
                <cx:binary>zHtZc902tvVfSeX50sE8dHW66oJn0GRZnmLHLyxZlkmCJEAC4Pjrvy07dluy207qS1Vf6UEl8pAA
Nvaw1to4/7xZ/nHT3l6Hn5audfEfN8uvP1cp9f/45Zd4U9121/FRV98EH/379OjGd7/49+/rm9tf
3oXruXblLwRh9stNdR3S7fLzv/4Jbytv/YW/uU61d0/H27A+u41jm+J37n3z1k83fnTp7vES3vTr
z+e3br3++adbl+q0vlj7219/vveJn3/65eF7vhrzpxamlcZ38Cx+xBjWQlHy80+td+Ufl6l6xCim
WjCpP/zIT0NeXnfw2A9n8WEO1+/ehdsYf/rj7+fH7k3489U6+vzjWnN/N7Xz/Ye1/HLflv/654ML
sLoHV74w90NT/OjWQ2s/v3W35XX7afF/g73ZIyY5EoiJewbPMNzgRAukxUeL60+DfrT4n5jJt23+
+cEHVv98/aHdn1/+9+1+WZe3of4b/Vw/EgghyoWEP3c//J755aM7o0usPt1m963/J+bzbet/fvCB
9T9ff2j9y+N/3/qPr1vIap8s8P/v9Bmmj4hQkiBBP1of37M+pY80RVgzxb7p+z+ez7eN/+m5B7b/
dPmh6R+/+u+b/tl87d79jX6f4UeQxIWg+L7DU/QICcYoh4zz4Qd25GNN+ZhufjyPb5v803MPTP7p
8kOTP/s/YPLnvrtu/85cox5RIe9+yR/efN/0TD9CijLMtfqmt/+J+Xzb9p8ffGD8z9cfWv/5k/++
wz/3Y6p++t/3ob75O92eKMjoghIk7wMbwsH4EjOiH2T4PzuP/2T6L1fxlf2/vPlwE978739/E15c
u+3a/Z0xkIlHnDCJCdIf8wsCe38JMPkjqaRiHADPhx91P//8mRl9eyv+/eSDbfj3jYdb8OLNf38L
XpZ/b+LHjzillHP6R35HkOC/tD95RLAQXHP+cX/offv/eDrftv6n5x7Y/tPlh5Z/+X8A7bypu7fX
b+fbTwb4O/AO0CfOmeYKzPqF1Yl+JJlQDLMH5v4zc/i2wf/95AOT//vGQ6O/+VuK7n8mXZ/55u46
Xe8/ENUveNf3735YJFDnB49+j+9+hC2n74DMCsgin+nv3SvuYZrHfrvu3tbD+HmrPz90ex3Trz8z
9EhRSSgSilBJEZM//zTf3t0BuEQwBMwdIYY/UsMd50Oqfv05wwgoHVKQx6jghDIKk4h3VQ3uEfFI
CQVZEGvKFGaMfxYHrny7lt59Nscf///kxu7K1y7FX38G3NB//NTdROE1VErEwakElC8KY8H9m+tn
oD/Ah/H/IGl5VvJmNgvCmSkzzy+6Udmng4jKmS9M842xgI5+NRaWBDIEQ0whDAv+cqxmknqKbT8b
padiyougJmzKhVY30RfTOVVN2f9gSKgID4dUlGOsFaMIdgDs+OWQvFGdtWSYTSbmtJvomu1dqOrT
v7wwxZEmnBIiKcHo/iitpGwo+DqbqtSuOpUci1wgxcdDRZziZubOufz7Y35j4xTUQc0ZYR+K4v0x
q7btJU9yNsW4alOytSvyttrsZJIcy+P3B/vGzsFgUhGBNRjxzom/NKMt6IBJo2YzRddfUqf5O+bn
4WTIpv5srIPWP9i3u3350i0pl1rcoV0ObgLxA8rFlwOCQ6LJN34x01ydo7i+XaqiPx9H/lu0XF90
TpxXQ9x/f5UPneVu0Du2jiWDMTl6EAtVKhYvFruYxeLVoE4seWx9+wNn+XoUBeVRAkxhBAJfPVja
NPRdtqF2MQPup8ta9vXjIcq331/KQ++gXAmpgKMRBXCVsAd+v6xObX3oV9NzHF7quVmvGiL8acRj
d/KXh5KEQ0BrIvnX64mstJWd+Wps2aAtbzs/c1PTdX5N52rcfrBHd5523zGUEpCvEOGSQRJ5YL25
9kPno9tMZlVxYvVavKr6aXwVBls+7vBa9UbYBf0g2B76P5hTCQ3MVhEwKrsT2r50xzKJYehVtZkW
i/S0Lrbl3CrtLmjfh3xdHeI/8P9vOAkwOcJh+zCCFH93/4u0vFg1KNT5zdTFoPa6psWJkuvyg7D+
9ijA1ynkR/JVWNecZUvd9ZuhpCcmWVzuFk2Lv248jTAFgKI4hVpH7q+laDdZbShuZg5kOPqGZ5fF
UMszUsvhfTW64er7Dvl17lAaA08WUFqpxuqB7dYQRef7YTOcbidg5cmoTQ/Gp/F13+EnVoW0SwGf
fX/Ub0ScJgzgMcOgBELc3V+lYIh0wS2bUWmV+zByf/BS6JMi28aX3x/qq227y1GEA9SWSgEdvZvK
F84xiD4bW7oyIxWNj+ettEfnBvtXXRCUMyQwVVJieNEduf1ylC0bkGW4o6ZZ67UzWZctuz4l/Pwv
LuYuSyF65+VQobV+sBg7qFqr1FCzit4bMWsFFZrEv7oYDcBDagBcUKBBsH0QwJqoJBsGTq4Hm+3I
VFR59E7uvr+Wr3wAIhbEdsTvMiEF69032coxmZTqYGOYys5Cs21XSrIltyLaw/eH+soHPgwF8iZI
oIIQDFTsy91BS1mvs3XMBF7RzazdiNjp2teS7L8/0F1CvZdwNZcAWPhdrpUUoOj9gcKkRp/IJs3Y
iwJDTl+TPKlZF7OcyHXe8kTWZs3FINtkMrY0o1GzVctfXq8A8AF+zzGCLZQPTAvxSm1ZS2nsMi3l
2Vr0Gh0J7Xr/g/V+vYeCSHyXPQCowjgP4jgrbFcGrqVpF+8OlR6k2cZtPClpT15837Rf76GAARhH
hGJAOeQBqhIb5kPoFmXitPVPZMbciW9U9YP0+41RmGZAMiSMArn+bsFfZIvVlWKm7aqMVa7c+4ZG
48a5+oHZ9J34e89RFHAYBBxCArIFZKMeeCSvrd0mOZe5Lau07FuoX3GP5mp4J1Uqwu9ZrC1rjBwA
n+5S3RdCmiEUrDyWsanccxGi7A5kGQZIn1mWeRPIkuEdKboGXdRNt72TfKK9M3Ztwm1RtN7mrGCx
M2sdUXhe0jjJQwHVOOw3OyyuM7jETThDS7EVzMSKDm19FvUkU2FWPK1cmtlXDdOXkKTLVZ0OxOr6
qa0WNh3mqEpBd1DPhukpX4p1MhZus/3m3IifSlmnxuDejpORfaN1Pli+yuNKbajORxv733jl0ZH6
qenyAVbXPymYzuTvVZjX9jGKndwMo1ryfJpEgXK0+qRPmlpjd7Vp7tfTJa5b8zQrWD0ccMyW5QLw
9tp1xslx4cbNttfHyc3d4gzDpICa2nAv92khNX/m41JUhyomxXK68Yw9bToe6l1DiuGpxRvWhtUb
5ETex3kzTQRwZcZG9fww8kjca1IWJTrziTf0JRGo2sq8X0LdXrcVE9W+V45Ss5W0qgxGfOx2yakh
nQQ2yQ7QrffSBDGXbxo7qzKvw0KaXbfg+iWq6mw7VbrPyI6tllV5IMHXV3KtxEtVkXY98Ztq59Mp
SPp+i9OCdi3tN12aVvoAuzatIexi3VV9vhRj9bQcG+nzTlYd3gnftA5wKLz9aZVNdQ21S8zW0I63
W161YpmNGLs2XTYVEvrM9aS9GoeRihcrU3E9jZE5XkAy62bd7cNUWlbuVtSWadzNS6yyt8qGkdF8
o2iJl8GyLpzPdcbpvs/sFN7V3bqdBrqqIqd9G1vjRAfEjEGu9mYjtSD0sHQqhed9Gsb67Rp4T2nu
HFJB7zntE40njdAZKXex8Ig447qhlNO+HFo9yx0ZSjS909SjdMHU0MbbcbChd7lukt7KA1spvkSd
ctVZ7Mtq2U9B4OEEJhFvGqQcPxZa1leqQ8P7LIqIjfZ1ys7LWctlNACwO3814AwnBpSP0ulms4WF
XR1DprNTvWxieovmjrhjOeo27YgeGmKyhnfCOG/TvNM2WG4C2kqVByey5TRMdSvzraqH8unSUlkb
nPSkHy+p6uOxKjv/TkFQTccqQQzfdJFWLFfZ4M7TVqL1ol2KrD3Mqp/UKa0ajPYrBM+8ays+XaaZ
luX5MqrUPlOtF+wQOkvIvsqGgewxrcplt1XBelPoQq0GF83U7xsrmN4PtOnUsbJF1+eQSaGCLWMP
ZshWvQEk8YV4sjQz/m1tPZqOEl7J9ixm4PZRVlWzV2yZ/EkiNS3zRNHocxb7ociVncrGFFE2t1uS
NQDgqiWV6TvP8AkfZzf/zhs2xNMKGI8+qbPQ0fM+diW7GnU5i1fej2P9bEba9adCtWo7Ej+PJbhQ
2fKDdkm/GniqH6NeZ+WetNbfIjzG8nHVDyuEZmKu3jdF7/v9XDLVPh+CaoE6IY/vNmicr9mkkzRd
46sXfratzl2Q2uYNhP9ls7g55CNW9XoiS09tjiMj3FgBhP9kbirMdy5WU2c0RONrL7N4Z7O2exrH
4FDeLG122azN8BwSvyR5S1VWHimZIGs4F1MwVdc3L/pm6HFOSrWEY7kUPB42pWz/ZC0IqmD/koiH
WAfe5TXNlNr33PZ1ntwS1IHhfgi5X2woXpeAaoC6+6HCF1SnLFziWdenHvIFO/GYW5uvktTu91SO
ld27cdO/ixYKZ06UmsX7YVgrZBTGLp3LWIXJFGs1k90wqi67EAOqw065thVn24wjN+WMRp1DEV+R
QckN456RMa0HNE1421VFklPeR5phg/XqvSmRT9tZBdGCDyGzKOZqdEs6G6Yy1GYRPe/2ao3Ung4I
FZ0p29aSlymFUO0WyUp9hqCUr2aZO6C/C4hCgFHEqocDdSDc7BvSy7eQ1gb0WHhZHsaSsyGHYOnR
oa8L3uSV9Ey+mWw76XzJOtScrWNZVgZ20oPeUY0gSvTrBiuZy9H7Xc/W2uZ88nzb68DK12uBQUpb
l7lBeYGnuTZbL2mbZ/PsAyh5RKz5hnsAhb0W4dZnoQh7Vq/tnINDCcD4ms4nyxRDZ6a1IoPxc8PL
Q4Ia8KZew/zc4pqlvMsEhGLbhuxJnxUSG9LbaTZtK8t+R+yk7VnbkCzsVp3VC+QuFuxBVtNAdtOw
NGwHUqN9TzoSujxpPMs8jt36VvVDnHLL6Kz2TRhGyO2iVJmZEY5qp3scxz1BLWlPUNePzNRkAr46
9dHlI5lbkkPS1QVk5Em8UslV7rTuXDbuY4W7YLybC5FLX69PQfVbXS5ij1oAMVmvDl7Y9jy1PFO5
EJH9JrfJEdNFDMQ0li2yOzqNK8q7ppi3nex9elptWyNhPhXHhjeW12aQomuMdY1ec9luXW3i3ADj
RFz41wRKH4S826gz0xAkAdVxoO8qGRwUwJmCrBUnFxujoBIQ03TTkOVhg2KwC8q6Nq+3xl2vgfnS
9NTjF5PSJZSClgxnAQVb5Tizc7sXzsq9LKcoL2nEmzqAtrAoAEjtkINIUhbajJwgsu8H2dgDWfti
uCoLNJRP1qrtdZ5K1SVqgp2m+XxwdqP7DPJ7nUvkfPW4adqFmHaY7fKcbN3Ecw8tP3vJLNumY8OS
XU42xMB3umoV+LxIjW7Oe8AS6YWzmnQQaTUr6jNBx7KXJqsik8p4XixoO3RZrdipHzafygtC15rf
hBmgAtRXMshypwMUUmEmCSpQk/cZZf0bgC3E78IW42DsMBfFjmXdeFJDQYzHSZSCn9RltlrTt12R
8hLIYW9GN8YaaoeblpwBE3w9ZGs5noVWVQkGCxhUYS/Xp2qsB72rR41bo7Oqbg6hEOO62xSc3duB
8BP6HYAuOplqsATMP4AJ9rAz/CxFGuNxZKl9ijI/bUYEvr3yFS89YPBhHHZlCOxZ6ObpjMeG1jmB
DHVRFpTZvFyDSDktRQYVyscQ9nMq9PR6LAl9vQK3BXcjesQHVCQnjUZdkw5TvaZyD5/bSC5ZMnQo
xTvQ+oUwflnHmK+IDlcVQ7IA8SX0PSRAKI0mG112iQKSAlzeFTA9v4JEPoGmUO4jru3rAlWQQbKs
6FYzUgCJhsZ66k2H7XgdoKjP+ThkxJqJdKnJQ1vMrwar2AZpmMzO9LgXL6Ld2nbvMB5rQ9omCdP6
rkY5ANcw7VeiwnSydri1pt0G94JnhGZmnTKeDgD75JVApUCGtu1S5rSu7GtC6mBzxaeFGqVadyJc
X6wwOjRnzDAu6hmebdbtWGfbYbehsrOmqobptk1ElKZcewhDO9gYdqMdJVyhMv0Wx7W68U0AyXRT
WKMdcLb5vVNr/0rUVpywogAshRoMbAm4gI95mTXxYpUBYpWHbLmrN2kJprMggppplH1nBNCh6zlL
8nxzbOn2pLSt2C8tr64WyHT9S12HQeRLJSO40rg2cjdohg8dlyg7hEo04oCarXO5dHwejfWOpHwi
A1S9ZrXb09HZMhkNxfRCZlNZnlXWZS8HUUr0slekmE0IzfRkGxi9WuKIaK4qlj2rra6yvUCTOOhq
HC8GNLHRJL4OCrJa798yV/qraQTKCBC7aYEMEzFsORurYoXtdy29KwdFcSRstMupFUA0noLmMd+W
g3Pv237ifNdlEapnzRsSdhov7nphSjAouSwsMXfFtOIib0qegAbL1W0cclxwkKbBfbyN5xKyjf49
W7cuPG1QVm4wxaoZ14OsFWpeUte51JmerCUBjE0DSU8ql7UQlVmP4jDkAIDgjkSF/K0Ly/ZylhBe
+7Z1fDqMPW3jbk6cvy6jnV4woIIhV8BC6Q5vzitwJbum3KdFqcOa4el82QC053LbgIZAtNbgdGgU
1brsCUvVbRiyyEzv1Xa9DHF8Z4dUTbnXUHXATzMKGDMbxgiMp2yigZThzrkoqurQaaVSXrhOFPs2
REDAW0fob76m6LfJQvaGZNui7qhlO55Y52izH9oFXTpG2w72oReVkYDU35Vj4fVRqqp53fOWVruU
XHtoelbTXJBNv+bLmPVXpBFzAcxLUN6/HWsgci/aDppkb8C2K9432Tys+2oB6G2aZRQvqz7oZucn
aIKabJCp3hW0m6ZDybaNnXdy5C+YIONyXAAKuhby9JD00wzkDHvuZKbkTsgmY3syRXQEQXa4wStn
kNuEBbAi01hwIMrNMu1BbAJA7hMr+zwMPTCFKS78hM9bK8wAeDOaDC/bi23Lxjel0JEa3yD8Wq1c
PHYrvCQf6gSlop7F9NtcBxQhONDA9+BxgB1APuVQa8eeeKMlaGgG5OE+7YZgy/Y4xF42RrSTu+n0
tEHmgy7tYgS3M87HJOMZdX5c9mulZZ8DAO2wmUc/XmdzFeqLmXucQAZRMhyh/VkUBqDG+CzErvZQ
ptVy6XDs9J74IdNQ5Ifl2ZZq3Bw3NzUDsOcsq48g+1FY6qhkD244ixMpZz6BFgHCs+EZwsOlr2sN
sFu1Ql5MHS5fu6B8satF3ycjeUdeZF50DnIogF0TF3GH3VobzutuXJad3DL7G0C+FQBoBTU0DwWH
4B9m2ZR5YK5rDU+4Q6ZRepT5NLJwI305RwPHyCfQeSRu2uMCtbrfgV9COvSLLvE+Kztd7trSoiZv
xrp9M8yQZkxcGcDsDW3ty2xQ25PClstt6IYNonypQzqb+2l6B35Z0j2Fo6X1+21t3HBEgI2zswLX
CZsxbRX0p6eA2xMVxuSOSmqonANWIz0A60XoTdexrTGO2mbYB5S2t8tQQ94ZuwpftUU9+9Mm28Lv
lIkAoGmqgwqGbs2aFY+zVS2ke16tI4P4GsbVHuceIMl4iXq1kl0zbATv/AZM9QaEA9u9QVZMOC8D
jukYyx5kKjNY4OovGoBxAxS+mYjsdctQXT2HpqJk1hT91kCcVhy18VlLW65zLhZouAzNXPePVSHm
9/PSZGu+uqWBPE0KYMuyAb5SS1FfNJsqbvkwde8B3I6/95OuyKup6Mf2vV0AfR+EBAhtsPAEn66x
t/55VZX9cCStStULkeDsAqgAg32VyvTMNasKQCISrgwH16CuB7BrMwe0iFe7oufkBOz8Jnb4YnDh
ifPsPfDdZlf18p1ryfK71SruO1Xqo5DzWbyDnFmPj6pbUt7gmbCbUrG1Ov+fHkKpaJx2pgoZdrsp
1tlVJhyNe07sCEWyZ6AZ2iym30GW4EBlJEiwRxJn/uR/lF+KEID+AUF35WJKb9EEjSI7PtEjxc+B
meEaIroCeLrOKl712i9QY4axefl9XfgrJVVKBR0RzBDGiHL0QBd2euLgmSIDAmLhmARIlPnSF3oX
Ubb8RXEYiCH0XaCHBO19AYdHH4q2C13S1s+FwVndPC6hDO5YWpe/2PKGUaAlgqDlDW0ROFHzQLyP
grPkK5uZkclwBiTIXcDBFvqDUT4cs/iyVQHDaA0EHcA5NBoJftAbjmUKjKSYGT1nbXEIDVQdU0zM
DXsZm/WyTkxdzhIBp2jKIXupoOC9h/PlAH3++gZiJEBwv2t4MvlgIhMvGM4y2EAAymM+J6nzDEUE
MZH90a744yTU1cflfTzQc+P7NdQgnj/491+PP32L6MO3Vj5/7MO5p3//96S/dc9TuL1Nj6/7h5+8
G+/zR+H9f4x/d97p3j9fHb36D4erPn4z6T/c/HMnr+4ORvzng1fH6tpdfzpe9+EoE3z845Er/Oiu
fQPfCiDk7lQCtFc+HbnK4DsD0MmH00DQFdbQrmDg73+cucLwGLTlPhxthEYTHIX6fOSKwQk7Bo1W
8Cx4G0jyf+nEFUhi9zolXMLJefAqeBviMFPJH7SYAPZObaWvKwBwwBd6xFYgioLkFtM6exkGkl10
EY7jmKWCuM9dREDuQOgB1Lquvj/tKgqyZxqkBS7SI/o7aTJrT0LVseEMb8Fmua2EAzF/HRrodRe1
p1dFN/DpLGab7mtgDuMdxUq1defRLktzsZbrUIODNs10XkykrXe9GNOurrzX+ah7eBt11qJTwAJ6
OqMlj/kCV9ILgC74aVUJmnYxoVsC4KC8yNY04rwYANod9ZKGV42lIzIM2rTpnFS+b04220d+3a7b
ii43qHs99OqnDOBq2Xf9bsEUdFRL8PReAXEc9trWEzr1to70ZCzAMDvpqdQGRH3RnIIcXx29rtpp
J0GqOvZymsa92mTyZmhdiCc2VtD+4nBsigBbBNZtSDmJi6WeoSHGp4LfOuyyc86dACEb2usipxro
vpFo4y9V7BgxW8T9mRcDgA1QobU/4c2woD2wl+HNJuruGlkytblSgziWRaZHw8u1e6a3GSBe3QIT
MmvFgE9YbG9Z2ZV+l3k4/9Mj1UFDqR97g0DbaE2NeBUugAVkw6F0awHyfgFyTRtF9jIrUlXC2xQo
iHpGAfyGtJIfKz/UPEe6CMdM4AYfHCjdw14klt6CeAINpt5b+Rxhu5QG1aTIdkW5OJFrT6Zuv8lO
FicTSOoEeINKO84itJdZycLb1FGSQOvr+pQTnTW/r5vv3vQyqyYz0IQyM9QrBT6/QGvFoQokDmii
Qq/DQS07uAzPp8Vi53VHHQDAXd247AnhYcvypa5BdMXgWedzU9akBRmyrk4/EAkjphGmCuUarIer
LCOAVv3UGpFik+UgV3V1XkJBvto2bd9S6PTE05JheQvSFdvylZP0VkA/8HWgYox76FxU3W5GVdHs
l2qYQWrf/NtOekv3ydX+KaqVlXm28vp2FL24pCqU7b7B3dLnpGPLtlsn0BB2LAADAqpdrfkEknKE
zeiWJqd0li9lwZoFlMopVnnRqOTPuU/4Vctle+kZhX5CwmxxeSjdCHi2GJvnfYh8MnUlfH+kY3Eu
Jh7f0tk3VV42rHiNLPQCdiqJFWRf0L5LqCiBvkcoWqB7qJKjaTZWM7NogDmmEXasjjPI1e9qPQH/
q3WYQPxb2yLkU5MSIO0CoCQAuLF8H1CTtXk5EZvMuHWwoTUQ2oui4Bs6llRv1elcN0WTx8EXFIJT
T+tON3Bw7+jDFJ5v0KNIRlWRqAOU2jvZKInU7FmzAX9vdP2utdD9MoE1sz+E1Ks2bwKb92HwSwQq
UmRnmM3ufVHWcCY0axx5V0jA1s/rSs7vocs6v68GFKWpmszPOzhbWtT56BRQsYbJ19BGmYBYNFj9
Fuow8f2MZPsGBEN/JXxYKgNivX0PYg6pD8VG9PUq/h87Z7Idua4s2X+pOd9i30zZRqe+1wQrJaXA
BiABgiBIfP2zOPfdqluD+oManrMyUwoG4XA32+ZQbvOEj63GYBZmNzFczr+BCsX2SISP5xLjlYSm
HUT8xKVrbaXp5uTEwddy9AeNYoNJbl+gr2bOp3Ui5wH6R7a/Uh6m7/PO0DVa+G0FH8O2L5S9qsI0
oSYoliVru4Zl28YPIxfx/LgE0Mw/2EoGeUoDNzmiapAuh4m7xkU0TQGUSzslbwnxU3YbJNpNavQ2
6e+gFny4UUNJycVigxtv6Jy1SWEff3m+SceaQi9oMZOa+c4TGe3yOevHmrRi4Dl+P8yzYdCipo34
YXlnp7DF7eIs96klNCiSyEIrviomaLI1eMLSBUy7HdS8ClOqLYmfIzTMU7EuUHa7lZi0CNBAP0IW
2YFMzBKmQY9+hxcQ5cIH0Y9blq9d5PtFu1ioP32kAOBAX8GEy9Do47wYn/OiH+fluU+TISvSWA1h
viuP3rKImH++9+mi41R1eJW4/MFlkIxl50WU42n1w46COw+q8FFobB154a4rEaOo5YtIIF9NO5Su
MnMmghMddJ4C0Kf65N2HzYgqmYTOcrPzwbRHivfTHJWYYHqbifdBMUB+Z6UaZfgqieOLSvfGH84m
3Ne3xN8CXbSry9J68LyW5cwV/XdsOjp5OfFx3C4r2ZT3ug2wJYuNT12ULwzozoOYSe+WEy4YWbJu
Xd5sD4el4dlkDc3jLHK2PHEMEXng0vVCB4myHAS0/ex5C12BecJ/oIvZf7d04HMRtlzGJF+t5J8Q
Af2D582dhiLgeMP7hl8reGaeYwe8FeDYyhFKzV5NNA3+SgGoACJA3HTAYB9im9gQME+kVYmzduFv
4wI9PE9GTz+rZEdRCfBKdJcZNVeUGZPtmJMlhQMweXb7JSzArx72xrZ42GRjaP/Rrx1T1RNWeCNp
3yaXsi/V9rnLWuczSffxfl7mRBxkz+Yn0krhXDDrXUseScd3SQ3UgGJfKYby0iNKm9/et/tHFsjo
h8NBHhsjw/hCI4RDcz5m3YgfOhPvX2PT/++6/5cXYTj7f7fd/865/kdA4voX/tV4B9F/AbdEHhpg
IuILyRWg/p+sg/9fgLmhqUQBet4E3OL/7rudDNFG1MdrUhe8a+ZfcxD/zjp4yX+B5AR2G+MvgcYC
5vbvmeL/Go2Q7vif//7PrIPv/QM7/Z8REcoV8MwkdIGxhS4A/Ovv8Z8wFCc9KCXfwjPc0qQvSAYr
6KJ8163JQKbXdnSNwTmLTNWm4VxvLI2O7cjVfZfpuITPys/KnxlEji6toaHMJ+m5thyp8C4q82Qe
xdQU1CrcbeEqlxPd2HSEXLaXMXz10cgzkBiosdz/izvjg69zIS15XOxY4ZcTxTStaRmbayO0iddw
caGPphuaVRmeGH66QFu9GHMXzFtU7mKURyeDEErZAu99EFlt9vXszqjxsef8On72pqehhqBdAViA
XOOBRtmgsGkROtXmxOIkDOT+tu+mymYzzVdYoeCryLOUf3ZABMPWRQft9xtE2Bg/X3pPlA812JPb
JXTC2rr8eYtZQ8VYtps9wO47LP0CJw0QjxcPhXaHrFqNUrls27vRgVFAFAxyPyx0F9+EzvBCnEoB
4wo5y+481r21EPZksBWGdQDWwpLG4pPEuHL5AmGrD/y/rlLtB+waXEu4AQ8gL52SC8/CJWLBsaNw
/DYClxs0KZA0DtsHhGk3tsMj4h/ncMJE7Qb8PGSpUzkavRrKushn7X4HSwg1O/ppRXxqXdzt/Dnq
2zLi9Trom2yZSs6M+TPDJGkw/dPH1Jtv5aBOYnkbhxPZIWD3CgInRsw+96EGmsV7xxs1Fnu6nv0M
kpg/XqC57Hmw+n7DdHxvx/3vFbwoAzUes3VbD7hcv6jZD8MyyDIhw8no1kLK5T9dp79pGN3ZGO/S
nA45IJ6u6DuHFHw3vxHeLXjc45FHpA642XPl2qCe4J4cNsZKJ4n6au43NGcQMzELjXN/17sUhZKu
7MSUvfhjEjajMV1tAvI4x6xWo5ezPpA5Id1wcIW6BSym85DJb6K9b2h2JQT9YzDoU5/EuAUyhn4D
Fw/uA8ELQft7PQx/VRc9eLP99Q3ROe7jrZq87m84B3Xmbxh9diiVItvzUXUvabi8DL26pcJ9Ch38
CZ5yKPg7gEBfsjLdgioh7XGy8oRZ90vpzlaJpfGfFQNLuK7vaxYMQ4Eox91sunLM5udsCsogBXbk
sAgDBQYnsvzQBTNN4uDQx09A1MZ7STs4FtDfcStp79BT/3toA//UOnNaoomBzzuJuOwdBkE1+uOb
oJq5xbvj5XY/Zlaiy7m39BxRWNpKlWOXAjY8kCFDB+b9xHt08glthD7ptbYeIi5bREvt+CkOP4ab
bs5jzo/j3ASJU3A7l9NM6n2bP70A74xJPYkvGu0nZt0tcC8jewvU07Ql5QyXACxa7nf43XHk0bL8
MWGjGCsS8bam8c81NYSpY01c/KEYE50sQuoGeaanRHyaxXgZjuc4AVoZ0C2jFx7gV0j4qJFuh3wP
2v0xdXdnP62zZehI/nHQo34Ns66Gzc17COP/WOwZ7PYW6vUYG16kezKMDy7Ah/Eu8QSXH5h6uXdo
/zHqs1l6cO1Bf4rkQHZ/32GBBGQ4WwYVFIyDT/3S/cfyD9f2GvBYaPA1C57euein5xJa2/qwtDoE
khyF4rjBvMwguV/hAeACmJbTpU/bpoU3+cb+4QvM7oq5UTKIv6l7hQ/mf0AE2HOAEqLeShAK8Uwl
hDvgfXGFBlWqIqZBv5Zq3R1eLdphfW1x30SlgiWVi3/BD+iR3BlcJ5vuLTIsFVEz2DIW0g8OIIDs
DAc+xZzutRTdXbiON2RWR4ZTHu3L8M5sxP4o692OPbsL0965AYwXPGP2Anw5kd7Pw3h/CjwR5lGY
LB/T1RTeCHkNMt4XndE/WRiKwyI2fuctK44OKFXghUWabYfRn08Ob7OTtPVuVLFsw3mJzE3YrXmG
JovHoog1iuiqDmvfV3RY8eCn+6tEsmZZMwT43h2vcAThFSrtfqD25JkRliKt4b/xmzXb+nIQy3PX
dUOXr+RDBV2VEZFczIr/odVfG7JDAvIwN3F74F1yMDM8Ieh25dZ3y1wkQ617jJFBOBXMMUtlhCYn
p2UlmQ0G5DVCo0iDHC03sKkoXmqLU3SMqX6NW4yC6wr3GJivFaUZJMk3dMK4PtvHuCM3qaC1XdkT
cSM3F4g9PNO95Zdt34LCh44R0+2BTQ4/hoyd+TwseRdupIgjsiKKRhp8mw18OAFOSv0ljP2mQw8h
bfa6Q7vuMNKygR0CurNCJcCYWQQiTeyV2HD2LOiZlLT83vC99mCvzNq5hHRpSKzKYXZv0xam0a5q
OnVnrsT9MkYQFdpiCDQQ577R9G5k8VpB3nhtne0ihH2M2URy9BdrOc8cl068FosYGibsIXHnX3df
7pOAszt027zcQtsob04rb3Mua6Rvk3npMTxne5TreOqes3D7Q8wdGYarWeNkjeFe3Xa8yOxljnmp
xxWuiu/iKk3XnylaXsO+7wqRoPgvm9dWDveXut0C0FjjWIldvizJdrLtam+Jww+xO9NLHOx11Pn3
SwT2bMw4TPSN3/NoGJo17J8tlN91qXin69WaY0KMBzJAw9YSJ6hIH9y6xR6khTONuF6kzo7e0p/T
KdyrBE9AJN2jikbUY9hFqMubyw8qncAfizg7O0P7mwS2YqHzxebpkE54kYRXmY2VYtpBi0kOPxgv
gN710Azd/ip8We8TLanrHWjCPyiZb8TUHiTBAYFIuzvjX4CeheG8gqHL0MYgtjUNb0G0HOIIZ5GM
dwPDND27NK3TaBuPQbQ1gZwOu9pq02ZfC3CMsLtX5NJ2eLekBEc5oNSjGGfPahMXCwIaEMcakoq4
cbOAfgEi7O4xe9UCsqi9y6ybNXyZjhhOD77v5Bus34CrAnr0myv/rNz5zoYWV/8FYVv3b8enM8Am
oKpgdbalZCRrNORn7nFS0T7xmxHh2VdhsjfPuOwJZzLNaYJbbqLrzRRBHWLxbwztzF3Q0kh4LoXf
wXYM/K0Y2/mxa5XcS3VFniPxBkcWLiDxgDiasYmmkKCHHkEooRQCx0XHBxPbucWgjY/8GYNmHc6q
e+BdVPUrhG/VYYqcOkvvjZjeorS71bB/y2gJAeQCUKKt7xYd0ecV2I9yJxAg4iyW9DYbPOcoOzFD
O5sPA0KTFhxfFEHtQAW7UhA175V9N9064qb9FCybSio9WmVmrXSCdAIu8tW9DRcHhAfSsQfiS/LS
G3LIuoMYt3fL4wfoCBvE3PAjk18rYCDtt4d12pdqJ8kDMp6mdAMXlQH0jRuSNl8Greo+JknZGlN0
0V6EPd6f3b9aAbeZFzY0s6rsIleiJ+LzyzSOLMmxgMd+ixSoB6rXvl6Cbe1LLTdbp4tvSs93hhs1
GlZKET7PM64YT0T3E9+3D+sr+wuJFLCZyZHXa296vENIqt1ni3mxu0RnnZ0SK4/QWkC6+XMxg3KA
LVD2O70ELKlXEdfzCBFOLlUUsqVweOI8WEhqeQbp8BX542fuo8Ny9rNcjKpGMutiallBOu/NIfF5
hsYMouOIKb9kqcNynmSXdGsvfZflbdbfOmP6pvn2LVR/244PmY6+SNddL5d3uXlly9OKaF31Ka4n
Q2aoUFDtDzYGHqlCdnTofIghunq9vfF76qH6g2GeiV90eqzWyH3yYv+OG1lvZCxt6GJOwOCa+66c
DyL10IZgvisoOHETJfcidZo2DMtsX75XPsUHTA9Iji0CgQ56UKov4CibYhV4eAoUZk7XYT946fYC
DBzDHE/D3F2G5wyXbMuHZvbJMTD6BY3gSU98qomCYQ/y+NQZhp7gTaZgioF8+nejCr+jzjkZ1C8A
O1/ZmLSVZqSxe1ct0QOulecIf2kOtamGqz4P2C/MHUjJEFX1CQD72xA4RQztxwoPHO/s/Zq5+0s3
F2xw/6ozfdGti2iB172HaruBkIWznR12fC0xOSxsR8fxSZK6mzEThGhvpz7G/epWC/M9uFXxcCWc
3uSks9d+18sF+woOIU+2QjINNtu9s/CPABVIaJQ9ZkIamLdYBJ8jCz34NN0tW5w/0nbVPPKXVm57
0fOs8DrvRy8ZeHGZnNR6J/29IMl8kLNESMaRpREhcnXt/CTDse5nZgDEozsViXhgMq2NTWQeQDem
dsZHJP6EEgFiY/FRV90MFSvTayU3/49LwPrzPfghbQyAN2qjYoY064B8r+doKAOy1PDR1jxAqi8P
kpWfvU1Vqg//hMmIOoLk4olG+1Nqgy86T88Y772QO0UC6pNk9aJ1DSB7KNWQ1ABrH40WdUT8R9PT
avWTKjJ9NengZ1TzITXbU0zEOxiPgoEG1aDpE3C5Mj1nDIDGwl7IdBkVnKIsko8kgni6rkjbLNcW
Jxftl7as6cyb1iS5maWEwGjj/nMYUkDYHrLtYGHlI4WrgknhXidZ+03bzl1Rtln7lwba3vRhT2AO
TaN3xBsFs3rpNb5gNCR5O5ng2K4kq/Yu9Z+V54t717PuZRjw7sGeCgvmdvqNj0wX1zThkSXxXs47
hmdi7Y3kaHFDkcSFgq5do59vMVHjBe58isxOYlRjLZi1CLi6ydwvEl7la9el3nHgHtJVkdwOMulY
M6/k0/Hb8cVzZgcDHfW/GOjjN4Uca9POfK0zmnTNSESaQ3BUx3DQ0z1GWO+BBI45EAJil8gVIYCJ
y6Bu2zR4CVpgj4XTunLIHbr7j5ElyK+g+8WY40Boeia4yk5ihOVonfGKZlIfZR7SPbr6IdpxacTD
dMHVMsgmAYlamqvMoYZFI47RendjTMyJj2nHaxd5/J84C5Ni3uV2RAWajlS1+3GdqHOyy4jZYwmL
Sc0UgkHn17ub6QpOz/Y2ZJYfwTlu70okcMfsOuECwK/5GMN8+yXop8oOkc5mDFZycDuz3W2E7z9D
lGHodfle7dPIRKFGmmZF0mMKmvDJpsuA2F7lTcI2sBfBHs40bRy8D3+oVnGTRfvwhUJ+WgfWVtKu
7iF1UzCbuKm2v2GUivcF5FhWgPgLnk287MWmx/ASBFCcYXOFsBbTqTu4MvRLjlFd9cgAwPcKhsKO
AvOv5M8p7kOet11Pao2Hf8NHkPcudUDAedqFiJSsEdJqkAoFSkkcPEGEgTM12Og29pfkC2hV/wxQ
Gc8LixFgPLvCqYXvkmdskZjOUy+CC+9WhNA89zwAeJG5jd2xCpwQ/4xBPuMhCYX7SaNWf7RYPYia
uiz2IekkBpLUcPZFuxHNxqYmhIjR3R4SuF1A8vfgIEHdTnCju+hndNm6553E/oOCgE8/yqibz/Al
BrAvU3/p0R69L4PZj70OorPTdXTOE5LFTjH5PjkF+KlAgxcZ1myaI7TrkwzeMD9N4DpxyRD4RF03
AsS2RwQ+HzxYH+U4Z4+bnv748H8RqzyZYaZN6/lrjmUyyYKGQ6X8uJAFIOuuNBSAKZnSFDm5aD+L
DlQ5UBnc/jn2sfSIyY1Zk3ZmLTHIr8+xgyDMDIMKECXm+rGMlyTC7DGSGkkbtwgxTjchBNyg7OOE
PE5mbBsXT2WP9rUUOAPNQBbKSj1oDDvUOKQBptrXcyq8kquWqTxNzB/4pW/rmnn3jruF6APGMwvM
jXCSMfcHxMwQs+wfPGuTGydMHqeQ18i4PeybWpslsIs+TBJxmmY2OrnZkkXycmZKP9FRfA6jdz2p
pl2OvOsVIpGIJiAeIObuLLFtglXLgJKKkNXciC38isiChS4exNcbGo3ZliPYFF/QIXvVCJsM90bg
j0MOwwbMhZhkjpg0aeI5uzrBYhQ/zEdiILcJ/MUTTsEG03J+MC5abd/HLIVmRK8freBgdq1mFtWP
6DR3EIAFYYm4fAFGfX5xlMQWjwT/7onQua86J2EXm4TroffpcckQAkIWUN8YX6RV4K3+cxDaa+th
0/VoQsDuZZCQ/bRAqMD1Ogh1syEzW2svjC6+IP6MEuJldWAwIeJsWQ+iyrIcIcpUHccYOGoADlS7
zZys+stDXLFUBtNwH8ciX+RUZfFaO23QaGkuk/bNo79wTPc6cLfvBIm5PGLoQzAwDxEiChT55h6X
+BHjlfwbdapF3Ev1DL8FnQvWRe3NxtvtbGMFucT3EeophJ7oKd6n+yiNBJofsAUPLAv8T4oZLMuR
dBhHzJCIkQL5PAceKnY/zOudn9DXUMuXYVIQFhf64K3eUoyAi0sEQIpgwkAPuQNxfeDB8KwQw0qC
p8Vv7EzMR0ac6QIOZEHmlJ181FqMNt1n4DntwbD5A5HOe29bnlfi/aKMFAaPEm0p5nDndoWHhcZi
gloTmhL2NbjhBH9kJ+8L8ZDiYKkp/L7HuzSlpTvFBcLfGMP0W8SoxVtK+EUmH/4UPkFJ8hoyyzDP
WHBvtgRJLTM14PYLNUzOoTPYiSNZW1IbLg/Qme67cas7aKu9+xxYL7lM0fC1of55bIbe6yAVdkEe
Qz6AULt2rU5X2R1fZL6gOVlxklLHyb0Eel27GywwIv4n2acWC1fCuDCIeL90c1ylyP8P2n3eoc/n
4NbvNoXOIcr4Nwv9WzecrsHcUZc6RRoy6vdaRO70HeFdEajKZaDZnTusqmolqVIelCYxTwz8cGPd
UTyu2k2Bum8XpErfEGn6Vkv8Z+lfFEkKl0xVZ9egYcnbxOBA6I1Ac1o4MIZB7KUX/bFZjIfYJS+I
Tt7sG8f6JwgA874WUBFtLsHANEhowzg35QRtDImZ+xUq36rEYROiwketI1QEAveFL26Nufl12xPc
6zwEkCn7U2aQLu/6jUNwDR8TORLIpvOz0fqOZLrNMUBfjA2aDjBM0SEvUiEF97dV6wwtMnlcXdkf
BvRpF+gNhwlZn5vBQ5OXpgHg1pHcY5tKD0B2/hvEaEgBWYz3EIgfN3T9wGIwKxMTPcVRdNoFxG1s
U8mqBZkU1ZkDPJ3wHZwMpgLxyuK2xlwkyyXlf0FJm4a1oNBxM/XuHegv5yXw0/FoMhLzJoidDygH
Z42EWe6l5jUFvWiTbTu4q3qQ+/QjkEctLDFo0Sb+qyhCZZv7u43eW4oMQzkFiuKNR9S5o1HXzIgH
1FBUXkwH1dyl8oG6YjhBfrY3Dhbb1NxQVYeIXxVJjKUAUgWXad8+Y8aO4Lzx5KCG5YZPz1DjnVxx
90TibmlmhB8LtSuYRzAzjtHOiylUWNTgk2i6mTRS+9kQl1aljRsQt3Q9iSdHimlF+hbPOYKWs73v
0UDLcc0ug7b+jaNcoDNOah427TnF4mKKbbO9BukUVpgMkLvUC6IJgU1x59qLkOyBiC6tNuo/Jz54
Bg+Lxj511JqDa1zAQyMFc5Fle38XI6eTrwGyRSmctWJbftJZRUeLVM/TbtfhAxf5dp6m9ss6pPsI
wSbfEkUOo8brQp0Y44m82iM9LYBZnzAVETmQqiNpV3iaUdjwAc4EMkyXOBucOggQq2fTheix0VZU
2EGFnAgEO8geDiQpGGOA8m+WCKGCzfz1UZclG95b+DAT7KFi3UDnQcVBRcNOMX9yq7bV0Y0f45yK
zatUOPz4fVuPOz412rw8MaRmwfAi5yU+gkcoQg9CtTcElXEcfEk+emrMcSR46RwgAQj7IPyaLb+9
ku92yNpLlvTlThH0BFmTL+gw8oDavvE7L1/C/jRKF5urIqjaKNHtFZby7PoZSWeugDJhBdqYvlgT
fK9JdwYJefL65NCzockG9FXXBMykDq3hCBwReekcKm+New0EZRRmjo9SnbnElrA09hyQ4FS4XYai
1uNDQruaxEVqe/RVytC16ujgZZcxjPghFGw4DcRxECYKoyJGlnkn/M0Jtl+4WPi49i72xwml/doh
tO+INJQaGdsy4DNafeMiF929bLMTFAJb40Jpj/tGzmT0bqI5bnqYWDlcv3MXmhMuRgUN2Ovdq69Z
L9gRUPYhRhGkcXDZYQNM52Zn5vk09230pizS1dSYNE+3yDvBDnl2kORYtVCFdOQHgbtdrmDVbgZ8
EqRThVMIHvd5GqFvQyCo/1DmF2nZEq4xHopngZrZLvq70PhzXrYcMbDDxAMPBtYIwRfM7MsUBfyE
VRI5/JrbYLXPSI/8mdz5w0W2ueAEwIzaC0Nv5crwtUpEmS0WSdQ9TRG+xYSZYQGhH2igVmjP0DYg
6THhx0bKe1hlz3OO59B3piZU55CoCum654WG/CAWVAebQmoYJhcDhANscXSryKtNLAukAg8ZH3pk
ZCZkAZFnLDH23/INqyJY5MHp6rbThs03DfjZ9CUZoC8b67WlMyTqLoyDbw23Y1VOc7U4V6cdkHAi
bYmc+VgqYT/Bmj30/QVR3Ir3wi0tCzHAsOlZ4ilc7OChgHvxszfg99t7XHnWRaYOAZ4dDxrvXbS6
v7H73a+z+cL2BllHyYAffu/GTpJjM2J2i7zAwxzRYkiCu15ABzKCv2KNRwCg1qLjXp8c9BoH6yJr
lCEvifcLGcfMvCLFiPxhCpF6iR9cnx6whwAJmamBpgpTA/sVtgxX+3Xnnes9ujEiohkOKxDiF2np
hHBT8BvbelT4xHkop6EcW/ruI21tWApn0acPlsNs3DbvJKl9JGhBQreF7wyLhPJfGrMCijaCsK41
TaTRtuKquZMo8okYGywMQ7zez6cMicuxJ9g/wc+B5NfoW6zLZOAIoQXHTOCuHlzFvnGh0GLNQgGo
VDVgqMRBIeBfZr6EPgMbD8H58Q5Hayj1ZB8xCyFuDR6JTDZElCOcygloZu4n5hkKMOQuLQ6khRns
/aDxP/DWuRkFZvs+YT9UmZuYzW9hRnD0gqxY23s4QoAnsTfCQ0GeVFCCmr6MaAr5GzP66BEYKUEK
TS3W3SuSpnVgd1oiWEQe00F8Yw/Po8ImktSN3WMYLxAfu3OGrAs2r70PCRx84YlfjrwHRgzaLLhC
Cs/trlbZDtEfMHHur90NgkZfeoinG1/PSG6o8OxSrbEhBSzD2lbZaPbP2OXzW2exTcM4EP8SiEIl
esbDsjsfWzhUYysh0QEjBwdiirm38F+HU8iBa5LbZVyLbG9xO27PLXafpK55mrypmv3lF1on/EyX
4GCR/cWkffep1/F+x7BqsJnFFWs1rA7GoVSe0wWwt9D3o/2gWA0oUg52APsQWPIA2a7Bfo9Gk666
kjE+3kUSzM3mQbxDMBrVWSHogx0wbEFNCnZV8rW7XdY0RyAQ/5Eut0rgakbkC7jCHeyBo+i9epuC
b0ei7tN5uRlX9zKjxmcS0RP1sPqIYUKwFiPVd8EosQ/0lSNQRWH8ZeHTmEynZXdPbXttBUJDCtzZ
mABdrH3AjZg6747k8JWRz1SJAf2zN14AqNFTl34iNW7ZMl21OnpAHJ314KYcTSTevS5tFiR+d7Xn
ywTCG5sVGB6fixrHaPKsoOUPE2FIckd1iNUW8BAffSXf2l0Wy0Cr9hryjVrEuROv/Q0oqiwNpmID
9o4ZP595XFkLpIku9DjH+w0C1ThZvsnlQN9cZz0NHqQV/oB209Q9XOKtZw4iAH+iGcm40Hleroua
VloJcHIOqE03wGwxe7AN/LOew6OI7VJaJ4CKyxfI7FF93awAZNFti2jtDqMFCYAoVKpsAyjvhJWr
BbFxThj/E7HwbU32O2hurNyg7cfjeZ3lYcTKUBvJ9sFBINyB/4Nsa+Lu0Ol7sf/1CUYnsoe/W4tN
PhYPKhKPbjY82eiEtSflzvynblxvDUwTFPYZE5VQ/83emTXJbZxZ9K9M+B0OJJDYHqf26pXdbPbC
FwSbzQYS+5JAAvj1cyDJY5KSpdC7Q2GHF1GoQmHJvN+95+6nSOl9lufYIuojo8aU3bnFPhov6cXM
+3FPvOHGLdrlU8/ylAdkiuCKnILH/cKbq304FOxDxfK1Z+GkuvxjVCwfw96c1BAyJy+j62wJWyLM
Q3aDJWm5rcfpcnIWljrx23euuj+wqokVGfuTUc0RwAQJgkWOHUY/GdX+HWWL68C7nfPYb48Sy/hb
FXTFUzsZhFRVzcHVNDYjK8B01s7eFIx693/xSdYI2PefBPqbt/IhYW7aEXH0Nc3yHT9MKRbapSYW
h32v/xIVMb80kBkfj2tZ5fdtaVlvyPbhQzHU/cdQuwZGj+n1zlr8/NsvH+a/vst/YHP87nf5HWf6
h3KkXxDT69//q+1S0sdB2EySzPDogAhWA+VvtktKUOwIdiNpKEE4zsOQ+Vvcic4CBx8jvyt/brVq
8rP/y3UpyTsxSOR/twXcuEhGf8d1KTjIdxcQ7GOecjbSjOvgDg3D9eN9fwHFqQU/shKvDL5j4TxP
BFB8xRWrtXmOpqLx7qNYG+tsjUP2LcJzGOAKqHAoxLUVm90gwwUngh14w8wSKBZ6fvnuVP7BzfZj
HuvXDxhCpQaZG/Dmlesd8N0V7iRB3bAkfJtSn5ecC28NNzmVXuOW3U0THP/8aD/z+ATxRMd33ZAk
JLi88Kc7e1wmBnUD61GVwFuV/VI8NlPe3P39o8DTxMYSOhE5xJ9OeprOOe7+Ch/Y3HLWGHGfiyoY
f+1p+rUe6w/O3PpZ//1s+DVqiRQRQdUMiI8GZOa+P3OhXTNqcUCPNqLMGA8b+yaa0uFU+V5ymadW
xNCi+Sb7ZP6Lr/fjT/bbgdcqgtDHnGv/zHhtW0jihjAvSdykOM5iNueut/KDmLv2V6/3f/yOazj1
d9+Rp59cvcOQa346k0s1NV7LihhxNAMEpBe9SReMddbyjoVU/AWo9HdfjODrCq8lHQ4MFfrqj2c0
KlXBJo+sdD4nT1q2NnSx/hugm+Uvvtb6sX/4WqEAI8+MSUSBcOHW/nggzBPEcNoUSVzgnXUyVe4r
aeS+9Suz9WxTXUZdPP/a9vIfz+Xvrv2VZ4LKEGIzJ3YcrY+K7+60WI5oZgVEvpy1IpkzrF3vYsgY
3v7Nq389DhxWj1oW/mX/BGQfAcFGfsZxFpnWz17srlCgJnv986OI310aHEb4TJr4y+ai/OkwIMVm
RzthSsiBgUAKRxALxSiPKskfmk5eFwT8iox9EjpKi8GAywWs33hmB3Y9RwTSRVffuP7yFwDkPzrL
BFxx0zv2Cmv/6RoiZANIibDbJlu86gz5bPX6xn91Af3BlRo5KzJd8M3hLP/0WyJHleEoOcel6RAa
bLGm4b2eXTaT+5nB+p+f7D861450gAUH6+vE/elw7MJQ5zJmFFaWWAcjw89iDC/70GMAX/9d3j1f
KXLk2iMToH/yDX+8TklEiQCkf7oxsqxOOM70nVC19FEIXWeP/6f9q0vp97cjyz0XCiwvShFy0B+P
GHu4k4zgdhwj095kafjci/AiqjEH5exC7OVo6WeFN3rqnd0C4mHnQt0NRtgzmCgIGyR82rnKMAYC
UvrzU//768lx+aUJ8fNzU+24/v/f3bXk+QNq7qDKDMm6WTfGJs9Tzuc/P8rvryeOQmqfISFvrehn
+j7TuRQIe5BCX7H9+XJqVmQjsLrYkKVd+R5/frhfCMk/PgA5nu+zLRM8DTjxP34r18AkqzBpbxq7
68sLGKyIFfWS5u+yq6UBYJUkz5mXsJmxuj4J9y38wic7zWS4Yz5UX//55/mjk0x1xLrgsl3X/xkx
rwcG8mXH1y/zaOhPZlyG6TTNbuL8xRf/qwP99D6rSYd6JuVAEDoKgMMuY39M+X/xelmv15/PLi9n
/BXAPmgw+emacTRcDn/k7FbVmIpdVzEO3OjY9R/NlA1qpWUy/4bm1k2YOGvCmH9+Ov/oanIjlG6I
0evD6adft0ZjmCGa8h4NLHK7PA8PZRIQS2lG6/Tnh3JXoMCPX3Z9C/CbCQehk6Otz67vbhAbymOV
Mc7eVInp21MhMGBBe43ItJSmSuzdoMLogXkWdFRga4BWnGkWmDckgIA3EYvwkyrjygo3jGEhpfAq
qRdglrWFaeKV9X1bfe3SZAhuog4zNPnQNHUJDjQGelGOWz1+0c08iAur6MkbNnaOeIFvfsrvLCMg
Nw1dMdv36aR48ZBBWvmLiV7i6mh3DQUjmyQ0ubWDlcRGH97scpM2U0I+hwERRttl7DQJjQHX3zj5
WI1NN7nHMowsVGN8oW+JlUQaFqiV+JduDYB2F4pSY5QzGlNvHzUu/oOyqvHZubPLFE7VcbfTzMLL
YxeFXXvBfe59ZkHklld5V3TOsfQDAiZogR4DT+mOBizTVATpmrIs2VIwjSUubuLrDh9MUqyg37mL
Lu2avHr2kjWVSMAEF2k+kjpNSzTD0xxhe063KaGZOdzBIu2Gc1DH+oskw/6hKQt1F4RNoLdkkepx
l3Xsh4E8SWaKeSGWj3AG2+RoI/EG26Gp8s8jg+43xr0NBrE8F80OiFyGym7i6EO+BPGLKjOMnP1Q
MxqFKwh82iFWFJ6ZxIZgY6dO+TuF30LtpInG9MKPXfUyWkgXUNxYRKXbWc8uqW3Wgd2zbWTb07JR
WJjqkSsD5CYgb6A0yYhyglPmDLFJKuTvILbkh4T0I9CfsiP4WpDZxCfUTBnJlRCxaQFmy5i80jPa
jXCTL21eIlBh1IHKVOcWXu4oKVRzmY7N/MiQIBwOeLzKcce4VZ4SuHAxODtmAMVG1KblFsemhafe
bYi0DKGPLpelw3Sfwp8st5aYQ5oX2uiuhDDsHRaqQjDXG5lM/a7DvFDUTJEaNV1nQW2hmsHdIozD
cipkRBiDcCi44gLTPSWDYJJR0bN8Z9XFaOEF97srkM2Rwlhhi+ChcnFL35syg+FVukMaHRspliLa
RDoZq8cJPteuEYm2P5Je9bt96EAogFIB2SK5kLLGgnpZjX5vqXPGq0qd2dFU/qkkCVJsqTQpyiP9
HPaHwLKzV9LlOr2uJ0L2yKWFKlgiFOFNSs4OdASbBORFigYQOIVoSQUkuJ02VAWheSGspN88Yvkl
BNZ+igiZsMdCS/d6ewdqHA8ghWALadpodJn4VmDwIJs2pAIiR9uUC7UkdDd+VU0I7Em4/iOFRPfL
6oxTN7QCzLmDMEdvA4jw/OTjEZY7BlnLVWbhYdq01DGkO8I7XreDrt3fspero30TIP7DaCRVv2kD
wQXRk9O9gvS1xBtEadmAbSJIRBjaNRObS4W1JE4r1Ds4UwBVS6WXLyJiEFXMhPuhLYwFoTzXgc8K
/infCdtqXjA+m+glh/3RP8k4w8KgnTj/2hah4C5YOt85+omsosu6Y7Z0EeKpCPYiCMru0BEMzzZd
Ubqfx1gX4tA2C+8aN5paqBa+nX1Nw6gYj+Wc2ieHXQdZhGxVgmGS+sj90kG37busbQ+sApDSUoQV
n3hZWTKiagA0bsKsLxnM+aq96UUtn4toyN5r7cfh1vQUAmwTQPXuJsUv/5xH9lIyqHaadFsiLEM5
Tt0eu64ZR6TkOMYTZOm61Edo8959MhDj2Ba+mzOEWZpMThuT1fAz5iQtLqtCt/NHDcLDEVtQqa08
YoOpgGlaOu3Eoc/Bse6HEdrzxphJ3VpLIJgMc58t+aPxoyTMTyz6WcTuWzV0Db9iF7iD1t+CLPa6
F6Dpnm43YuwEsz1v7rjDBtbyw4dpTJwzuI36s0kyAeAl9qpsF3hQYS7S2pMVT5ximvfAMmwFN8+P
AohUHSlD39uxEQEyfYwcMI7tr2vD/+p+/8Cs+N1q43e63/93On8XuF7/xG+kI0msOqDUwbUjelp+
0SZ+Vf7WvDV2PBQE0EXcxYIly79AR+4/Q0LaLFNW1ZBBAEu335Q/+U8nsNnvoNGx5wnQDP+O8Of/
0uzz70Ug63juaOmhZLCnsRlS/rTUDIrekdkQb4oxU810nG0mDxsXQ0F0Xgp7Dm94dUMnnkaVp9eD
DjTOFE0i4wy5L4Ty2vjgaSbH7x6CoSK50OQmMbcRdowEH5NqHbVJhtYOyd6CkKHOwHGcgsmIk9vg
AZjNspkobUsdcifoslMwy8zbNnZW4xyperYxtOmtPRPKHrxNqa1ZbGqoRykOiCxgqmmJmlEeAhj4
lKLmfTX0uXstPVgFi6V4kLQD0Rie0sF8LftobTpQYNLd0sFqBPWEWVddStCo0uTrmyFMQBuQyEvJ
OuemXAigIrxsXZPx9ph9OEkEsQPDu1ylGJPdkSwI7FTFlpqZlj+fZCWL5yjInRuZylrssVQmt92i
gUkRzH+uEx2+4emLOuwxHhTcFMYnsc1hEP5z7HDIp0S0GoS7NFN5PTtFVF7gK2UkWtXUR+wGD6IW
2bdqrj+6S+Yz9mkW4+zzgLcDIdIgXJgUpWw1M28IH2tGoOKjx+p9uYbtN1xFPB7xN2iroKZD8Zi8
KHCG97d9H9vFGQZfqDeNT7QHgXQCx9Gb6blKYtYWbRSmxNJHNOJHUHEj08QV13PqY2wpm8Rvse23
qm9fu7liibsw1P5K7pceH9uZ5aMpPf1is+D39gLy75HpY9Nu06YKv1KgwIQY/icO827JcXnbxE3l
hmI+bIphmHSXGb6YFWg4zN6hy/xg3uZSEZQnXzUiRg8lA7FJ8LGOXu9P46YDrnrCdGC9paOl6E40
Sl0y+UrvLa36dyHlJ60SkrZpL2zA9zpsGvLTofo4mLpSnKC8PRSFIHQIKbIjdrg47pNTTzyqc4lJ
G0it590zLsdGM2aDTXotLZiyjQWlEPBETE9d11ROz/CbXHsL4bf6il9fgZV1IWpia/aWu7bwQRxO
QuA4d9w6rFgFjgvu1MjuvqVOGX+NDdNy9HHxqpBziHknNQCnATvbuPNBYuX8uzKf0WCdljC07XTH
2I4Z7SuonuDFJiqApeU1t6PrrWDKFvQtUlMNPcqG9QklK23pMEsdldUXDtAiYES2U0Nt8noIknZM
DJcgMiO35yJP4q+lETI40o/gAKwNwXdz6ZZN/7FKHEL5OKRRm0bt5B9E5jn38dzkV5BMdLxLu9x+
a9vRWQ4J7BKc5WMWrpt3/077OqKbICjAojcioBCgcEnJpVC/b1vsqeTnC4d2GK0ww28jHSbfnH62
8TJ2bQhDpDCLA/wopALLwzGabONpKj6ZNEkZBTvpMnzK6iJ5GbL194mKTAGs0SK0d/5sePRNmP/I
zvsT0e7UZQEMfzZpryMGsp9sh6PtYzBuj8ts3PR2LPuOibPvD/k9Jrcu3rm25ee7OFySk3RgVh0Z
LXh6n3T+VOyhxXZkpduaEb1rFcxm69bvwAwqSfw+issE28RAK9YGFBmGIVmJstw1Y5baBwpA2XMn
db5+u0hZkMhkPQJVLzAY9JCxJYZY3GQbEO9NvAs7N/YPM+TnF8sO6hdgNc7A8mPd+1itk4CjmxQu
JLLNq/VkINu/8YPevy1Io732VJ1csqNcAFVEXqURtxsAbj0a8T0XLJYyjFMs0BMpU4NTsgW0ozzm
oruGG64iZr5os43l4AJR8MPM7IGlNeltnNrpuQPJtJAACpJ71ZYjaZh4GQ6V0/JMbiU/QTgXFhvx
pO3La8bSVX2JVxQ/UTtnCaUNvINWgJaXlYcwLnW0J4RQfVZhy0UxKAhpW91GwX0fWzGVchCQ/R2W
BLY6qTOpF6UIvWy7nuoWshBCPUh8Hdi+kZwv4tIR/T6HNApvXTbxilBbbNwcdjF0m7kl87zRVqkT
btKCXBNyseo3deaUj/iiyacFGpoKdlWP9bVNkOKRZH8EtX/IufhGZVcp5KTSe0mBVSdbksBq1/nZ
QkADvxmAryCQbwzF7XbDuz57CT2WxtVZmt4z5hHHJzf0xmdN+WbYnd8My6LyjSOW4AwuvhyPsXLy
Ffla3HiT731yLLW8FIPTfUVjhGxFqYX/JvrBokyptu3HqaaOceP2Xf0uiVAA7g1qLGnL8lkJB3QG
5RH1Jo1rNyLhmnX1rqWOKd+qthb3s17EE/hjEsEA2bCfAvoJnmMiFDUeJ2e5h261vOeWHi8YgCry
+vREHE2RsRBP6ZW9lU6pqKBkoultxo6498ZuU5JbOh3F2RsCrpnB5GyWF24ahh4szWkhUaP/kCfW
yhHuYhDGBQam9iCzpBl2cuqwDI5ebl+noI2+9pOVsztrG1duwQjO4V2CvZotnUIbuunZkCZbCyGF
4O6UVWUkeMePyv3C5kCn/MFFi+ESb1w5wasrvanZOL4ZwqskEmN+5SfWiG+WB2hcPfgF3VI7vDWs
uIM8mOLTAGrGNmSOShuIi+UV9h3RoVCA4WcXtIOsH1U7ojfgfes2ZBOhUx/v45KJr4TljXkT85y0
V3URFwx7atQm1JQIL/9s8thd/+RMdeecuq/IC5nZuvZcEgxGrcQuh+ef0oNl0nZ87slFp08YQqBs
93g3sgc9j9XqaMns7AT9OGG26/OUF1uCJZyYiH44fnZKnOLP8J968sKmQo2phzoMarSLYpRAzug1
atfQHWa4b23OY2xjoZLbxxnzLI0YSBxSo8mGWPSusHnE87uOJju/6XlAdAcNsbC7VnlSd9exnWfR
OSX3u3gwdcJhMqD5yeQcUnZ2wWUCijLZYrKtaYAYZZG81p3VRTsI9GsaNPNKvYVLwQd10iGmriQe
JGJbOSWufBsmPRQXcBHm/MM6pwDJwnLaOlZ9q3EnNzNxBawsS3Aq8Fn6B/hxebHlMmV754KIFI/Q
WBx1TIB3UviglDd9QsWpwk3leQYoJWXFGP8jI8QzdUcTQlg4xO/2QIEzgeyMRF2R5KSEy9jGpeQs
XMw7PZYDFQbtGOhTVXQ5WXw6+YbtbI8KaAXbXH2b8eApLsHgDd8sltHX4RQHn4NqhicncCWrg+hI
vuIbGqN5bypVOTi/BUOjGqKRtyNyo0JO2ljfNFj/3T1qo03KhDkvsE++GIgRy6U1N2SpjT0UCeGV
ZwIZfm/sQy51bGxyS/5zDG81/cQ0hoUFpmXJsqNltTYkNK0xVxn2vh/a761r56zgEbBYf6MQuHt/
cGgtqSH4xDtgUcDEFNRxRr9DKbtN603cbzFqBul53pufUIMi/iO9zA+1ZDV9GOZAk+40RvZ4UcXk
o3Ko7L7p5vS9cvws3xajz0QumuR8qeFb0MvCklrvEG9ksqk7VLxN3/pmpbiUfngBv4NT3AV2+mQJ
oqfbwU+oxdFuhwRYecNKv2hzO/3gDl0ynKHs0VQz0pJRX0pTMDKfKTiot4uxsuoUmboJtjkMEvq2
hiGvrtupI51RF2HrQCmqAUokbmele9oeRmg/FDhZO8vmV4DH7+feXhL4gRTBP6zY2UObxlsNjwW5
sJkrtAqDNLkzWWpIj/SR+TpaCybcpU/rb0kDmXTfxowDXlF15NztWnrAeSf3ijHT4ou+XrYtRMJw
oDBE+91KkNEDUKrFCxoxHth2RLi7Ai9x6CuoJhwUe2wc2tnmeRUEtyHP/PhiqRD7IU6UU/YUeGYa
INt2kFBX/j42lQeWnhliYtJhMvttGvFf/eAfztqA/J95bR/X0vj/+d/3Tn39gmpQaaXn1T70yx/7
jdoW/tNm4uRCPrDZpbNH/pd9SPj/lD6rTYqIUQNQHX5TECzHAcsWrGoqBgwwautE8P/NQ/4/MYKQ
MMWWwfB0/cf9DWSb+IXW/N1wBZ8AnRShwMbCUBDL0s+Nz2zEGJmOjrNRvigdohsGyppT9Nj2ZaCH
F2eSWMlHq+qDq9Tledtu3XZivhWzy6CsXCy+RLskYLrrmm4i9yXlbLFLh1ZwQ1hlCO9M60ZJtGH6
kcT3uZTdeFVldtHuXbuJuhN8h+yYe5LSE8c0QqN4V8jK9CBIM370F5uKSmavcOZ5CDrLsEtQ8Pov
hRCBocqoJOAM3Ca2kjtKgZYJhmk3+59tosHUIWHgcpJjnk2h57GtjefplhnTRBcuRS7xuDcdzTuf
TND4wbZ1ZDRtp3BeituyLovuSH9BmH20HcvDM0qZY/nKSzm485LKt++8wZfhhV+3oCncqYaU6YiJ
eHSJh7c+FWM3hg88F2sPJgSDpnwXjaYqXstEN9lJh5HBNO3ouC7Pma/G6HqsdedQVLUE6B3oUXCS
drpcx7ksJoBV3ghSQGRS+Hr1/OLpyFouzNTq5psbUqRabPRY94r2yJooODlmw3pQLgI6ECpk1Tun
PG1FfteINOs+p16g+hvlW+jJrt/gDysbNwvfw6En5ymwd2OLyQNRs3p2c4WZth+Nazm7wg5FQT0E
eBEXCaCbVDrttL/UCywvfpL3yWZjvFPVIqxDjK2Zn60toeQznxSAUm8rg2vLZ65AxJEvCKEW0mrI
h1WcCFXEw/r3kyu9LYaxdm/GqIqWZ2uINN0n06SYj5zZp4v+s5xEHz/DJpjaR3AYdf2BnTUmzag9
Lr16gDMuL3Pj5o9IBfqcGNhbgGCe5ew3b6LO4wkb8fhsh5SexQnpxvXCvUtzcgTSn5IdiXxqO+mF
tKgCShICihNb0w9ZUgfuk5vIeHhpSc3Cs3I6vaHuXhmbzkybMBK9JHIIdwHObW8tuY/Kh7XuNkMY
yupDNi7LXWzp5sCParHBS9l8bAIL48LOhbG96aktpJNAsODaRirzX4j2iOwcEXOOqm0ZGWXTHohO
/cGAs01iKM0+bW3kCxRpacE7ZrhSM1unoyLvurwyWY11vPem3HNuWL2BsymchuhfwPLtJYeKsm+l
xT6r1nPpwvkuxgN3WEw1RO0cs4bNLTkhp4UamPDXdVSknX9hY9kApmF3o763fuvE0CktiRu7zrlx
dV5L61mNcz++zmUUmTesVlF4tv3S8k5WUxh13c5N7QBJtvP6ICzWwRe+aUGP4Fcehs0C9bXQt4wg
a31arL68l65kKaHnFit12rW0aywzlBA59J2NchZQBi3BSEBFnK36Bbd+m+6I7zRw4CHALTcNdeHs
cHxUhCXipG5MaKGoRUAcThAnvOCAo8vibQ/jdRtBN4/2SVh7Wyca6F/rBiu7ymcETsJXSJWX8aLL
5aSZXxBJjFk9bewmCZ09WMLymVUjihtT0/zScrvxQz2XVkE1R+bDLW8kkezC9arnwSmXbzHml0vh
q4UMkTJvtRPSRVob/77EqbLE3nwPREBCXuRLo2GlMRYdp8+PZW75xCiXEeZty/OTD8KUewns+hy0
ShyXmpyi8iEzbkqr71+miJ3mRpWW+prExnqq5Jjcav6ZbFF6BR/Hne+9KiyODYT9YxsP81XlFOVD
kpXmrq/goFzEQU+cxicAFatKHlpraV4YbtWfUFZD9tFaOO+js4aEO1TyDZUswaZbVGD2ZArEA5u6
hWqqaqQaQrvBc1A4+EKmgWobNbNs7DRlXxeD3wVAbULvUfpsVY8Lm1tmQcXEmrx28iuW5AGTNZp2
b3FiBXsffm2+F6hilMH27vRt6MZPuvNHUNRmrJ7JK7UPPAHYkAtp0ZpYllZ+HsJQvoXUNd6ofo1h
eBVCT+XM12jk8WeTpou4KmptWBUWHTX3jslugzYL7jjNENHKKP/cNwNmQlEjsY4hXwqLgi27XVIl
LCMnBPxt1QrRnBpU9ifDyz4h4udgNg9GKe8LK/R5Kgbpc2UH43UystWxYyEf/LTvXtiRDuwefP9A
LFndNxKc0FoXdRoD62IOMTOlbvNg5xN5OxmZ+HbGonnqslmQkC/NuDUd7AGNv4j/rk8KL90qCpIO
GCiAvXCN7X2CrPYq26a6EFNyheyBHlIYTz+KppFc9ba8DuRwS8dM8dCQgthR60xnabfQmVnXFJip
+ErXDiztQXd3Axb1y2hZlwJu45Qvim7WC8fxrXvWxzn1xXV9CxMm3Tm5lbxEagSlUNK6iwJjvReL
Q4if/vihAMNQy7vJrtv83Mw1bACKJQCbMD87MBRWV8UyvIORvKVk91y12DMwPn8IDHlP2bbWPlOd
fGotVVEz19xQnH7dEaw/Z2mjLKLKpf1OOy3M9BVV2vX2VrQyfbQs0ts66XcUW0vysSPLhb6/aCML
ldJeawZdaddbNg6kXKkciB/IdnkH3nxv0JfVuPWDek1wDMQis/qyMdWhgv1JCqYnXXFunC4vNm1j
j6heesUPTZcscsITD9Toqlwy61iWiffIMsjyP7fA35O3yZ9FBLu5au/zwl5rxwhX7FAT2bbFwDWf
oMq67kWn6+nBC0Fc70YL+ZjqhqSLoMZ7LNZOZcKi5B6SjAleCrSQ1zSEQ4iXIp1PCvzMzmjf3lmN
eG+SQc0HHnLlt5xX/k04+E/A+kDC0TVwAJKxwBqycbuAt28v3YZoSqwjsRttJqOgAlOeLwOKehXY
7XWBnLP1fNUcAngHGwiA+VXZzCHziNGa95nlQrh33dXwlhbJoWap+Tghjlrnolmf2gMGEx8wiWLr
HXTz/HVKrXX/OKpa30oZt0d2Mu1XTO/OvlbotIswBdPqjJy6BtPHmHqM+I1B9B6yPuj32SybPZC7
W7gAyMIyDGJY3oDnLECL86YDLHQVa8XnSTLK4sxyBRK9TQ5lU1VXMwbCTUT/25EyB7L3RAfFgd6F
cY9tkuIEVs5Fu1kbHeCBMEQ7TDTT7PvRNVduDJkN50UjN12Sm7coy6uPVU5Rbph7+fNsjRIpItX3
1AsweUkCEoojw7snQsz6NI55dYA78raUgQ22uyt29HKF142oyuvaN/2BmVHxVhoHQgSzjVOaG1rH
IgRQp3bL2260getSWbDrk17dj0ZWWxq2xYHZRPkJhXS58BxPPKVB86lQDNuY/NjHmqr5b47XAhko
gm942EAHRgV9GCD5ISHRtDjm4z3LhJ6XqcLOj2GcWTsy/geHmdE5W4LkusMUyMIOoxORyPgaSsQ3
VUA9BEuso50nZXvf8Wu6Fz0BmF0/DOWTdEsLRcAujmNdpK8Iuf4pnUNuuN4R+Se4g8VR9mip1DTL
z8x6CkopaY7AF9sgWViTFRz11LA8RXpJb+WKvsTvDdglRp7IsbVgCcjZvKH7DaDLtl7mvFfKG84F
hpieijU72JuA+NU2V0z9STSjajDYK2iubYx/bvKFRUPVVawZLEdSQl4CDanKENR9m3SULYQhxSsM
McLh2OvY+VTivo64OKECwCFYJxaxI58tp/PePX8uXtFkzLViLkKdm+w+z06F/xRtENJmZpMY1n3V
fMHPWl4IsL1MsuJh2s6Q1faJGzc7MtrteFfi3Ep3xl8SlnT9h8Ix8mYsKXwWKxy6ZHRxHwjHu9HI
1PivKmKUSVFTAUfZAwMprGfraKFSF3QLQlct7I4r0e0CCgQmEFX5Nd2oA6YscIeCaBSjY2u0mD6V
ubeTDtTjGALYFVbxwL6uubaLHWYVcL7BLBwXpdhlJ8gVa27oocsfpsXY8c5CoGkuJ48sedqG7n2L
3HIiAksefexUEO+0J/tPpllzfPRmie3cy9nbDoGgVaGnn3x6IvB8TS8khE5hwU1ioW2npzmt3D1L
GO+DG4/WsQWr/dVzDBTeIq+HDyGP4bOc8+xqKpfkNehLCFYwaqGF5Qwy90Z6uFNymHuMUVRNYC7K
JhQZgPkLXSNMxZHgFQysYMhf6AdlEVgwQMdnxa1Ys27cpIFnv8tQl0w64uxs8ZTDVeWp15GCs32t
s/G5Azp7O0ieT8LvoKe6EIk3nU6tW5wvya3Ro01W1amLx9jNus3IC4YqonZObyTuVRKLAdhGyI/M
N4Rr3yg3x7qIqfaLYEm5Z74jv451TVlhlXk2/oAs7m4LHornDo/ZFVGM6qEKo+oF7ZrldCM1aKWp
0c1900T2oaWF+3K2tf3ZzxMgg1nsn22ND4/a4CV+k41ud1AszcfQ7czdUg2RotqiN5Q5k6Xc2Z4W
x9xXXyN7Sh4ZVzLKAEZ0rVEiMAOAYd/NkBHvhayW06i6Aa0OB9dVq8LwQve1OTbWLJniVN5F64fL
vGNq/pQKEYM1HOePc2xl33yNWYwp6XDZUme5GWwdf2Uc2W+016c3Pnase8FDkRfPimOM2C3dpU5U
cIFN/Zc6aqI7xaj1gE+p3+NhPnu+PVxh9ksuqshjTBzy9bcgIduPoSzjzxrW0bXTdGy4zaCuUmpv
130bpWceV7HleKcirsgx9/gTpq0qPfcztZHlpW/1zRV6uMDdXH/sMVFhexCihu+eKf/A8xvGQ5vN
illLrC5EMtDcMCivY0XbFY9y6ak1ScDf8EAr6l1Qsifk+V2KO/Bo/VPVMgPc+vUMwzUfaLPZijhZ
+BPYlO6SxKeYPmNrFtAtlbK5Rj1hUU3xMUQZ2wecKmho1TCdo13QTeOXFmP28zD15hOo99Lbysnz
nH3SUv4iqgU0S0WN61kP4Bcu6TFX2SvdKVF0ynALbAwQAPcsZd5O0Of8sj+yVH4r+jHYxXZvPoxA
HcxmbMN3O8zGl14Vdk8RazhktzX5qlUCmBZ7AxaRlEeXv/ZeN00P2QhYnsZqiiby1iRPUTz7p36S
/f+xdyZLlSPptn6hqzS17q7JNTu73xsIIICAiIkMAlDraly9nv5+yuoyw+xWnZydwRlVlUVUABvJ
/W/W+tYDg4/o2KQTVC+2PnYA9LXJwdeYeD6NkwkgQ0ILg/CNA1Tv3HgGqpPNprxA6EF2MkJUvS77
0s72CxM42JGLBwU9As+fVqRdiNhujlFesdgqEqrxNbEFiBnKzx0KRPtDrM5z9tsutlipCWBny5Qf
aE8XsneYgK+23nHo8OS68zWDnQ7MXQyEreK6LBhgD0hsZ9thHm3XDZQKH/xr2ZVMvULAAFKn+mff
OcGlTVi59hJ4etQDIe5H66fd6oS+l2WtXrzpgWwB/5oC1UNMohFSaNf+YmUpIK9iKY/u6BGubEp5
01v+9CC7Mv/CT0ojZun8u+CoR/dDWjU7Vk36ue94+ZdZMQnXBrQJ92oG3luF8X4J5vmmAWREWjVj
RnAvGIAOQWWyr6JCJ5K2JXPuZPYBxdJyFXcCAtyqcYNle+NI+IikSQKDpBiYPHnpFzgNX00RDszd
mm4urph2xGqXpy67z3TqgzU/yLO8B1O3VXxnEZBJ38aTNRLM7uaJLz4gAfflWx/rLDjk6Am6Ytcp
Aw7BCABU39gxC8VqL0+yfqOifIIOhayGDf5Agot1dPWQ9CFcYqALxyKTeXDX0oz7ZyQDebfNhpFG
pgshKlwl7jAve8WSRXwkXSCv2S+qzzHrsvDHpNooQMzScTjtUewglx0iLe/oHPzsKQ+h9W38mWC1
s08gnTok6JXVDSmhU3SPdSqqDgVdw3heRo7Kw4J2BcRgrOHc0SsTew2KddUKAFZKCUomsRLcHPoE
kJ9+HO7mwIX6G0nJnyMTsb37BEpGccqcwer3fG0Qm6iLnH3cDx2rkaQjdkBzzXxtRjkshzR3dXS0
eZuCG1ZJ3QJIL599otciLzkxH9Lyqqh8pz96E0t8lAD9Am7BUgFfvLVsC6k3P2h8ZFI4D+cYUX53
B8ANkY2n8mQ+EjVEAnYOCVWfuta1rDvEaqE+LtQvQODn1q1OcLFFdF3YE9E7hjbKfmKWLjh2Swh+
lFvoqTAa0CXehcvE1126hUHt/yEkRzX2RBo6Y/n5mkUmxGPgoWFCjlxrk6O+JeE3XnYqaqtr1m3T
soWjO6uDcOmttoj3bUEIkxZ3LRQrgD6CEXPkMvtreD3pTorT4gMxGy1DgdThyc7bBZATK3PQASF1
h9biLW1JbR+MHT0xxiAewDby3DM9PINKdK7EvJhz1EfITFy6+HwIrH3Ckl90brpVff8SVwTZmdRt
bpi/ykek4OZ2KCgvwLvLYSRM3R5vp658b6LpaUKxytdag7D0hAEtvKR1i/YHKfIgcib34VDtqbrI
bgYxiLaBqPMld7NtAhFmmxTJsyE7CtETbL6MmOvt2Fnsd/1F7xs0N8dkaq2TZMPPwI8SrOzCTZ6P
R3KgxL5TwLvrYAERo+1544Rdv2cw7twFbQPMwY09MsKHOonQNwwNGXounBAVcIDPvh/uFSDc19ZL
1CGYOGXzvHUIpJDJ4Nk3i1myU1LIK2to41OG7n3vQ8Y5NC5EDxW8pqKAUag54u8RYjvHwY7zs2DZ
eE7m2n3sclF/zkokX1qaMpB7uA3uikVxdzXArVVd9TdO3zfffRtCnd26xZkanwVvzZf7Mfo2fVNQ
eiDAM/8qTpvpU5Uh4Iug5cUWaY5Wo3bEG7q5a/zFxbdi6OLnAVgkspxa/vSiTL7ZENX79YN9kS11
BwF16QOiAOIwJmf44jjFvDesiFCk1WTReAOjJlCM29UncbAr5R/smsV/BdDq2DkNJEjTjFRObhh/
tXoBiEUQ5ZGX4pw2863HQBElmHxyygQqfm5xVDcpoMgeqFE4RZ/+MGZnB5zzWxWobKsZjjeufp9r
TzBjRmFO9jmwCA8KGpY0INlU61bXRFeDNPWd1HDqZWJty4L0t3U8A703B323OjsEOMZuJ2V/Tw32
pnlpN6TncvtM2V3B+mZDkTIenCUpX5YqN+UeGnG3r9O6eci7dES4iEf161LN906P4N2aICAu1kju
Zh9bgLVKjDmRDZS+SJ0tEekPWaIR5TWhMbuIV/aImr9+HXL769J5KFvmpzlHfF8ClyYG98WSprrK
tDgBeYxPTc5zlXnj95K08Zu0n2HcD8teeD7AnaT2jxGApathMhU4VDVdHJK5NyN17blZWd9NnUwb
Jw3wLyxl/CUdu0OMLOSjIajmoZXKXUfACpVPIzC7eOYnOdhMeRhyXWQjm62aqhOCuGbrdmFxsBvq
LbBSR9pGH3RtPO+GNc/IbcULZ+jwva/Hiw/y9pzmZth6Peihfd/gaNvIDEVkWF0gc1g71vAF00Wk
8AxhHRSXnTt4t0pKsnwSryNYbyD++7LChZOdw/sClg6y25UHmhc/LI9tvaTTCTfQvCOt4RnJLncq
MV5PdoG6kfmM3rFeKi8y0VQp2qDEDconE4uX2PBk5uAPweGUHN/Sedbu4m/5Za0dW0YuU1rMTMPS
VqWgTsSzUzg/KwFeJdeCFo2QoyO1AMSntAyuQW5Y7yBQISKuusV6lKzsk+qpzvmVTj3rri3JySX8
tNa9CESHzFia+BnRB7XfBOI9lQgllzxrUHAK/X1gf7g31jzt4kGrbZ2xbKNxzIJ7r23HY5euB7kX
1+tFMMfvNKLUGi6r+innbOQcrHmOq7i+jMx+N2SiXfcwzb45pkYKFDO4zohI2HLrlCdJbBp3BAr9
vR0H4oR580g3A8gW8oK/Y0E4j/tyTK97LfoLw0HOcOxVU1m093OWBVf8DssPBBoRA4aSJoWI8Se/
79vrEbbaY4IFANx4MZX8aCTRgT5XBE51lNMVWoknbADprvdzxdCE1RGpScm4XWyv5+d1rNG/MTWP
7Fn6wY+JGTIxVnXlbxl0tt1+kqivw6RcKAx790GwPITZO70lrgXvqrdIzNtHw5h68GQt+MJu6Yvq
OALnv2Cj7Z4jJqlX1cxlmaqkvme7XSKNSCUlOqM07GeoOHBdWa8MMCiirfxIy+PcuIjPn8A+z2Cb
MMF3TfquZrJ5GErdO2V4360CsLVSFChhcsBb2GR2jg9Be8xhsflZ0qHgGvMV6NoQWVOrn2nWYYdh
HRHt0Yk1MdWSyetN45OmtHXrGsLwHDMQhsW1DdikUdVq93Zg98oACEzrkPZMhSYPIVslUK/Nph4P
8+JyBhHtB0xznucDcZX2qfQVm7zQKT76pSSFaSqYvNvzVdo61i3ntTjOM1czxaoFyTeyHxFfduiM
x+E/GFlXZ+W/RP+BCFzpr/gC6fu2j173F6N2o+PR8soZr7Q7nOjQDvmqUqE4l//B4vmrkVV5gB+w
TcHCBaThyl9clxAwx1xG8IyMV2J90yJ1pyssjI69+4Nk4u5v3/sfc+N+8bLyYwhcyY4feI4dQO9Y
//wP9s6IyIqMTPh077FNlfsKnVVGRlMYfR8qakeizkiSpUwLk0cnFsFw/Pdf3lk/sX99omr9+isR
wvVcSbgePtM/f/2xUWFUiTDdp3j7ig2QS9qyIEW44CfSKw/KkmH9gn4iG27svnDu7KVm0uA3QbRj
oW4laAxrO7xxur4N/ubz/UvKmseKtlD/GikOFOKfieL/zYjy40f15VV/tL/+U+t3889/639GOvm/
Vd38F5DI4k96G/7639Q2rv+braQA+8LUQq1P7j/VNs6akYhQE8MM1Ba55p//Q3Dj/wZFh0kFoBWQ
MQ4Ykn8Jbhz0O6hwbMQ7kLz5I++vCG5+SUhkwefxZWAD8T3aUIPCXzw7VcLW0/flQWZ4DI+mWEL8
f7ru0744Kq+w73Q0BA9ow7JglyFqPU8W9tOt24QzPmAhe8JflH5t0H7KDX6Z6YVl3Hg7M1D40aW+
W+3cMRmfTSZJDGi7bCRYRSTqqmBBp7d+OAjwUtpYPwcKbLMJrSzET6rLMoNcieRyw/4Qfn2R9+FD
FkzsEaSrWMwpv5p/j0YKvCNhtHH4bLOHgnbo9GjLUPGag89e+hORXqx3OTLcGatIP6IQaIv02zxn
sKxTC9n5RoIKeZRBOcptaAXB79DAYgVv9nho6aOIuJoIw0UGjJeJGqpuuALS0iENicDXiURFoqn3
bSuRU5OdELDqktM4xjcW3uajtMuhmnbjrOoF06CFA2i/SlvKz39/bPxyPNqKvYjgRwfftIIbfqU2
jKRDubOgHLdLeZvbcnzGhxjW/8Hn/+fTnn8drxgWMjD/XsAoN+Sh/ePZGBZl17NNv8VF5HlrAA48
Y1P1bXIa4iVN/wPZRPgrUuUPZyEHMM8mTyVfMGCbs2Kr/vj1Sr1gp0z7N1RrrJoaTuSXkvnWaxqG
bXVaMDIkUDNQ/++ZPLrl1l2LB7Z7iyHSc8LPXMXE1m+WLhm/Z0ZhK0n4pTXtBwGaxL+8xPEclse6
cOK7idiIno1rx8JJdXOkrrzZQYQs2naeEG9HPHvxFGJP8hqvAPjPPBB2PzTkDW6GlQag4/omJLm8
u8OVUz0rf06ZdQ2dhyIZbAvYvth3CDlrpnDXL2OAK39MHfUYjR7tb2FYN+2x+Ho0YKo2O79PuWeY
g5v6VBhvnC8yFUPNbnQlsYIh7d9tnciXmWeL3aZRTEPKmcy8E6ofCsDFzCTrpoGljtCtgbmqJLiM
QT2ymvndRJFRJA1ht0cwtkzzzm1waQyobtwZ8lGWOMGtkbNFJQ4dGHp2vui3vFnQrMZNl2K6YdZJ
OrpXT5LsBR3cTWXZMgAQKWYfLBw0QCyb8jds2HF5EINAUoxvI2d4HDgQEZl7sp6IECW8oq6dx22f
a7QCSIeoNFkKRvpAImDpfiXwzaczLRKJv4ne+UtL0FVwLTo9tFt7GKNLG0QI+pKiz8Mr4xYKNXPo
988Jo1b8cAb46LZSfJ8XCuqFbBze/utlTAqG0MbqH00RpFgMY8qOwwK+/hkBS6s2pBlZM9x2Jbp9
olt6gdzX5FuBa4E4ObXN2F06i4SPDbSx6aGOI0YoSVwTVGf3nY0zyKOHO06Onwak9GQRSjLV4DJg
PxzLi1fm0No7sHp0Sd5knZMuJz0lXuhNj1kjEjjZZQLlNBsbYit6QFE4mitE5Xk8NB9jPOcfia96
Bm0WslDexkU0lzo2+mxcq2ezqFqSKzn60ARR6VwrJA7jZjHEnbeEaLiZW5aXOjVwNBUR7JelmXwb
KyGtuKeW6Wm0VH3RNpl89dSNH5N0+2eMndLdSagLcNSFn5KDgqQN2eOi+3Uag+R/T6Vq7oRCpUGk
60Iw3FjO7OGdXg2r6TtAE+4s/k/BZ/xcwFMOrlQdhsBojZOrLSUue7IlNom1CZqehSc7An4bhZsq
uYMlATOaLdv4MDN47g+1p+hG/HxGL5bGZcl0vycDqlBzCo18lOqMJKL5LDhgaHarktUEs0XztCgL
I1LpuebRSfLpI+hHz6XVFu05mBxwrGheSSubuQ8/+C2S2BbN6KrZ3VhJTazZQAhqM4vons2wl52y
pUbcE2rWtlvk2xjjcEaQejW4lXoDrF7cWPM8OVcAutXn5AXidrTj+iNZqtrsrQbl1c42BaDOuDFQ
fIuxIHAIp0n+hOfM3MiahO1ec+hhU9XRS61hJG94PFK1i1nm8mt1Rvch9Nv660xY4epy9T3o0CzD
5t2c1vI2ZvbGiiAGxXUoOmlRSM51/HP19z97rI6STSeZ9rJLxSdK4+LhwQqGiOdvUTo9tR7BEYcK
BNxX+lC4y6XE9sFjPcG/L2bfbnYl5vqniOsR/nfuR+wk2PRvBIWuAGqAA3jLMEFdd6s7sf9ZTiVT
batZWc8Rjyt/Z2T7eZ24orq3ScFDT9RMYLTCQtuMXWMSD6qjxz7XXa4ilznHNuk7uBML86Dh0vTk
omwKywUJEBAyzcRQD1ISzxfKKzSFC8xo39AdgtBHiMMxMAB6ddPbRQYjCorKim+mLI3lvg4D8SOP
ba1O1lyUHyk5oMFBxMn8ZBpSzTaOsvBLJMrAtSnbFsOayDPS5OLMVQZviFd/CWeU+zvRlquGAbmI
c8TxSDQuslJRX9BJLXoXJTlyjzEi5Q5GurK/QdF0PliJqvdAB3yqHYCAW0BN1suEM5SHPLLSzyye
Md5Fomh6Ql80OgfZNv68aVSreYUUiwrGa0mPzcF1yFJGR1kd8NGwR/fnCWlrEblTwxCsadlCpGmD
UXKJFjjeU4OczSGVARNqJMieJQOU0z+dl/IxqWPrp8lCAu+WrrtdREIagzH2zzKKSI8LGYFR9XiL
mnlPFZ7XonXGbusYewjY59hEgik+d8bZNPPPbP4AtYIuCEChEMGKSNvOIryhlQ7IIUGc+8b0BA14
4BJxvBpgmg37+O424vgtt6RfU2P5SebbV4Gugm+x3aUPHc+72YJkzu8NSwQCwgo7YsgRFuOO0TDm
cCvF4r1L6Oq+1+ipim1vMdzBExWhH/N1DWl34u3aqHClIHMJ5ndj1jIKmWakVVtc692ds1BL7kLh
FD+Zd9Xo9yiTPpuhL1/yIY7eVW6jpBRQzl9ALPDLJ6/OFrsEd2a3cSUWuiJhPs0krmap7IUdeqEi
n8TjYgoyL+Ke4NiOlw7ZIDDgjZ3jNDrQ6sHId+MlYZmLMIxsa1B/CA6HcnjRZSReOsOpfQjRdsA/
QlnQTAVa47HGT0fcUEV5MNjVp3Zm6XCJte4XRH/VD1wo3s8ABzqmXe7bYSPFksS7THuEmOkil8N1
rWRhuNPHxNy1KsxeBpoAJqwpg0ztLHMBy4ZElrNkvk/8MrB3dAdRnxf7MFdEs7ZRLst9ghwSFUpA
UNzGrXEAXwesb+RRdoXVIdFr6/p5ZgEDoNxKreErHOBwYG08lg+B5UXul9Fqp+ZkcP/yRJbwPGBP
owmPENgOgd85w7YWJnDeyqiJYXDAPp+DErF9AMCLaeiMQ+eYoxqZIVW7IFAZItV2vDznaBUIdg5q
PSOFaVW8RuDEjBoOZJ/SLoDnQiz6lkJggigUF6SUV1UUBddMlgXyxVK7ko0kJU6k7yw8wDVrHMoI
F78ByHE82EWeY7DTVK2A/3H6udbdzM4qv1Z9aEUxosx2Sd7R3xTWQZd+Ju9ykwTivezWn0dFZZr6
CGE5Gc+2GpAKgaiecpukDnx1LppIcrYOa7BPvauI1CPdk6k4rUyO0lkeW9k36VMbLgmOHfbiWY/3
mGXkU9on2j0QU0pcVp8hEEDG6y1oAChFXHNib5Y16IK1Ue59mnjClYzCyCn4mi40H6tBfaL2Rgkj
uUURAHLVTfmSY8jihKzap9l0fQg0PMGCyoQTaAly2Nhvb6ykSsrrsjHDeNMylO7WlCuVMwFM0Keq
c+Sbxr5lyow+SmNIGe/reojcB7etlbiBblS4aPXn4Rt2A840J49WTt+sKW/UuGgUB5nvPY/JNH+2
mNz01mZ2rWjy2N2cWGGOkPZY3aI+D4erRpBut2nzCOOG4xluwxK726NFbT1t8IQsgtgNqE4UeJ0b
X2d4nBnH017Y2ypkD6XRE0GNUaP7kixu3exM2/vOqUn8gvVstSC0xKQWuhdnbBJ7C3/TVHvp8eHz
fEWI4+tOtjSt/rwAr9RT1d+yNQbR1kUoDfbQTetphzzary+Zp2Mm2GEdf1agPtxNwk6ITSxZgl/t
gIw10mUD7e59DJELCeRFdzcpj++M7cOgY5+rW0b8INaQ0iaMDHq3EA+J+ACFWnwdnaD/6Wah977Q
98YvFiHzL0Vt4ntwRlGOc3zIO9gYrZm2yzCN7649uNkdOnEO7MBNJFbyMuxRTCVVv9fsZHhNebQ/
DI8EgmRrSk/KLAtbIqPItqjtGQO4VIgqzkMi+6eJ8eS3gFsQ9Q1JWOC6h1TIDQ7p8V4Bnsg27GRt
95isLCwSqdkY/C7JuSX8I0fkE8bxo03O1veFcknAfiKojITp2isOTWIlvEJJvLwtEq3lpp5w+EKj
iJgjDPaU+mc3yNTPJpLxPXuJKdpl+AfmDdY3TV8GjoVLKdPsdXPPmbrD7437Xxqp3aQ/0VhVn92v
o7A/TsL+7239UT505uOju3mtf/2b/wOHZowo/v9Wtf8q4g+T/mlqxt//O+gGxDViClDoCKkDnGdM
pf4GurHUbwxkmTgzigB94HiCP/r72MyTzNp85h/rPJpR8YqU/LtNjaFZyLTMB3ODa8UWzFT/gkuN
N+BPYwnGdiEDB0A86/DbV4FiPvfHsUQaJxE+rfRSjVYT54/Gbn3/hkcpyAd2N7MLp2kHR8EBvEck
EVbLNd43n1ZjTCAtDPHhaHXeFzec7e8aprHXETAn6r7dyaEF+b+iXdDx7EM/nbHz20i2tHkFsObY
91LGNhp/3c/p6P7gGGuG8nuCcgWs7oS/Zpw2nPaJ/0R45ih3BZLl6cFry0DvEFoEww69YzDs1QKZ
bVOrsrnCJQO0BgDZkBB9bS8P8+omWb0/8ReBa42MAj/XKJFZA+AIqYbkPfYURt4qoy45swix6mvc
IrbYDkz8qMjZcMEXnKDmkP1eRrStKL27m7m0rMLa+n4ZNNl3n2X1lGzjxCziRG8psm9+5TY2DeQg
R+fBqudJHducuu6m6fX4WKCTa08AdfLwrmGpQ1BRV0L/4Lcu7MPY9QJ4q6rt9e7r8gNbE76XgjkG
RUcJMWzTQIIg1bzyUGORN7qmf0Ee36hCL5Q0Fb6To4O2H08Ec/bhiMEBmb81dZYAFgE8rh8OHS5b
Q/JWgxOIgw6AdLxc0PYTE7LJutq3L8wSprMSmPZpUx3zBiqQVRjGghZNQ6qT3g4RuRFg0ZB3IciO
382Ww011gXqCqnNLPEE5Pcy1LWMCSPgzEnCQSm0kqsGSkpgIHh6uoWz0FztM8cN1tXHHg7ZCxEyQ
xvOabBSnt60To1tck+WgB7XVrgVZg45e1dRtHsoJV9hNfsjFJJd9WHHdsCOFs73DwdSMF0R+7Zcm
4DY82j0JIkdKTT2dEOcH6t7R4TITBgz5EqvaCqVtBwyddDc6cKDVzeWTIMLkHlRv9r3OURNvE6Hc
J7yTk0sqoazvFrB53Blx1V3jfzE3sAjUektHjJFDlLXZBlkfoTCLK9i1Afkpv3WMD/wzhPH4ExN0
VsIBl5NiTxz79nWUuai7imyaqp2dtAi1hZr5bCm8Q4RBlbBuhYWQjoqFmdvWopcpL0FdJC9cEiCP
GGhh2WIbg+uZ4JiUFVY5ttHB1lP7E1xI7HDvWRTSMdv/OwekGn2IGyMWLUo7bA9TZjmIcJxa/ABY
2CO/FnFob0MxYo6ICdPIt0qRQrtZSW3xRsZpD41IJ+ygqyz2+b4SibFv8R3x2vI1qbO19ZmrrBMb
XNNxCvTBhTGY6JEQ3bjrkJWYFrXGoYnL7GtYaSJhcoV+/bqiy/teGFB+JKGsJBWuuDTee3Ufvlrs
Wll9l4nXHCzDiYm2oTLHwC6J2ZP4ir4FFS5LvOm0rlve1uWqREf/CsvRjfEyOXbII2X4fOMR2Dsi
zEueLmDL89IHdMPd7YtmlTNl/XHpUX5s7LDu1GuiBh1eYM3pAd6kXTn8h8+7NmJ4LVrxiLWShLqo
HtviniVswGaVZV9JpxWC3SSKRhV99DoOjBuwF0adhRwp9eIkeZ9IFwLWyzdBimkLLTGmO2NvHNzi
SMonfxeQg+idaKzc/LktqJpOSOUbdtl515qHyZpNQH9Cru+VXPoq/5HkqKhxzjB4RSGSeLLYGcCb
65HrD6w7z7yfnN6cF2iBCYQL6Vp3E+KhmbxfvsiqizUtJR6NOef3Pip9S15qWFn1N6o64TNddhI8
Xig9cMi4GAEYJoOAnV/0GHjlPbzOcNg4HQVmTzWt/Po8uU4nn+VqmTqtR6+O9r2yUjqPbEA0/a4t
Xi2zGReczggkYIqiBnYnwo5NibwnVT5S1AwmIiHXo6ZgthlE1OeOcve1y1IXoQJKuIdhCAiWCZ3e
v/cj0Y93hCk6r8nCInwHvD1P9/0wDQ6LUcdNXhwAoO2B7rl3kbwy6SOKy+6ZsPcElX9RqKbHI5Ie
9jGh6o3a+6y0QR/6Y/wg3N55LGyHwXqm5lZhuKMmY8QMlWkrFaYm1slePG+STiLEiyBuoRq3NAEK
Tk0ETFO747BBkV03vJAVCZPGb7ASA01CDmeW8WmAGmcO4B2a9JwDmwQxOg68YJDC0mjv9gjLsAog
WWLgZYBMkiMJfuYcFVXo8yAZu2YHj8rqe2SKUp2ywQqsFeOBiAbqZ2OO7RzT3U9djsUPr8IKCxL+
smzGWiOh7CMLDlNSwm2lta6Kr0mxbtACP2W4D40tRmDN1bEl8zWOTyUsV1rovHIeA4cl+85pLE/c
OK3fsx0bauUdPa9YPoGDNGITRMb5wXMMPEi1xGnvWDwk8W0/OPiDU4mgnbzKpr4BBTw/odio8kPB
54iOdiBAAm0m841ulXdAK6Kt5bOG3FGEl4VmDzlRU6HSTTMDK7IkPXILCIUCCYuQi+SK2bdtyLbu
GBQL7eP5K+xheMhE1nUc/77z2ausYMJtFaO3Yx/ago/sCdhFQx3LuyIbFCo3plb5oZni4XHWLSgQ
HwDJw5AZ8QNHOKDZJhBMOroMkxYomZLfkZxqJ9rjnWBGS3Ujkn1ODfi1Lg1tSeFiVdt7ykxvi0s4
4MG1Iu/emTAKXyD3qmrvUFWR9+livLqirprMLZNaLvKdy1DTx1TXTBjVw6Ztc2SFTqSiDb5YPT5N
4IOAAThV9HMBVLtmBbbxY+eEs3OFNSotiaiqm/5nNcnx049occkNWx2k9P1Wsit69AGb3scUzyjH
J1UsC5rghCorqI+tNh3SpwzZFFsD4sPuI4wg1ikP0lQe1FBR+S2lENWtg5RxOICYnSTrqJLIuM5q
2l2UAkjgHSalDJA0nm38cqhedFXUKEP12DfbSon41dEMf3ZlbgyNvSHz8dyFfv69dgmCvcUZK+uv
rp4782AlVotJx6vMJ/aqpdn7pRuhZh17crLyUaXFodZuKQl5M6PYo9xHtTqHbZFdUsTs4StZtJhI
OhZn1d2SsRdgxWqZ4AXZXFvcsb3M+oeV+hRBdhu1GfKZDDNdUwog9UQqXU39UVT8GC3vruX1qcNb
yAgnZRgwoNBtryOTZJ+xFSD4xHgmk6M7O1gvlsEgOLaaqvtSG3vxUGjhKCI8QNK1OWqazQa5Gn8F
FsvSMYA1rkeFjr//ZOCS3XDDJqhz26ZAAch085k1UH5PdQXFS8YeihZ87co+wzrx8LO181xvB+H6
mOYUfropgKe4zW1CITdTSPW8bftavdZRguhGVZ1fbZ0Y6yLFlcZhzwU33shhMLc9xst4E0XO8ErV
MpPkmyRFgJreb37IejaPsHnBzER9E98zt3SnXSUihFKwMRZIylm1fOdEbNB3homt9xnj1QM2I25i
7fG5HryUBWE6Fjb0thr6BbXVaAVrWnP2CSp4qI81FDqNn8g3oJI9JvJTWjElZjdGsDq0xPQzCakU
Dj3QDMyEK73jhD+CDPcFQumbE4ixBjAQkV5m4nJ+qHSFIqpAKP2Ol1rSAMUj6CApCPOEWQaWbWPL
lPs9NkWlt0killOs1zRogVuxOOa25aTcIbl5mQEDkgjvVqhbLIP7Zdsnjf/apZP9kUURGMsqlb3Z
Z0VGmepbA4LXomLRiDXSggX/v336P+gw/7ZT/zq+lu9/atRd+5+tumf/BqfdJj0qQBXAsJum++9M
WvWbYrdDiIOzqkzUmgnwD4GL8xtgUUTWyJz4f7AUREfwD6KM+xt/G2WHIq0BWT2ihr/Sq/tylST8
S0IQMC0QfqBo/OHbInBx117+D3IuutVo7kL50OUM3jdpWBBeEkfhualH8811O8BmoSi+0KBU9yUV
HfdmML3ZJYtHVrZwqrAV7uLea79g95rgz+A0m13bfQwqrz7AVJjP8OEy5qrOo+XEy5MzxtAykpZh
UtEvVz67V3woFiBRVNbzQaBfxsQGAoTSSG4lWKtrXlN1Ye4/rIYj6tpDZpkeHKIbROjgu+ElVw3r
gixJagnKRAY/AgSSkGd8+qMtaOn21jWVusoaRrQcJwRcUL6FdKCN6CRL83pRB03WSrG1izUmFyig
RQQv/bnt2xxaZInhFg8QnN6z1hDJubP7/lsrHJbbbJf8e4347si30t7oyA/gQ0XOHah8CXfKIVV7
ZtIJDJyjJS87B0IXPQcD1HjX1c4FfWh5hHX/xReJfZWh79Z2Pd2N8gXD3F2HB20GUM6YvvlsMKol
1njP6P+C/eMNutm1V7Z7vGtLlV5wMD1JbW+DnNd+vQ3BfTzYSfRuRSErQDO+1FWkz309uLfGh2Am
mecbr5UkHok3DP3quu2aCx8V3YH/wOyk3vvDilYfZ6CUSfyGEpamESln4GZcy4GcXm3dvQsI5Fvq
Fuf7FLTf0yY8UzBfmEZToMTROj9FJx80U/Ve2uJBlOYT0s0T/dVDFNinmZqZ2/fQsgYhkJ7/1rit
T0yE5w8biEc5IduVOWQ1zfmsI3dvLP+rqPWj0U5znbnja+Ch3d+k0akZZj5Ter3R5Mtx0MQuXSHM
5tqpUszH44z0wsV5uHFGvGDRaOzPauT35VobNJy4K61kwrAqkEsTGFkdAwt3z9CfyUTIvo1+NF8m
fO45UqxieBmKQvTvbBAfKN6ASHxvAtx2225oEWgAW99Us2qBtdQJFbzlm4SdpoFRHwQmAqoBIQ51
fTT3mBgt+KETY4fh2mmy9hWqaHnXDjEmOK+Pz0GCn3qDqhmaYjcx/SWrfJcmrf7GVYYhdQAZlAA8
beL+y5wG/C8Z3skMvOo4E57it8+QqffI2L8ik9nRhT3ge/t/7J1Jc91GmkX/SkXv4cCMxKI3D3gT
J3GWyA1CpEjMQGLMBH59H8jV1bbb5Y7qdW0cjrAl8gF4yG+491xqgIUYWFveTUQbbC4PEz9KOVxO
DiTeys1fzKWgV2U8JFoYzaYfXgwIu/eTnK6aIctOyOCuHFQphLivS7SxCEskWDvIQ1AjG/OQgSO8
YUNkXqwOygX2623M+sTb4QFFQBbgH9Qudke3JFautocvyDMHe6e75KoxNXq4uroytoSxukEMNxj1
vGcvD5uQ4R5ahfShZr9/bhZtPxq1l94R8IcPt+RSMqdY8PySeMGoe/pR5enXOu/PRvU5LuR/0nZ0
e5gxxnPjY0qxuvCUye6rZHN2qDbdu3aIpqohQDPvOCoO/sgslEfgtWQk7vcqxnhIRixI5mgdzQE6
HvSFaHXck6sTccA7bR2dwQ3eMHgGhymD7tEjQHtZdHifls0pMVj7eHClska/pXV512bKJRaYTWgR
F1k7PgwzbpulLqmGoJCwaUqK4+SmkRiK94RLFw9MzGKZeO/ZXJ4XFpL4HkEnDe/ghMo3BhSngqYP
AfbGmpmipHZZJkPe5/p/yd3pprG8ewO/a2QaM+JrdzrhMv1m9nwdzbA95URWtTb3IFeamIUEe03P
gqhJvBvigOUtH4e6rl3zG5Zj076wiuRkuJPat8K5SFnNY6dWpyC1ghNt0LMJO6odbRuMiK2440GW
PI7Nml4MtZUd6twOd8QgAsAck/QJLOfXAtA/pS1jVh/fs0AaaAm3AcySO8mely0WY87PW8eRzpNU
E291kb5ZOUtxHxjTUqO4BivIGmMNmFTmqRfB8nXf1dzFvHoIKWOwYJxluOXFw6q4dMzZnL4Dy64v
cc+Nb63G8bfTtue9N7bRuDHx4LRsmEscD6wjco567YJjbuXzDUCLUlwz2bWeppIOWLuFAR/E9G6q
sCBbe24IX/X7xLnVPYamse+3fJAlPKRMV86q94pL3G4T1mJGNkhBhuqmb1R2UI1PVgg4A76YWwiG
gT1Jw/7cWbRAJ+Ddy1GTM/BVpgAy6voGOumpn9KjrE+tnquTZQNTdNZq3oxOJa1ROp/nVp2Yq34a
YQsURJtmnBL1MaNWg4mTw5U6iVEVbMPK5LB180M44zGsO+t2INwg9RWXgM9A8s3ziIqTXyiX9+vg
mbtk+D6vRU59LYMnY1qSgw7qIR5xWqL9IDe2cIdkn+DyRJBQtt8NWvbHVAT5Xidzfc1OvXgGH56d
EbVRrjp5ekEORHZR2qFxY1T9cmfkQr7kC3BYRgeboXdcRHJGdGZzYI/+Pab35gqvN7NQUPVvmeWv
DwTKJKC2GGfAjzNReojklu1JFfvNxm+1lvX933Xw3+vgLdHvn2+sHj6aj/R79Tuu4vYnft1ZMaNH
te2b7KWoZz3P8zEo/H1pZQW/IDn6qewPiQ5EsvOPUhjook/5DN6F+DnB+OJ/4hks+5efYZth6NsW
Oyb2Wf/C0moTcv+mDN58BOjMA3pS/FmhuyVE/K4MRkigqS3u/Nywvvm9Uz0Bht8kOpoyJHJHoXkl
BMnxN1fo9te//7deiq24/uNP9anxLVZlIYyu7bf6TfHNbHJBYRTeQZfyIXPX+UOHB/Hy//FD6CR8
LLfCIuLi9z+kA7slkO3elanrflsYvgJ5Rgrxa//HhjX9aP/ko2z+kj9+lI1yyWXhx5jBHz7KxPS+
n1xxV09ZZe+EnTIkFTlctFCZJ0TXr3/9oX6vtPZ+3q/AMnmkQhuw5pb/+9srVxaWYh4d3FmEz19i
UX9I6Uuuhkmo/+Nz/dkt+s0PcjYJ9m9ukY+KZDJVcKcq3toZ2NCd2cNK+utP82dPH8kCtIEsTLFw
/uEW+ekw17T6dwCaw3v+J8hkWq3kRazSOCxhUVWRi8Iu/uuf+jOJ7X/ds8Amw9D1MGGYf/ixgJjz
JavE3VA7fawoUHEOjq5Lmeo5hxUJx8PUh8m+CargK7su/+ChsnjLU5+pkQPZBj60rC+DPuxw4FVW
EsNfpzr969/yT68NTAdHoKkPHPOPD1bfT11YQHGbuuFAshj2RVHQGdamyD9tZw1vJbPO01//0D+5
65hI2KyTGkxgzB+vzDIx+c2UfaeL0bqwe4XiE1LSv/7FFLBmCV/F/kJn/gf1PpztOVsm8y6s2S7a
CUUJeBWx/+tPwgL/f30zAzfgR/DqDUTg/PHVRnJk0YNZuNLrDIimZ7j2LSxE1V70nIZtjFaOEh7u
UjCxbiEYbQ89ZMad27EmpRg0u0+QswkDrbpBHz0ErhQ7xFVFAIRjYDVQ9FlyBcJBhLFqNSzZfA39
+1ItuAAIvU0YdTb4/uiOCTlByCyfAr+WT71b+xBGkLB+ZjMU052XCpMFoOEMcLXWLf3DNqTzVc89
6CNtj8DVwQtFiDWts0nIN8EP5mSVzJxzUkB921/3dK/4DfjG6qvUUM6d1CKx46bNy++eVeQbbhII
fNQGvnUUneM8JRC2xG4xQue+x7egD/CbHFotpAl3BYSCFaasZKi+KPBzuwHl2yviHdavVdeQXeB1
su6jDu1Vjaw5538BczJ+uFnTGfAzRuM9nWz92ReFexbNGBSxpzxvjkRvZA9cx/Bsw68Lz/BbQgw0
Ykgv/Q4s0bldsvHRZEJcHNJmTM4ABxXxggP4JHijWUdQRtmq7Ej6y4zGnPb7UzAFZ+rLnjXd5924
tlc2nlBGOrzCFsj/W7hnOvTGR6/htbMRcr1TiDI3uADprsQB5K79iuoqh+4e6rWN3W3LsutFtoEK
YJ08OLnX3aZER9y0NT9h21RXj03hh8Q0AOZ84lBJj/ztiDEFOJUXYagJ2VklnBhrSn+7zoN32aFF
+p5hUgGvWmSNdfR7XX5jW9MU0C28GXCgqwGiCrJ69nS2fRVlq1RAL4AIyLgOQlXGWagkfZLJfED6
vmEcArFRMT0/bb4zFJd0+UY+YFNmLfcGnoswAyKA2hvLJ2MzckqNLGIKM4wYaxGgGliQrb57M4vg
ndtIFipp0y/vbAGncIezAa+j3vircgJ9tmYFQuDAFRsOvlMOqrbWSm7acrKr606pjXzgqVbFzL7V
w5iX4xU0IefT5AldbkvPUpc2ZLmbtnCAgzaTTReOQ2rtkIlntOX1REblrllDgnuayiNdKFQJcN7C
Y+i+C13FbknRQ0BUr6Et0oBO5n1n1Q1fMbNXU2SxrUziOWyp+5dU06imZhZ8KmTp066bhX8wBpPv
zdB5qNddfCcirjoTjmviTPo915b7xJ52eFV4fh8CAGtsFwoECxG2Cee76pbqyQ1q725TRL6FuhZz
nLsh6yIAtOW51TzN57DO9E2n+eod4Y6256lu6R/4rPKNDpAbBManfjPNJH3hN4CNhI0UNlKzBhez
XdPOYj8KX8PKSbzdMve+jGQ41rh+1ml5SZqRWA+ba7tpS8HBxqQPmtcVtrbX3F0VIAJdFx8Lt6HA
ct/Mj7RC7btfGsmLaEQn0dLb6ascLPdZOy5ivDIsmi8FsEOTjXxpIO1v2xK9uMtJiEqz0LfCQGm+
w0OXvyRGll3bAzF0EQsPlPmBWjMfejK2qoOq6eKg4jmyiY008J5aJNyPZrU9g9qcnvVAH8cqxQxN
UAWb7GZkR2+CjXLVMyT+5A7KblXCShpGRI8W6PwjGg2wzI2as2u4xYz7A4AuC85yAhuiMiErN5q7
1CrA6uTWJxg9jw0Fr2UdL2T1hjEHWE5Ou22r21ESD6raZQEB5BnWlU+pzrxoHh1zP3k2QnQcjJiF
hqopFZdpru7Qo9CbaiGrBt6r690Oqkasm47bMJdtv0teqSrPMzxeca15k8vXeurJDo5cOwd9y7aB
hSDWnAZVG04C1JhXoidnb2fzOib/RuL1wqYzBb1yHjZNbR+1JiLssXdJg9loZHVM9is6UQO56HA9
VGVhxOCXNr2PtMGGw0lqGAvwrdiEQIIwxiBcu+2wS3temzZTL9SvebWfjcC+tJw8+GzaKUT2qAtw
tY4ircQlegXIrwtGUc0J7bOXz+YlUba2RqWW+i9okJcrV5qC1frqz000AWf4MZfGAGGEtIXDgPJ1
3KPUyF8n6Ey3JjyODyPzrA/qbxevWpNz62WfZeo8JSmjHqMdKo2/Rbh30s6yZu8wczGtZ5EP5mO3
EJIa41ZJ81MHmHEE6pSz7ZJOy9gWOyjygAxlNhglXXnpIcBF/4PkbGuJjaAv9cn3XLJ2NGNNDF8E
PGs6f1kae1/0wU016DSAa14VZBs4YNkiM0SotZ9lWRG+SKTR16IYAx3Dwqi/JqZY2KIFxTReJiGP
T2yEgoOywS6I18DvPMJha6jsO9fJEj9m/mCDMWv873pDABASrgiFcMuBRJAwBcoG9GlMKqxmzDwP
2q0XjvhxgOGIWUQae7NwM4Ya0+TzKJoaYYTIquTd0S7ZVAxEGqJzer47Vs9BdKD0qAhZsBPU7FQz
vRORitOMEQF3WbILaoexr5creIjlvDJTCacWIWJOW0Hoap6qLlI5T/0+KBFrxDSopbvhi9MuKqB9
m9vsZuiuTcSD4wHjhgAwM7ScVD42quKUJ41vXJkQGrMLzVEQ7jHYFvpcD63zNaAyO8MHJioWnVz/
DQxCrXajucAB98pA4FJI84HwB2Re4WPtIP6TX1bCUUmSr3vvbq2t4NXuFCPeJOwW6hM0/pFA103k
Z+Aw1Nph/O9YQ3QDn2xlqCLJ6liML6zZCUoSg8MUzHV8CgdHoTLaDcnsmocUXFkdcRpNCJ1hSTIp
DCD87QYH9QX8kpS1BSlX1qeenGk62cnApExbtmCjDAL+Nl9A5x1o2TP2yq2Wxons1/rBZystTj0K
e4OwYMwR6W5gsTxf9J5pZk/JkpSgITxs1Mc+ZBuEqRG6BIarfmITzBfDjaUJIDca+lzk77MgVol1
p0psuVdWOJjHbk47t0W65QQhiS+j1OUB3WdQflmKEnFX2VzM7JLns8bPNEVhiPghUqkNf21LMvoY
uNCA05C/MIeeCCLBMqJlz6veqyAxT4t1NUmf8CEWUSERH4CIrGisZUpYEuxZcLXj6n8pLM7XXZ2s
1VO5hoQtZqg5eS/jKSLqCWf2XovMeNQexMjL2p/n8SyLsEQ+iNDl25TPQXX+Wef/Wyf9H9tm9J+P
neKPun3v2Wq//+3+Q05vFf/Sfv5tzD7+FrWQB347j9r+pr/HfDCNMsFHwJHgmWX0Quv76zSKsZLF
OUTT5wSINdEx/2MY5f3iIP7xMJDDvbACS/zPMMqwnF+wYDP98InnYC7BDOtfmEZZEC1+17UJy/bF
NtxgZ2zBejWtrUP9zdxhBk9uGDqkJ1y0SuIQOyueYrQfsv3kdMT/NlAnNKiOa9T6S6hov82eCbuE
YkmsAFzjlPy6sPgZdkBOUEKEznmGE0QONK5N6Ew1EWfH0DeDWxeK1nd/mtKHDECyiYItB9OuEs2x
DMQYHVMP48kBWSfNs8fbLYAl46NVKKysZfHRsuKmCwGf46bFCLAsnBhhTGxmvhouuTa7vq2qpyEg
ZWrfEiOCuw1Zah852KUYcBD7mJ0nNQNx3Xw3K3Pm1X/PskS/cNFHcdmW1G6cn231I+mDcjzAS82u
J+DilE+lv6151qC/aB18pvgJ/bWKekGVs28otOad6rvkKXfy5p0TcZ1Osye2rSqBCNbOHEawxO0W
QW24UEQiVr/N6+Sui7/JFu2jOdoYwPQiCeTSYwCEwRvVg1HiUNuNbM47rJ6q+4r+o5d7Un066rrB
ZCBujU6TYlWx1AIoHeTLsa1XzMU2wm4KcQIuvqkGwzf7r4Ltt6A+eYXbUIPotnt+TsDC4pP44PUL
CaqIRmTppve6Mlb3NJLn9EkRuMHOUXPrM4nPRnMycMath3BB8wpcaBKczCR4IyLELGUfaIigmjXk
jj5AAQMUZPqG+UgAtfeaBzMJACzdxbM3Z8N8tOlOnttkQNyLBwE5XKDNSzx4xYfTp/Pz7GhIqEW/
GSOF5dt3Weu6P4JppqNBTEufoUN072QKzNZI0LqzwO2cgU/iuCUNHdGeZfl32Zh0A8t2FKDJuVbC
kyTP5RQU18ihTBLj6jQI47rtTLGfkRcdyOiTDltdz3jtRr3cmDiO1uRoySZrTn4PGBP75lhc9E4a
+jvKt8UcrwVrfJrmaU0BKCOThaRnpzOY3kDlPfyYBl/bHej7DlkPxLbevOpq+H2bW6/2ElQNdpfs
Z9Pln4ITOH9ueigHh4osPHX27RyM90ZUWzxo0AizMSX0Gzi45GG8XAsEuldmlifrmfO9NQ/S7oyJ
37ibyj24iHbDaZZ2eyEFLD0glozpYBUa7Pb8hH7m2oD+bH8D6eOmD6sD/DpCeYrCYOjFquIpySrz
adtDYzxo7Cx5rewwr5/RQdrqxszITrkEClUgMWuRdlw2CheavZNTJ8O3NUXyeg+pD1+DDnkD3Zs1
3tcoUxJeu6lZ79xIMuLmSwlmoMPANgVoJpLQMHgTMGl19qg7lPnApGjmsS6KjbCwwYsLbiI/xgqm
gnDB0fFeKmYp6X5ij8QiBvbTW42hNKPUQsH3wvqZnXtRqOoZAIivsAiSU8Mow+ujta8XcbX4Aw6M
YPTMqFaVNZ6hazNmmcsaPUpQUjymW+lEbiEDqC9kAAgUabxmxkOPxmz6vmTu+pAUeTCi6xdFHhP3
J/Nri6SbZO8jWx7uzcYvFQosSvFAtaI8ZGEy3/maDGXue8ZLCdaMop0cPXWVwwPFeUv5cbDZd01Q
1IpGUVFyS9k4K0gZiWfYRLW2FEUe6NV7GHE26fDsPE/kvApEjWQGzMimR29FR8+K464cluF9zcX0
DTaLfEfsS6y98rR6IzVzC7hD1V6T7VLgLnzpbGcYIW4MdXFy2LsPMU1ir3YT8SFql44VwSi0fdVw
FzZ5L3dTgy1yk+KOhKEtmIgjg7l2d0gTaySAuQFTyDMwuMecNTNI7c6tr2EwL3lsUOMFEamzRCYR
rNJ+GTcCL5xI2YXLJynvdXkkNwrgVp5CUo9mBNik57Zs647zbFYXpSywUXM93eQG/Uv55NtV0++1
b/PSDRPTv61KiGu7ptJOHgFidWiHszz/Nnaz81IFi81/Y+zGpAA02F4tjSSDzq+G7r7D73Dlrf4I
iNmqfc0NBH+GQHAlkari6/zMcn+CbTNnPdxpOwctmBbBgzH6kHQhE1jLtSXT8iZHl/xJHpNHwrFI
10ccRoM6dhYP3sl35hp0n8hSJn7WVD+y1G+mGOot4mBC29Zwh3FYB5H7c/TUODNGfEZHaCOL7Vdl
lgIAMCtG8hpcLw14OJqQR8nzbJgsEKmreQ+/taI9rcUCEbZaXrqBF/UesT16G+iFTKpy1zDTC+Ek
GUO5epBIux3UNkgEp+BJO9kkGa8Ec87oyxmziCfXObUG4q1o1bzPdgx3VA2MfAF1TmSpSb6DOdKv
4fQII5z+oKlHe+39U6k0Vs1cmnPDklsZVuTOAxkUuq+Co95gTfGIFufRJpSJa6qW8L5yIXqjaoQx
XXEyN5GCH7BFC67t7WBbSRItheU8zXJ1xI6F9vCFZ8J8LTpvGNCZ4qFnqunZb1Q0Hlk5wahfqkbV
bxaUxIwT2VZcYqcjxHBqHOMxG9zsG2kZ4Y/KLkFUUgKUflQTx4e/t1tIOgnC2uTYzMS58Ht+n5K+
3rsy+45bODFTwcsN9JqygbEAzz3h0WQWhDaoz9wyvAdo67mKzcbaupuUjj3GXz3UV+Qmp3WE7Mj4
gLXutwfQEoV7SEdDntcUN+kO9m7qR4Je5dscFu2XiRSnOhLlQPYk47H+Cz4RtDAFx3W+33wgt0mQ
dONR09UDiRwprqAWpk24t3PADhF2+uGeyJCE+DW8o86uNKy6i4mqMvO9K2lVCfZZBbDvdpM55Z2k
TmG+mSUHzNrVlUKRCo20JDIzVj4XGnQIoao3sIGWlxlJ0Hz05nn9JD4Aa5E75ELvvU4l9RWKAJ/c
hLFdr9iHSiYLufG1BLf7mC6pZF05qvBNNkQA7HhHLh81BloMSTyYLxAiw/qgVsO56gkIQ6S8uD2W
krDOT7Me1u8Oew5vZ1cGOULoIgyeUcTPDSWtKZ8nK9hkL6jRb5AuSLglmpcJrBSFFCnr+wLdQjei
q8q75ML0ZvIwsUuPqBPX/IdKa0mUYz7UD0Nfda8h4fU/0hHVcWzOQc0MbnbyV9jkCo5X3jdPU9Ys
H61c5C3Op2SMxGqGjz1usgtmudN3yteE+2ep/p1Tub9rpa97TH4W47yil8Vzvo3cbPgCDygq1pMy
6pbfuDPs19k06vvJsMB+Wm0Fg4JdW/7uDmNLXcZY7q2r5vTrElTedzJAAbxAyGze0NUw8p6Qh1yN
jk99lRAwv8WU9+Kl5km51sFkuRHsfqK7QKWO5GuO1Qpwx7TBB4SrFFcqWOqV2W+hSZZrDYXLuw7k
GwpC0C8LaitnR8MtH1NDqxODWnwEDYPiW3YCiKeUzcaNKLo1fFgYQOcYddblbPHKx98gSvWVd5oJ
iUWjyeC9HLQk/a4OQ3PtDOCMC7cCiC+3pwUDCUutjjzUch/UPVm4g+iBB/SLHD+kPfSvrlEMTeSr
FoalIh4dH7M9Gl8TXat3v/XNx4I3hgSHvIENcor8J7r8ftwNawG3I4Rdc1pJl6ZYwJmSEshJex8l
I7jo/eaSgnEps5zRSUJGxgkYMmY5hoEpBn2rZyzV4HIKT2MBMzFau4IAlDWgnibMo/R517euLEBm
uMiPqI+Nx2RI8ItZP/3mDEeeYeob1c6mzjKApTTLFjTGGmafknjoXmtCBsB/havPWhXDB+Ul4uuv
vuWy4HK8mbGz+AmQwcIl7V0pGg73uS7aD61nP0SdSL0bw0xxKVmXkJm5AQH4O9jCpt5JR3P4yHE2
X7WBah+AtBxw+hv1gD6J/BRwqiY/dI9+y/nGfZa3Vpl7L70wyPudpl7dGEZYfUtGe7KJRg5HsR9d
kT3DkO3EIViNbL2kt8S8RQeG56eBAvCxwiEhBVFYgFgl6I30wNdlOiUwsXHOYMBbsGR4pDWC+LcH
zkZTtrHQmxEGqdoCAr+CPsryrPKzg6sVRNs56WgsIbkPPEYjQXcnYZJgFLUeyiHibpsAaebEu+YA
3ZlRlg1TjluTpZt/xLNqjCILsipAI6M4sGdjKOr5bBrjCXZZuRMugexYYLC93xjeOHTHKiT5PNDF
bB/AkFhbRpSBvK32eJXFIwmQGm0naX4gCFzqzWC2KmLLsRXgjK/83H+oHGCjsWOktKRM/vP01Dot
x5ROfHwsCoV9cdzAbGijkITJeHZqvzkzaYW7mjYlLUIxLxzo5uqhlJBrEk6xx8ni7DwHRtiRYmZ4
JOi+LS8S3xTVbpva8soocU/GlZS8ZefU827IjHREDI7DuNc1pe1xIJyj3S3+VIbX09IuGlcFabMc
uGH4A5KXnKMu2Pphy7RlcpB0GyzXPExIFyWJbfmpcsf5qQMmaBylL/EzoEWz7Qs7Y2f3xHh4NAFD
l6qDA19hxUUvQNzJgoV6iPm+bCYyAjK6GAORWzLm5RjCCZyH7bGreLQOvU9gFBdXFJSdTsXzy7A4
s+KhIvA9piXsWFt5CdOBHjC2hVWomsSxtoYqwZIyZHQ9UFegvREXnZ3tIGOAnXIwtzcJ6ozitJIN
Se5HjX3mxPmPqbOhzsv2gCQX5m9MaElTSpbA340Qu2nNtW6yg0DTZ0a2ZwzjLWU2dg3bDzv7R+IE
Uh4kgI76JkVJjtXCSKvuRoMAgfaBKbo4Fp6q0cHOfobrj5Sb9lD2ae8wqK9p9BEDj/2+HAaSf1Ia
xM/CVKt1DLbjPR5bls4XwC+ofVjWQv2a6NWrGwP3x4oJnc0yx+bS5yAyFhctO0bOfG+si50fCFrF
+cGyvpZ3w2yDFi6rMvEOUhSBxWTeTNqjayYJG/2woRiE7d7hUZmdaVBnpdtAfYGCZc431dhO9SUA
cF3dhaC28sck6OBJjjlA4ZfZS3kedzmh9cH9vNJsXoVwWwC3kd2mD/PCK36Rc19AWlpwGSlbet7B
CclHf0RjnltkZBAYwnE8dQ10eFrcnjadycmeBwp1si74/BFK6XW6KscOXSHLs7VlK+Oy0qKHl0Xc
1f6YnezCBRVtV6PEo1NhDo8BtmPQ81luF2+lbI1vIqhr+G7tsIqYmR9QyYVLjDOdTcB4hcp9GTlR
88U4ok51lv1KlJM8+k5NlyngfTCNknNjRbYVhGjJ3dw090o53Ax7tYsMbcGA1d/vtC8BfuNhPnPA
TzxpXg/3pXMALt1PQWN1vNtXWR+D0ungECr4AtFsESEeW+uccnITGUs8Q6idK8IsJ/Tq+ei3AHrS
HKaU7fT3hV8V31WTwnGXg6yILkeGs9mKV+hL7cTMIfZlNdwIvwluSe2pISFD43nFONsfV43Z/Gjz
jfL3ul97nG38xu2+bTxKwqzlWVeNuzzAW0eEnqwFHuDFxrJ58lchH30IZpoRgDWasN7DZst+Myg1
ezhFIspbC7ugm6/VLeMBlnNepf0zo7dWRUtb+Ntis6hfBDZzjGIqHG/yta2Xg0Gj+y3vRfgczs0i
d6zPyB1JpjZ4tXK3fFvQYbK+LkRLn2XAJuItkc8XmD3zzerKdeZtyQyR47yml9XZxGLB7atFxjbL
0VcwSQjkV8unWrEotjhKCnzZ7DTa4QdffuJWw6Dvlot5Zjfytc/pD85LmOrnaaqJfpR+39M1pkJT
ipazmlqmYSSaF9d8mcgP4/rqUd1Uv4Jf87YfKKRak87ZiaC2p37sG3Ve6Z0hffq2YzJZuj+NPCXq
hulWkT7WpFkE5W1v+YTkEnsQ4kKLSWsv5aEMazkeTH/ymNUaXjrIB3LA1mrnMVDy915SlOp9Eism
Z44z7PF9jAHXoHBPckIHkBBos3m0fsLBhAOGIe78ErV3KpgXyUO7kHWx7DDLsrgHHGlL1zi48Dqh
DszZnB/mPjcmToAQKkAVOEkVzz8xbPSCsPfZ2dlMKRysmt7RRTUOw4294Gp9n6slnO+rdCPBuVni
udxsPw3uG0Db+oPddEKF2kOyBUin8sBrjwwGNlQdIb0eJw8NcsbropQK3F0WZhCPTNnT2fVOYLKf
C1pY1xlzOgwLzk4p22blNXX10r0l+G/JG7H9cnosk3pkeJmb7ORyqFdkUAGeaoHpLruAeCj3GwV1
Njx6AOELCJu2gCeVGwqxGy9v7T8EP+mKYd3m+ELdEYU6M0x3Lr7gu8vbew4kyFw7kuOIauSYHPfu
WnUAh9Llqc8sXRxn4ZAThssvuEE/v03C2APtXMNdT7T+nR9jL8EXwo2rz4gEoFBOP4mUY0a4wU5h
7f4wl6T7kBu8cvzJscxVB9PS6VwUGnm3sS4xNxbymP5kYIYotIyzSyphE/fGGFwFcuyti0qGut0p
SX5KpH5SNYG7QtgUTg7JIP1J3rTow3mLAQ95GH6yOdVPTqezTlW/g9AMv9PqSkFVhJKqjhHHQa8c
FmuwEWAwTWI8ZHbfQktmP4yiYuuLocJ4kFnLOoz0eghLCxOmNQpLvthnECPZ7WzzN0Xk147XjIlS
RZiTMvhnO+Z7Bprau23s1iakcBxxOvRwzjSZuar60YpGPw8rMJg4rwSqsxl3Dp5/NciVr3aSf1pM
QbEGkH1RcoM8UPRMMBGDsb1AXjC2Yn7HuYOFlGkZNi6RjJZFtKTqv20CDT5wNdv3hRr1HFvjQvJB
5aaEFFTlfdnoTEWKJd5uHf3uSQBzIUsTjQOL3NEe6B3sbbeC2GYLUZMiPSgSBAn9VIJuHANJhzSH
MK/XVgOVxSVr9x9zMPljDB+5vFsCkxgaAXHpC6KTVZL2Pav7pAnEANcqne9dGpQ2psnLPkZKxHvG
IVydeezRFIULYA1eapCnZmPwbo08BeE6wabirVvwTY6oHpDiy17glPGbHPZNZbTqa+2ZPj2GdNdr
wljZGvdEepHEKBMq0XUu6BoVci83xi1ilvu8rBh3lJCBvxt5qIC7mbL+bAEMfswOzI2EIRHpcLwo
oJR4HN95Xyf06AyiOcpyeDYssUX5Qj5AssQdLgAgDHAPHhNWL9k5rIwUK02daxHb+J5U5BqButah
4bdMOd3igz4q97i6rbiq4cQZexiagLbRMNkR6AZDn+3cFTAHwir/9PCWQYMdEQchC/GYr7hOQZ1c
kBtEPIE0IX5wa90CtZLfuXuDKQnxE7z9sgtsEy0l8hbM05ZhRYMJDpTWlXejScimQQBXWiEOIkXL
HA8hKYTJjkw3x4XOllLpswtrym1CwzoIeQUtp+wNBh80vf4DAGPzWYwEHB3q1cnunN7seIqKlaio
iknTj5KXO+MQJUbJHGemHWeMASunl2SmhrrTBMfolvCxxBpu5FTbXRRA5LyrSKjLmYu3y4S0b2Tr
NVV28tgTIA54PHXY/zsAfKFDhixBbigJxZ2EouYSB1zxJ5NxAAcNiMUKTugiyK0jNzv7ht0/JYlt
dvwTCEElgfswGcZp3HWMcnxcSXjciqk+0/tBnquJDU5SSuT9gOBCx2ZCsBlPFns5rGmFtUYFui5S
jTunL16GtR0/i47U752JeuFHQJhRee+PAymjOBB5OTGGYREkRDvdj0RVG5d+0Dg3Y+hhaOzQ733z
68q8U/Rf49GVbp9fDfx+V9D7QnLtpmR9dlk7SWRbtoPDbG7kpyvbdYpMZVNlkIKFSoiEg+web3f7
3SemqIzhSA3PXQgPe2fKqv23KYSMrvOP//wPexOV//PtPH7279XvMWY//8SvW3jP+sW1HA9rtIeL
w0Ti/d9beNf8BZa6FQQBUEMPQTz7+b+7ozGSMLO0Wd27/0Cc/bc5mtAA38aIGGJ2sD1qkeBf2cL/
XgQOYI0dv2v6lgMhi2zxTSPw2xU86U5qwDnNeCRb+rdcIaYtJpji/4fA/b/YO5MmO5EsC/+VttqT
Bjg4+KI3jzfEi0kxShGxwRQKiXlwZvj1/fEyu1sKqZWW1tuqVVlVphA8cPd77znf+dE58ddlBIxI
iezAdd5rzYGJtGG4gJXl2N9SE7TRsRm7Nag5qnexN3v33/0Cv3BqoBh7py2gglGeg5zethEqOOtj
//7GwqxDDoYEmXUBtVqHm3FeaKpQ6dJJiwvy4OhsmLqPNEekmlUKUnaswZx6q0OXI1Kl46CkMLsl
uKjwzx1rctTecYa58g+ZT1EH60mVGRbBoTNCgzyAhF3WXbXmUcdEyYkFmbKTN4eloMWdI7Dn3GL0
Q0Poj0UHEUVuzzQlaETvecnGq93EGy9WIsb4xbLqYQBHihgDg05hoqwfABUKJGfbHG2at7BvK+zc
z01ZQIHbErXlREQtmtQRDAjaXEmNgNfzGqo9lfiFOiPnJ0LVG2elCJ/cGeTrR09bYOUDNADCPOua
hH8uaLrWjA7Mgtcorm5YKCM2ZSYqdoABivdk0sgxUEoGZkgxxF5Sedm0Gn4R6HG6YlRJdDH4PZQa
KLJsGPy5x/zCJoJ0YgNQCeWwbzgklG2cGDsNsWva9hEl+7nR3LKvmPF50Q+GgmHLjYe0sKumuAAr
ln9y0IHIY4TKCA5mvVgVYmmXVOSXlhM61G7lzzaSMRJ1qm8zioAHq4Cue6RQYifQ02I3a9BrjCQZ
iTITIV349oNjtfW0icqoxOPpySR9A+MsgVGYhmceeOYGQD/L8RsYq7WKv4yZ7YuvZQWLGlFtt1ho
ftNSFBedFpaxXQSGALi+oCz81wwXVrZn+NPRC4Swgu+ePp0kx2xYhFVcJ87ouZzziDi4mJxpKO4Q
ORjVOduBgYSLlPcasT+B7AaEgKns+3vg7qa8okor9d2cEqy0JfwzM6/z0RzFRWXRww5aF70XqI3M
XpOJFhwGO3ZzOu1MHMbBoTpBFV0hllChvJBdpOWHKYprRGAkWdfVBfBTRV5fQnuZMfSM5BgQQl5U
zm4aewmtHC3NUEDaSJmMrj6B3Kv2UcPU41kNAkfDpskcFNtF1kr20Qb21BXYrBQva6Vtdd1EXb3G
3vtZcW+gWemvESkJ68EBxMLGCz3aOBrhUpzN9AZpdaJ+jS1YyLtywOZabeQY5uV1MgAlv+IIRmm6
iBU/oHFjRvqKDsRIiBLQL6VJSR0BcB8Iwa7nI2oHIc9T2S3zNZyy2EeQW0trO7Y9UxjcGcsS59uF
GUJqHRIQXt5ZTUeyeV65QCAJCEHOieNSTTnc0+NxEOWYEGdSzoN9nr1Ublp0BAZmmf9I31USIauJ
puzCLbQVTeU1Sxh1fRATyqiXO0hmbgsvqu0n4Kr3TuEYTX0/Kzo46po1q2rCAG9zlPe3sKTKqb/Q
tTc3/uvSwa9fjqsYoqELVTnGfE+MsMOxNyFGYCsB5EvEBIMXpTstFwbI20o1ut15YJpWf0s60AMc
Qc/Ba7TqUdBzYSlVHzDXJahaZ14+lW4MwOltACCYEwNy6Drak9QYNgev7Tzzg/JSIz1nyGcYNAY7
P9zCdQ2Ns6mjhQiYxqDXY4IDAwvBwmE9GpmhXeT+1B6b3sdrfJ7BLbwoI5OmdObwc6D5xmONL9+x
SfWbCbIz4mAhnVA59J/TaCDEq1k1vRsS0cgfeI6MYW7UBT7yAcm3Kv1mDK+ioQhjwjJHIsj7vzGx
/biPoXpbdxX8a4LNnP9ivttVvJQEVxi6SJO1oegKFRNmD31sG7e5dGKHfvvv97H1z/tf9xrX802Y
JRYiOQEE1VfvrhdWXjQtklO6WKgKgU31SDTR7W9LD5UJPhWO685sfs7g5v3Nrf7oPjxdmtvls1tx
BZaU70yBlTkPMsz4UTo3zHeo3/M9UbvmHt7GuP39Xf54CPnzUtQRHqxXzGKKPKMf9mp2N7cYXC5l
dU34YY7tjOBTP/qbG/r5Wa43YgvleBydfHe94e/Uhj0syBY+PSOqcaFvpqeamwkL98lxIDnSlmNb
mFNibERe/M3P+PMNCkhIip6O4lESY/bjpelm9h3exLXFhFp/VxR9hYxLLsmnf/oguY5PIpTkiIUJ
+d0tcvtmR7YlBvusJu60zmvAbFWj/jzN/VuH+y/SuL574tvP3ef/+FrSnJ7XlLL//Nd9RYrKf9z3
b5/L7zW3p3/rL9Gt+4dy6BjBJ/Y49LuKV+EvGBLqWd5vHzmHL4H8rm/5fx/37T9sIXEVW1iXV80u
f4m/jvv8S3z6mGYtk7WAY5P1T077P/pMOYZDTMZ660h8sIKy5J3PNIr9ePKa/NlNLfMBlp/YlVOe
n1fl3G1teI/MBAZCur57RL84i1PO/LCKrZd1fOzLq/3dZ0mR715LV8GomfPhY9VUZbrrmR9PB3hB
4RO2pFptU3MYx83M4OtWoVjkvIvc58Gu0+6VM8t8oEkk3CPvNqg2g/OZdajJhLE/TjL1yDeR7fTG
KSA592TYmnuRAkoIUnotwEz6bor2sHJsRqg+PMWo6gfmwQp/GWEsjXuFNB8sYEtSzYcIdhnaOeRX
7cHwehAeqBP9L+XaH7wStukxGyAFpgrowlnQ9yujrhlfyMFdmSuJ2YbPXh8KnITgNE2foAueNpp+
nS2Eue7KMvGS43oybvOjPzWGfIpVhkvEitCH0cefYigZ25qkGPUFRUMIU2mx6/LWTirzdcR68Fwx
5y8PU1w37t3Keb3C0zhGH/m/AIvgXlIIjRudkFAwrs35jWOl7n1l9dNHw89tREZzu9AijAeoVSp2
GlxWuh8INERaCB31UMTNdFfnkHuAY7T+DrOtiYIMXvGZ5qUCTa2WMCKyanKTQz8ZNYekqjCuiM/l
YNvbk6hh4boR/pK2kh+qsRkLYneB+pzRbYkJcKpw123wFSi1K7wyRJvlciAicajFn3lbJ34XP8Re
8YqbCy2AGl1/JH5+JJqkWORLnVUcitOUbZ/wxZ7wAY+QlC6IVV/0jJ46v0UdMOUZKJgFpQKsdi02
dl1kTzG6hOfO6+j+YX/gdGGqMCsxWFkOkzqjx9Y62wIufkcLuqbmWErzgsUUQa4e68ekGeRzGPuz
sYGNI9tDVVad2NDi1sBsw3zVqzFz12c0d5ajipzoYnGAMYPFT7/241h8LfoMDJDKYwIfgAbFX1s2
WMJZzNgmx5Umt475FpGZ1/ZZXQl8OTUUR3JxbCfqA7cpwOPZYTFe0nTq0Nng7qDhiXwJnUUSJuSA
TZMdaBE2TwSduESUtWP9FrURGcXSTOpz6kT96KDN1XuKOhsUD10LZk7QhL3jWI7loViF6ME0i5D5
reZ9YZhAsguUbDMioQS8ztbpI/dOpXX7xkgquRvJuwLmNxXNdeK71UfHHKQmOrkdL8Er8zX5Wdbc
VRRbgJkzsrJoyEbFYejqbI+1tR2Dao0Osxoy10gPnpZL0rqWkGkktrJNLir6sb63xm6pheshpBSj
QOVHp2VT2MmQbbK5qaiTMhrTm2IcSOKJ8bH2+8V0sU6RFNY8rK3K2zTjiL1Zw3av9FQMK8PLfalA
sn8SKqTtPiEZv3EtP7lPsx7pWGGQ9DpTs38bgAQgnZgmT5xbxH8QUTtq/eSEECI4Y0rv2sqn+YFo
Jz5iifngzsnl/DHrl/yzA5Mx24W05DnVVrSwUcPkJnlkZj7fVEBdMC8phvI72rwoLfLFShGdTS3S
AmzQkbXFUDTj5ULaCckrJdNwj8qNALCtzMkjDPLQTU1np007oQHIx3Kfob1sviZiXmh6EuZ0peRM
01r4ld1thVuUTGERbOIXyCJAQk3P6x7Yi9+AorbbwsVzB4p1v8xzYtHgdRu332clt3oVNUy+3wpP
eu55C5KrTbYulUOzzVEnEa1IkTBm2cZmjMurysiWUg3pDL7mwHf14DFM71vjIz8yRqylGUhTzKSI
5a5uc48pOuikYTumrpV5Z3R7ET/vjZpOQ7ZnGOLLV7lG9RykRAaS7cNVo7HiwvySpchmjOxiWl7G
Nr2qSGspty3tpSWw8cC1AKhs0jiwMjY4ShycqKXNHy1EZ19njo8FduKoO6tDTSPfinkaCFPqraC6
2ku7MhkmK/TXAK26qWoChRvEOV+3KMrlTNDwOtMIteRuocnCGhdrkPjNpdcly3g1t6gJcuj9bSsf
ALw6vghE0hBYy6paekhQJENnsqrtYngIhyy2nxvmDxMte9ipDGx0E35Cu9B+m10dfhzXbuGmNwbz
a2VPtY1nHmcfHX+TencG33UYwthhr3Nj84nVLvy2tGN82aVm8Y2ZCUrRjtJxG5G9VEL6IjQaxpjr
0UFGcXPlz+vgIG7EZO+isazuZKLjlbzUnRtm3H3uiw6bhOFl+tWBp1gEaTFxw9hyQWGFS20hUUsJ
zqX+ZB/fGINrQmBravORxQO502wPFQP9iUEWLy+n4dmI22PjWem4YxOyEXgNmoAS3xfiAl0q51jU
0vQmE6/0PuspRGYBdhSMTMHsaUF3UC1fsPpRZzL57fm8aRi9CT+mKGZOggmejY6ROSlGdxHTgH4n
ZxsVNXMy/vILcWRfGuFUy0bVeXSvmsR+nchr4SgiR260n+vJ7MggHRo2XemjowEWj0JHInBitcEx
fesyCfuISrfrdqbOC4KuElzeOw4Lc3OY0JbR3mt1gYwrJTlul5ft8DwKjyWrSmfaD3lLB5AGii5Q
rFux9wjkLRsYviBG3ikjw1mikg4hFbnDeb6PGNE94/R03UAwmnmb+KzdTbr08edI8v3AJ18TgSYo
AvT48zW9VKHQRYGFnCHfO1XqXQNIKxGK2pTQdFpoYuCGFohRWYIT8HqiMi9UPEGZ65uEMwgL8tBv
S5AW8qoYGiRRHMxoMdoGyxdHHHTpQWGs126kWctjOjhIaEcBIthdhTzbpWGStZGTYwETnnC6nPlI
NNAoqowVXTZz3gULg6gaDZgkg9IfZz0fSINP6/1ccf7BcexhigfMnB/bsRqcHVxRrz8Qd9UvQceQ
bu8VpSfPEzPRZxRFRFIOdoj3PAl7ybrks+I2I8Is9Okh3D3+YUXjDpzTBrMmZDiJA5ZH7HqhexZR
+dPzWKb0E+FZCYsvnUsktUi03vrO8Kw93v8V1jHGBIsXJfKiDWYa5wa7pH87DJNxZi2MkjZqQowi
kTSZASYkl8TKuHwBGTBeOZ1c5dF5tlzzak4vNPljG6ngME7M5nPj3B8G7wOOYMSBLqykr3W3wMpc
XKPbT5ibP3HnuJB9GiIPCFeg2LWz58JxamMSxuTsO58rryrZopT4Cm+m5usETJ0G6dQREDchf/ww
lanx4qd+82Vu0igN0F0rmJ2wyJ8mTgs3YTjGV1hfsk/8Wv2xHnCKb8CyWwRpmFb9rUyWJd3aRmI/
NPS4wEflE7ECE4q38VC13nLA99S729410NoMlZ8+j+RlAGHpwZYehtGndTwbBvlgUVhVuDaYGAMY
0WtIicm8/z5Pqy46VDGqxIAjfsQbmk35J5+jiktrmCUG7mZKgNJ61GcFA2rFCmAKLFmsjbSRIgL4
mGvUInKRK2lU5GCN5eXYR8udS1prHISWM5CUsSi73SsAKjcQOYxvrh0Z58vAgXEztpb3VPLC3wC4
dm4V0/sjWg0gsn5KaxdfQsQAcCKarD1q5UHZJIoC+f/cLNIM6HHH1y7q26/g2cUL7h0c6KSaSmNv
lsSIbl2O4BlNr9kp9yrDOHSkZssuSbBYtx4f0MsepTWSd3WSv5PAwk10J1l8epLI869yCtUn6bxf
yObOOgnqk5O4nmHE+o/rHkmXOgnwcQX0N2BbimTHSYZ3EN1i84EebdoiD0rEPl0QiKIoccsP3irv
R7QzoBki8IvwxbnUx+rkBUhPvgC9WgRKlH5ox5OoLy7TMGtxEXC9BaVvnjL37ukw3vtmKMqdf3Ig
xMzfPwCBZMKEhJFDHh1FmlgtVgr3Mjn5GMJU+0eY6/omj2hEBvnJ89Ce/A90tJkliMVVb1aYJ08F
HwHGkNU1QXEzEavjzX4c1CTHvsLdm54TbB0G+sdKvPrLqkMcEF+3W75v86WMFefW2ob0xArgPDYn
F0eIUvYGyh/ejuzk88hWywcOOObmNgyEO+vkCYGT6T/kmvEeHFZMI047uDVnodVLEp98Ja3VazR8
9uo3IVu6YTp88qHkJ09Kp43lMjo5VUDg4loxWFbLTXlysyR2L87sk8elMDR+l/HkfeFL9B6rUUtS
ZKd1mUrKit0wPrlmWOxxeCg12+RKLuxwO7OIjKd+tdsAMcZ5wxeVDTviFKwSqUpNd5ozlUuZJRkk
7NOTg4fxGG6edIxX6rlrY/KxVtTMdPL+RBxd/M1iDkj2PXQqTy2lSPnv5tJ/z5EF09X/e46M3+oH
J7e9/uN/dpWsP9a4Kcoa4NV0gkwXJ/VfYEHzD8uhN0TFTH8F/BUHwP/tK1l/MNilGWG5a3OVRvL/
9JXkHxatUGnyH7lauRlx/wMvty3ftXhsGl70Vukt+cy4+fPesepqc5ldL/1GALojD+WYG5f4wpz5
qudk3AZ4TZrlc82x/lrAgrIu43ZaxbSJiq8NJL6k+dgoQjgAhMCXpvBjiqzhJR6z+rFKCEDe2XwQ
RGG6GmYxFjVMTFIN3eeKQyNV+EjsIoGPMbNcZWGX28BY6j/UjGVJnyTpgrQC38OiEqI+vhE5zIQz
xMJmvZsNLZ4pTp2ZFNO5sT6BigjjQ9NStx2i1YN4JSkQjoBWsCkwFEIlVVr1asMwIks+CsPOsl1t
Gf6e3IZRb4e8yqbdyvnRKTKX2hI7b6xncu6q2OiP1GLDGuysKo4RsrTSu9ZBDhh0EcbcsDcceWlG
UXEV4VgGBu0RGwCYdsZNDEy8eTVSNNN7vMoMnCK08x8q1xGHEXhTcjNYmJHRppI4RvBmN4li2WP+
HeYPTd/CaXaFx0yz08sA560HKrwBqOuGlzMtpTBwtNc/5JZLMYRDzFf7hXMLxTTBNkP7BlAbqItl
yPrRbSf3OimnpIcFEycMmZl3Rv3tKgF4UxGa6sB0xvIbLfXoYig8UsNh9I473dV+HmgnGzGUDRbB
534RvTkhpuINFSWhGwpkB6nZq3uCcx+NWABsaXPvw0Z1D26koF43MMex5SaAQQLDJtHyqEJ3MQ9z
Sph3txQxbSHYLpxiTYaigTuH0bc+bCMsdVnHW8BZM2SuywER1HiqUpheetFviInb+DAqeN8bJJWJ
gzCAQEIWunb1a+lWPZLKhT8G/JnBzl+wjSyc5wnWrnX41NJlB6PEAeGz5/oXiZrK+sAXCbirJAb1
Xg8VN0aIWQaDBXYJfSmsENfKNcxPaLjbimzioY2Dgak9KfNi9B4lO0JGu86ju0KTLF41TlHxJln5
h1WqPcNGVuFE5e43Ub7rZC1xu+nkK87a1AvaMqloGxaJ2CEVr15zFIkXJCUpehEKoPNWFG6HBk/n
5dPk2t0rOmDsLxCwva/2AGruOAP8eI1UGt/gyufMiDIhhXaSiR69U2wY5APXkkQNb2B2uUlrh5j7
LJbRcciihNGxWaYpgtgkBhHgNosRoDoA11K6qPwViSrzNiVc+pgu9rDPyfmmwWLGRNL0CNZGqpWZ
SE3R0ZjECcSvqjuZvwjqoWejw1pGQEUG1kYwA3zNZ1E42Oj9jj5y5TG79IhpPKMwGood6ucSpyLo
ZebydEkhKWC+vqdFHBJes9TdawNXR+88pLDWflHMNtU0UOJxD5578EdoE8G8eoYDmjgxdBhMWo+d
DkHfjUMSfs1NT+k9nJiouVwWE1FHaQkcMkxri9ulN+IrB1NVuU0XsAJT7GSPMSl9aN5578kjoeNw
F9Ej4ARfz/KwpDYm8wF97ee+j/ULb8xk7kzGydVZyYrC+DMK63Ni5FDSiCmSj+gzNZyximS6wHFL
Cq3CKo0LZwjdr+NJzWNFg7ykB0zTxclzPFhJG4NsAKvRtGfesoavVt4wUBurxjmUKs6HrRim+JC7
ucyOSLkplk7b2r/HR/9iuPjbHf5zuXwu30nF1n/lz10eQRhAQoE+lXmvx07OGOiv2ZH6Q9g+A3jf
thjFYub5nz3eWFVk0uJ/Q1rGaJqkDf7Av6ZHK5HYk5btoLlCByX5Q/7JNv/TGJPZjQ2WVlns8Qpn
2I9jTBZeGxswivc+CtNpl4aFeQbblyir757KLyZGP42ePQ82DII5j1QRiYDnx+vMHEhpiKD/TaA3
UOCJsf+CV7P6xCDuH8+euRZDU+mhTWPOrNaDzXdT4Yx+ZaUrLAYmGnXcCj05Z2GfX/7+jvjlfpzj
cxXPtF3OSa4wlcXv9/1V4lZg1lLsL3hz7FvSv0tsrHYSf0AWS+fDb81i+/sr/vQMFcxbXpj1ZXGs
n+iume20Pr03np7TsrAihZ1WFoCzBitE09n/72LvHqI252WcBUgebfnzdMjtSjwyXcS0hcxW739/
sZ/eQqR1kKSV64LLZtT97qgZd6ZZ9i69f1Fr4zatQTYQ1938zVV+8fw4gGO+J72Gkaz/bmZpQdfv
bDKIwHzO6QUh4R1zSGR3LWLD4J/fECILC0EQ3hZOOz++HNTsAowQ7eyYqJSjy80EfNDj33xUv3ps
DjNkFgvBCuO9+3jzooftN89r09yxDowRwEkwPjj//b2IHwsBtBz8Oi7Aaumj9JTQp368Gdtg+zXN
DBsT0+Z6i1wHghwPsY67Q8GxnLJyIT3kio6S/hw1RjpfMnDR1mEiQyTdFETQNQ/2xNcelCi3yz2A
JkxcyVDmhMdaPs7ODusRhzEfizMmWOkyFMgmMGi6avQm9MzKoN1nRd/GliCFbYfbjrPgkKrPMveA
Py4lM7qAPlPLJMvU+pjQy8JkilPrOaLK6f/c7v5Pavh6xz9oeHgivKjgTXzCitUaV/z9t89qENH0
cejizCSF0dGT5kZ5VX5bNR2q8AHzL0Gy1r6dTOZxLi6ED7//TX7xy6M8ASRvCof25/u/QNcOBCOP
9IIm0/CR4CMNNwWo3d9f5RcfDILyVa6EvpFS8N0Sh3TOYJQM6qnX/RzYg+1ecIIbtkTMyi+/v9RP
qylLmgkvDFyDaSvprO/gd2s2E/oObSJpkU7WlG/etAaTl65YatrJIrnHBWi717+/5C+eIeIFdmcQ
Oyii3Hc/ooHXH9gLl7QsdqSeZu0etez8N9vE+6swF4BWZVNFI/lAhPDuKgk5gImwsLw0tWFlNE+T
dkIdOg7+9p/dDvoDfiLXXDcke30tfnyCTSZbCtK0oHkq43NrYarkOe10/8+v8ueBwRewBZ31d/zu
d6qmUsexgQXHxwm66XusrsKnVvrHV7HpfPDDcBXBG/jjVQpsYIh8EcbNwAQuqgoVyzLkxs3vr7I+
+u+/YpsuybrdrIp7TmLv1WOpSgjgYxBFfN5S3yZWAa+1t+c3q3iz+xZuGxPa31+RcND31+TM5psc
tk6XlWswxPfPD1Nr5I6rx5OgREybrUnQI9r10uh3PtO28uj3Sn5yUIozMg818xhWGrRsiI/0YSnq
NTrUzO38LGb76gF8Wa2/1TLyDYpy3Re7xBGjv2vHtGNO1Rfza6vIHAiswiaMaBVbfFv0mDvbQXaN
vfUrNJd7KfDTbpTogCFjHI/yc1CiCEwFXvtxY4nFRy6d2lR7+VLi9Vk8ACizEOO9SxbrS4QyJNr3
iPyAQUdkqINRE+NZY5dSbKquKUY4oU3Y7PJRt19nxKlLYDD3nGlZjlhnZ8ge+ToRX3NZ2DRNmAQW
NRD2rviJFEkI6ZZCzx/gmQLMQIe26dH3xPRG09hCdocEGvYTeDMrO1/6CBl4TsKm95JPFmLlavCR
BRYoczUFYhzv+yRszCt/cbxXws4M/aiAzgGr6EYnQopQlV5VBY1VIugnHkv2y7mpaF9stEs1+gng
7Rq1FE6suXCAkzpIZsutD8DTxwqgxzQ+4KNvi2AFxeNZHMjSxcA6ln67teFNGduwbswU9e4wrSAA
ZkiBqkvxRfAS5FvDH+RrFzNU+mhURfjZq4alo8bl02bk4c93+F2NNzDzAB/A9eqHoU8d4xXD//Lg
cCRJAmgRPlE60hrvI98dIhCeYwUrK42LhQwypY1HjUURZb+RWE+dbOMXAz0IKgJl189A+Oj40DTx
2mibIiTJULmDIyHU1mvrjWEXoxNoa4r8vUxjhqeBrXstzulpDeneYZD90pWDWb94WUEKn4GfNqYR
TWlw6JdaYKqWObJQ3Q7CgOgd2XDH2wXjncGc2T44sUasrNDpvxiV1fabUqYLs7o44j1XmRB3OVw6
GcBv192bkxj2fNEWsHiOKBKYZ2kzR3eC/bnL9xkyrRueu5V+stnkGA0T0dQ9Ii9p27Men0TK4NMo
LWTJs/dEXwECMM2m9L4w5kSQ0FXzYEuV6+FYQIAlqa8YInPPCDwTgZ4zBh5pm9TeN4Ana+RVK5z0
S+vlk3FNfyj1MEhUIjmnG9GllxpMJUiqWA71a2uAP4uIpuoXcAJgGJYzaEZh/aZNhs1o1sdGbmeM
kehdCOurb2c1QlmGywJOZmTi7TLZjF2iwa1cYuXoYfdtYt077VbPhX6Epe9oIrLroryg+UHubQ2D
Jtq5AtvhBoAbZ2AgMUlxRbaL3V4BLcuKEgSgN0bOoRXFKN1tS0EL+7xCqsY7rgYUMbuE7mS55Uln
2blyVJFuI0q9NohAQbzMQ2Qfi9Sb+huWnLjd20NjxbB2YnLVNU220G2ekev2Xfe1SXoKGaIS1uB0
D6aaivzsjFzrZMk+QuuxomAap+TDMDDh2Fh16gDr3CAriCK1W5jOoy4EN4mF4AIHIFr2KUebQ0Ji
6jMeRAKzq2tbPTBQx21AKjsevHHu9MfJR9rA2jsxQFwqkZf7aswxbY8OgAcIWcj1A4cyAdrvKefO
OWXeqVP+XWsZJsKXjHLhzMDX12A7XJP0xoUmJMIE3bcXXZag7AYVKGhhTkMUXjkR59QdGdizG9Q0
sgnmWwpN1MCAzOdsgmWZ7MyhTa+NCVEVPd3RHXdpF+F9YHSJkERXfl0E9ijUDTbfpd7qzuJvn3Jq
mQAtAOrrJmRCd6aMKGNop+rpIIm9blHvOeQ3zzUtp0DWtXlr5OYSntflGNZ8KHV0A7Kh+EBFbpSc
psPknj9jDfPGmb9ss4YIw4uKGASqirmFjIDacgQ0mvqxdVxaYJx7+ub+PU/KZuQKr+mpmiMvDCwg
d187rXFAlaPtUqniBIaQB2soOReVH74avjf325pKAlEbBh1g54NRvxIn6GFQSuPsQVhp1+8ntKvm
EfezrlYy4XBljGFpH7o2YXYMXTBcP5ZC5XuPVeUj6hiz3pppYz+ASKGGrBFZIWLQEaVEWyDE3UHY
k59rtk70gCiszCA27OqlqDqroutt6aPSSQWtp6USYh5GHPvWs6zlo7E6/vZ2F+OuTmQ3XvBx4K5P
zbK+clKa9ciuzN7ckVTdukFsarIaqxrUeDA1RctNdm702KfQ4tAXjI0OTIyx8deElmbzyF/TrY5N
AV2ZF2jFXi4nBGYHm6y/AKhf1AE8bZ3v+qaHoNKfkJkO/xoKyVZ79dFqiScl8hyGwFbJHtDmEEMp
CFJkZNF9P6Es3JGBA8nHa+yxCpD/A+lsT8DOZFjhnSRhMB2tT1BP/wT4NOsV9lmdwJ/qBAFdTkDQ
+QQHLU+gUP8EDZ3sFSBanWCi7p9k0eyEGS1OyFHaqeBHe+xnxJ6esKTjCVGKJmrllYoTvFT9STKl
ydr6t26k6+Y1RJXVfBvTsCdRQsCjO4vYHaYN0uaaHLkWySeStxrJm8HaYp0ppePHJotCWKCGhF67
tGCEdpCrDYd4dcX4ICG4iiUVnUe3ISa7x2HvYMvdGEnjtucpvdRy43W2GvHzQIUkKx0XOhhtuxEP
6BB6EgdB0PKB59T+Z9BNkbt0CB4EBn63t4/paMIgcAm/GxB/juPBrwRraKKpBneQOtnDKJLxeuSE
UA/nLgoFQDUTh7I5NlwS6gEsQt2i/3fdJBA0ICsOiH6nhX3r0GfYuBF8eBjhWGZ9muBx9OhZRsM7
yUoRXvjCa0g7Csmk2xgmMy2yFlqFe0bahNLTKGJaYZH0urVwLT3GpkU04CJatA8dxrxkV8/9+nxz
jaavWPhG/DxHsQXM0Vj27A0YI3PSYA9O0+lLETGR36l4HhhJQOvqmXaI+WPfDsaHVmtfbm3VSPJd
HCYGrl7yiqGGDE2YuHaYhFT1Szd9s0jqJJnClMPDBNHNOJgQq3LyTP0ZL37kNiTCcvT7JAAFfYF4
VJeXWd2zyi8mjIhA4o2az8lJ7+3AAYt2qICy9ZjhkrINGKPi+0QX4o5BX68jH4gaMFpUzMynnRLz
Ke09gxgGtlLOn1NjF3uj7D06DmElMG8VojlGjmBu1DYWuZp541HUewXyBeJCF9fddC25DZtVAs2F
qth9yGVavTpeOKYHHeF2OjSsqGZQZUvnbHzXkCjJlD/5t15JXwcx0QAv0C1T9kALLcyOdPQMk2pu
63P0UjFplqKyHmRXMcKPl6z8PHQekdnoFtVpIyYnImPwCexicmjWNQ0eNkDOPnlWdGPEW68bBihl
kjvlxooLC2YZlJinZlwNnjJfCpqHZaZmdPBNufK3CWugwojZiij/M48ULb+97QUv+dYeSIwPEM1Z
6TZvLTz4A+8kYRaydT7WvRlhv5RpfjFQ2/h7twVdtemcYaJ6qZL59vellHjfMaCQYtxNcbgGSjOF
e1cjmi6HU/ThxcboOPScI4RL4gBFRzhfgiwJJaHrnaEOcx06y9aDTAJlJVvmm8VC80lKLiLjPSzt
ct7GZb4wGZoKiBuOrLvqJjddq7xzBsaIASMwdyEz3UjtYzSk9jMIrHLYLROr4S2ldpSAgirR2YlK
ymfcjbH3YC2eOBI+JL2t39fRR8dOp48wAUP1Yc5BGB2YBUfyYISYADc0kpAMFc3YD8+/f0Y/PyLX
xpaCdUXRVnFPJo7vivVYxzWyIbBEfmlh1pNLeBYq7Iobt0hRcBK5+vD7C75vGNEntJFyopDB2GKL
ddrxfXU7zKlnZrNESpeb+ZfFaApSbxnikmfaWX/TI/jFtRx6RkxIMH8xJXnXnEJoTMa2k1Qbt1n1
0rr098iWo+MCfO9vyvafi3ZsxthdXJQYtFvtdz0cVYZJ6xbMnEO/flJJNl/NftL8zbP7+SLStJ3T
nGid+njr///dj4WCgGjfYeJgEvfptyK14xuwyePx97/Qr67i2R4DKb4Z6b3v3xR+Q2lDkQPXOB/O
rAR1gIWB/vD7q1g//zjrn09LheQBew2o/PFmXAkKym1hXq0/UrUj9dcEXmGAkUL417hEgfRmq29C
IG32YzYhGrxPKeUWGGoW40t7nh37kp0Ja/jcW7N3jK0o84LQKya1/f3f9VdPBNi7Tw+QkZol3j13
oWrDoZjmuXvd3X+xd2a7kSNZtv2XfmeD8wBc3Ad3+iiXax4iXgiFIsR5Mg5G8ut7UZnVJbkipRt9
XxsoJFCQQuZOGo1m5+y9toHwY9copfNFN+W3g+hwGeZAS4+a4PvrofVer7fQWhdQC9uafS2MG3+s
KverPMsPFx4iA+81BrJpuCEtej8Q3Mm+xnpRA91sUdvLqJ3puq6ynExZl3/6CFKgs+ZW29yCUPVT
BAT8OwpXFhBXCkhiNWUKlpDOvRco7L+4SR9Kdaxf6J3QPZnIhCh4v/9auimwmajwYpi83cIcS7nj
bZZcxFEZnhP+5qEq8NQ/feznRVNHTEVlmhaOdXItQ1d0OiQNBs2rwDfjvFzrJrP5df79b+v8P1zu
0ifaOKJONk/5j/e98/nf/NU6V8gmwZpNuqhpYG2kn8GP/lbIka9LW4omHm3w2fY4o0D+Zbw0/tPF
dEwuj0vrngXu3wI5/iArEe0FVleajLNd+A8EcrTcmXT/rh8T5sqc1FU2+bSbXct2T95AVTNoI17L
K32Isd4rY+J+L3JhXRm5Qw5SbSUBoUiwAFvv1uk90pKGpvZuVVDCP6cqGxsC7lzc9pVLtFKTudmD
AWF/8FGNertsTmHiSK6rMNlV02fPOl2X9oSgmoAAGe1roTjKoXZyNdnKsYvvulatvwttjnmaXiOf
KF0Q/wQmSlUxA86xUII6OG0Vtb+yXyOjBrbp3yGJlAUKLFwnaIKQ6ECEm3OmktfMKfM1f8p+zaLS
e9mAhY8CE2XJHFTlkgVqgHns51iS1zCraioEoKnYnZ1atUHglSAlbOGWavDcTBk1S6mnHK2nZA7K
CgutDJANEVfojS4pWlSTEZ/OUoF+3bwmbQWvqVvWawKX8prG1fZ9UqwIMulvUd2ax7ZzJnNR1xMM
fKygpsdSh0CQEA9B0leuEe84m26UZAfrclwRssDhz8Dr8pC+BoXJ3Kwf5Gt8GFtaosRsigf9shJJ
TL2ggvnvGxR3SJea88dimNHopfCXEUTyGk42vgaVjYD5kiVLBgFmSlYi7wp6bBu9Oek/LS2Cz+aZ
1UA9OZ7zz7BkkIXWO2BsqM+gNV9ZkD0kAjrV4aSGhTSDP6xMty0yXlW7J7QPNVZXpT3/akJ/vtWE
qUOTA9pL8cpB3JBJrABrJ8hTOMmqU+WrLK+H6z6Gvg8bRMv8DDsXdpLIm+gPYM2KQKRpnDC6EiDF
Xw3S/13U/mNutf7zorYKYYC/9ZHPv/7XemawZr1KfRH80HOkRfev5Uw3SQtHzuuy1s0HmrkR9fdq
ZoCGcthGuXPTCF2ExT/6WwikA5Qi8Zu9Iv5r3sKM9Aer2fwu+/dahpKYv2Gbs8tGo+VmOScbFFcZ
S6YUJFQ5P66DscWpuq+oUybETppZs67j2zcX5vKvv/3PIeJ/j8h2CIOcCZFiXqff7nerHOe6oCq9
JE7uzFDLDQDkL/Yn2vs+/b/GsJGV8PagLTr//M2e2ibpBHk/2AliV3eg1ABg2y/BPt7Gi4th8Ytv
uujsZ7HYU+D+YqOtzefPkys6H024ZxYmeW7Q+7HhS2O7LrAGB+I5ai4yZK4RuTYQqmFaKr6pHkEa
cXR8+fyyfhzXfUULzJIzjJuAC96PG3c04lICSuHrG34KUlkR2rEM3TPboAEQrjBhXekZ5137i2zz
93s0LjasMYQojmHaCMrYfL4fuHWVMhxHnYabSbF4wGIHrq5aZX1/W9IrpJAaWF/c4A+zliHnkxmX
GCkGoqj3Q8YkYuFyZ8imotE5DP3eSXjDRZ1y2avOnaBHcU1PIP1rdftH+cdvhuVUw7maLYSJ6P5k
WHXoa6eMcRuVhBGx/mr6D96nzSoY0p1MpW94eyBQyvPnd/b9duP1+jIquyHTAiP34caiw1LqlHSE
JfkTDQBfrc0exszNh/Xn47Ctej9xXRM2hY54ztDY954SJewwI2SmLogQaDLiT5G1UzEo1eJMjn+/
Jv7xQr4/rcxfiTcPZQJACxalutMpQ/XLoIyuo6t32kU8HWErkODwxd36eN3mQTyVXaKhzsvA+0lS
YZMsNWUO+BbxOsYrs2zk0H9xVvjtN7HsWZGJahPl/ftBcoJ7RdcbCXT5MgAczXlymKonI1Ej//Pb
87uR0EVgGkHbaALfeD8SyK1E5xlnGkQU45Rx2aKF4uH74gv97qqZFkd4eIXMg/nF83bpZGvimnpV
sqfRo1vHEjcA1r8YQvvtGDxFOgpXQzVOL5oita5S5+h18NaCRGBDv8yCutz2oryZkE+GhSQAZdQ6
9MuKlxJKMeJVLcCQ6aLXMMW2VrsagvHvI9mfTMsZt2MauoMv2VZPnu+co0nYhDN2mWKojrSACLqF
KcQXE/Pj6wlNEC9w3rtQI5GRnYxDt0qjldXSAxnkD+Hhpw+Ji1e9DHhsail4jstfyMrsbxSfgDaU
diwWdNubPYXw9ABCLt6ayWDtarNadk5nvLQY4gEYGJEP41T9+fnE+7i+W4hxXIoKHMEJqj+ZEbYT
mhktYq7KeJMNP53giO/6ajTuPh/m9cX47sXJVUFapNGPA6vD8/R+5mkefpZ0mAvqvb3vql6u6RcN
R5ewFWWJxJ0sXtFQEUT2MUh7YYAs71K9Q9oQhptRSfHtq9lXCtWPSz57NmcGdCIW0gFhv/9QedXo
lB8aXm7YZiiihZeD1z+xEe+sXZtLZYve8c/kd6+ro4FmjDk4S/C8D6ujkhcs90Se16ZDiwXicRQX
+6BsvxB4/uYxnFWE1ND5apyzT1YUilHNpKLpW6ZTAX2nzQOJSdUNrj+/safD2GyC+PuUUa1ZbX66
IUo0bGFdzvypxpC0uwghZyf15osvc/r2Oh1l/hRvtnxTip8oL4geSuESIo+GoJkBLz/Te6PmSCS6
L96Wp8vx6Xjzz9+MF6keveieb2WJc1M7m+p77asL99shDJ45hOauY5snD4Rdqp0gsTNZetkBJPEi
B60JaeSr1Wiewm+fO76JadJNMTXPnOv4J1Mc21uXJoXKc4cA5dAQb7XJgmr41jtRfwQR1zw1DTCm
GAwJXJfLRmNxnMpuar74IKfrzOvnQPPnzI+b8eHrDtlITCLgiln5tukLC955AAw6Uq1Vq6v9ijyy
L+bM6wz/8NXZiLAYU09Chfr+JrqWxMJR9EBinW6AzpwHV3k3ED5nc9if4j65CRrP8seU3mlt9L5t
KPp6SKNLhCpQU5PjVNRbw7miZlXf4iX6Qqn6mwkwA754TXA8I673ZI6R/8TZyMQ+ZgayeVaQFayJ
uJnhQcFgf3H1vxprfr7ezOeaUABMc6y+Yx0vR9X4CUaFenX5xVea5+yHK/7mK51ccdXOZSQndu4y
9NxDWFT7NA6W0jYvRiBEox7pcPC7JyI6Mv+PlyFKdvPJmb0ae/eTkac4bS3FQO1j2eRzDNj1z4Tu
frWmah+eJt5eWBrgPBKVbvLYvr+OvIMh5cc62xrSGqggQz7l2Ec4l7q0KnsNoeGulOHWCwj+7rBm
edEXC9OHgyBbdx3b/VzvpOIJCfr9JwiVXIDJJ654CMOfDpWyzMhu1Nm42OXRBYCmW5XYeKRKC10E
u88v8odZdDL2yYxty95TqdkRtmQ8y56CGcK1AaX856O8CtDfzaKTYU4uMkrSsibsQCxrOa4cp9s6
SvzUUmJZ2Hq1Rxi2Qpa4q7NuZziIQIgfilDM9JvPP8Y8Yz58CgekNj4RF5/0yYxKnbpR44ZbTcrF
ZR31+xh8KtjTGyMLVkGZ//ECybee1wEU0qyV9qnSG87qmJKhKWhN40AwSbccCt9mTtnWeujL/8lF
dnS8akznuaZ+0miPlL5vGqKHucjeNqrifWT1V40X7wuzvtIS77yyafTR8j5UcQCXZgTvg8byizX6
dAM2z2bHVFX+Ozd7TzdgKXbVTrZavZyiwuxu20ZnjQJL5lwoaW2K+wJ/bXWTmeCI10PWV9b15zf5
dEbjdsYiwFVndHxyp6WGNiL8rJRchSK/UMYzryEMPLK+uNbzfH07k+ZBuKUe6HhcSpQ03j+yvZkX
HDnmQ068IyHbt1Q81MaC2LcvCie/GwgJuscdnQ0QM9Ly7SpfZTqon/kVAjtrhZBnkxSpOM6unes4
SL5YDH4zGAxmQAIq3XOTKub7wZJBMXU3axmsV9fUwJaOQc6uIPnU+OL6fVh1uYAWTwTQey4hy97J
BVSdZAyhLQBwf/QuCogr4g6RUkWVuxBn2RCvXWtnE573+dyYr9bb2zYXSYCA8jKh1McDd3IyKhpK
9W3LuSSd5IEnkMATO/r++Ri/WWTopVMbnhuRlIpPdmeoW3IYOHwzugjfLKtbhlV06YKmI/rqsQ3G
/8lXejOc/v6eyTQCqxsmYgnzGdt8Wu+Hvrv5/CudzovXy/ZmjJPLNrhmRCEKURm7LgtVnvBl4SAP
Y6XmffHFFzodjJkBqJVpyEaamvPpJIyFF4YqJIVlhlnaj5pafRgCHWdCmpV+UCbKF5P+dE7M43lz
Kd3GpzuX6d9fwMiQusCcB1wuDUkiADyAxUhbfX4Ffz8I7mE640x59eTJstTcafCEQ0TXANe30B98
IyKy9fNRfnPpvNfGKSdR8CKnvYGOe9RIg0tXuBd5T6TPTzO6Ftn956O8Lm5vnyKuGMN4JnJTXKAo
C95fMdWmd1WR/Qp3wViDSLpvYvmUOS27wmxvJMklW8a1QRwiwKlg4Qh3myb2QXewCUr3DrYiosfG
HJde6V060Cm/+HgcA04fc4puBgcjyuoGFf3TD4gAGbdYjtVf2DUelWbUNd/q0F++dBPRkoQrKuiF
gROlAbiOoLwpKWuhEbQ72J0EZlZAJrImscAXuEl1AS6rix4iPBrZEQJu4ewrLBTI3dvRmm70yRlI
ANCUx7FQnTNjUqf0e9PUQeTbrVleyJKCyCKuApCpwDIShm/cbpuKWlyirs6rXwWQhItA7UV652lT
qLEl6aaDHLxrJ0loATqKc4eOK7+SeiTdQ6w30t2O0lO+aV7clJtGNuWVUEtjqWmNDVBp6od7VZKN
c8RcOV6Yap7vBpCjcPL04CVm0/4YZmF1rhMzfEwci5542lZbM01fLKj45q5JBw9bD5GZI0npUwhc
rMRL0wqT1KYxC5HEEZpOGlJBraDekLJBkUd46RNgK7GO8WDvCzpZcgWGEDBKAEfiUcW1Qu5RUBwC
3Q7xYrpEEe/7NjYu0zZZZ2i2z6QVBPtag8JHjlJDCU3YD6pCzsfWGjX1oGqFeeUNueGPyXRDgml7
rGlv7+QUEcqVomVsumgd1EkRoLT2kCHpZUTIYhG1W6UMSvmDjFeYnm1XynXfma1PIIlzIfpWv2yD
tOpWuZUzpbmjKG+VqbsJUbHfWe3QSMrdcWX5gwtRede7xXSmpZVKjr2ec+HyFWLDLl4oAl2u0ajR
Jdmze2km8PWwm9euWm/yKnUe7TJrXoTaGquxF+catpqlU01+pI71ZT6QycnMhGqWDS8utM1FGaVz
kFFUKAGku01ljXtdlWSGZab9syLZMoGISKsfxoWvxNJeQZWomiXcWuNY53p6qTmKesX9ai+GOFa1
c6+eflgqwQfIdxHHxmHGdTYLArFSTuuGV7wAoBg5KbuXKM1HqmjtMsSQRJyaqRPaoZoPaTP9cIzY
/pZkRnHQGllheJk/YJxWu76c4ytL8vuWdqjs9Ep/qQyTDItURoTckR1SYQLpUBaQnHEHFSRbkB65
c3tlpBtkXgfRL29EFbtQ4Y8BSCkvxpJ7zIuNKI7RuJ0MUZL+PkLiqAA88kvKNndGucdTRqLkFLhn
s12FUL1Ov4i9BstxWaIw7yIo0IOqrUEFXhDuoy8bgEBbmVOezCQ7DtC5mXqbGXUPNSehE2mFc0m9
x6lkDPH3ouFghLaww1BWPxuqINwhzqpzD9PBnmNZekFSpfFTDp06LQ07MveB+A545IyivyaXHkge
79EZxgXR5xdZO93Bvq+Clew0eVcyPYorcgOHcuXKrliT09BtowYaEA9mkd5I0IfuQtVq/aZTX1Aq
ZL7qdr4deb6bRd8mXX8K0UOTlKKChVEa1efWt7cpdcSzJmmyuyYgrxFUH7TtiqbjvmVpA20WwXyp
151i689NrCDErRtvl4esCqtwyBdqqp1jWF+Rx0a2uMxI8rJ+OX181mTWnlTKtRyr1dQ2PECpuYqg
i+arPrOI7YRw2S8NIiOXblveh4Rb+zau5YWGokOTiVjFs+/OI3RvNckJL1m0NQmmKyZvF81EGdX7
jkp/TeirTzD3MptIkTRJpE26h8EBoJnEDIe2Wcvan12OrZECyLbR7FULUdoeum3VbRMDfbVFXiF4
yaYPfF4EGNdL2W7B5xgPtdQGvyiaR9YxrBggEPfqGO4ppGHzVKcXEIBLMwZHXWXOfVsN/TGxWRZC
20oIFiFjdq3RJ/ihqbPBydYvFObF3hQk36mAaet1DDlDZztBUQYbV/PcJPWzG1pXk5plW5f0HuJ3
g7y+qMw2WPVKoomVXbg3RsidbshjuEi6SSnhHU/TuhNBfQ16euJ+G0SZlKOuXhLBmi3NkXRT4nOD
XT8GP91Gw8WPi+B+9oZuyYI7J17+0EbKPfSfxwQEYuUSWxm67qVtFMPKaYxtCK74EvBpfV0rjgHE
bmB5LRQckWE91MynsPMgI+DlzPdIYsyrnGzdhTZAlUWbWpPW6/B+mLLgoS1KfRm4XZKtcjyWwz6g
aLIhHmQTDDzewaR0L2Ze4b5JxniMbou2GC8NNR02ipIrB3COARweJKhn2E0ixR/dCUwiwJ3zzNT3
PHLhgdQ2xRcCnUBDLw0K7EK2LrEcmvbcdMOD2g92tadZaa66XgbPnjMOmARwSW0wAVxmRl5RDcxT
HzvKMTbKccOR2Yd7BKlA8wHR7zmFLTJRrVrsO1CczGU/RrMnYdjGjg4T1BOBRQejwz1is/d4SLDg
mHsVoo953YSG8UtoNVvkSnYrzscrVdjnhhqdU37dNEGzmhxJDOwiqEnQOWIY2naVZ4MjjcpdBhuN
XE1quvoCz+S1GEW3zyKBz0Q14pznxk0eAYKO2b6JhpEAUAutE95aQlBHD3x53fOI4inRxU5YuyQ0
xL03pNYexjCSJLUg1Q9jV+ad4ambljXVzwWTmaT1ljBC4jeoEtPqAWmIyzHCQ3Lr9l3JF6zq9m4S
kijRXDDaEiA0FkQA19sg7PBaSO05VI3iuSknnEkkkj+yUj3RR6voULRYHb3BG69CXZFbLID1MVP6
xPGbQCUmibhs46gQ+oF3MBzAMoVeKjNfjKmOkdklJnfEkk9JSinPB2dU/dIyEtJsCARe5H0ybDOv
c5YlRcqZsGCJeKvXTgf0LvTCYzKhmoPDIjeDZ00erxRrCH2UojPTXis0cs5jr7aWmVU+4GdaJon9
2DiEoBsZOZEAJ4dDqys7q6pvBiiW32PHajeZCQaushXN4epJuWpjKY+5nY+XUeHkQFC9ByNp6/PK
IY2nKGXkD5FFWnOV6kt+K7zQSG2Plw4rtWJgFdZ6ePmw3qZqjbz7rrEI2PJr+Rp86SXnQGMJPiX9
8DHUSzYoAeAD+Mf1tmoLkB26NX0zx/E4u7GSrR0aW8AfSwUub4Y4qC8vW0IfD0E6JM/5aBS+im/J
pRw9XEGl3Th9eaZh+bwuMUcQUZg2fgsna5t3UXQoXLlrI9XQaGOEWDnzbyLpgNVnIiJW4SoP3Nui
KpoLL3AesLsSTVAY68mqsMwPg4WYhsYH5I0+fwwnrspZ1vTppuL9sGRNC44w2ZytOfUXYHkBzVml
n48ASvilXl1UhZ1fG1oPfTPlWYKShYYSgL95ndQQzqC4qnu0xeLM1aPmMRuH6zDTrgh2fVBGoHxO
1obbLGPJydqVZRQcuaoitJ9SORn9KhAGmUupqiWX2GwXrL87MZn9ZdyWpG4mlhJAKHYL8QMrb/3Q
Bq64hhOoXhDByREHAsFtN1Vno9Lnwi9ldR3HHmC4tt0Yaev4ZVnh3I/UTReI4bGqMCEtnJhGEBn1
90gPB2pF+pPTxb9wbg2HSB9CaNN4yPbC6Uhz0OVGIwaAkAOdGkwa3xsGNjSRdrkvZ3p30BNN3cns
LLRK6yIkBmwDahapdc92vBnjY6iqh1boK2/SeLFx7Lyp5zzzJB6gPCqV4ydl/ATsFcM7jmjh2BQi
2yq8gL60t2OIii7ONMtZ2uhkzK4kzjxhP5ChhDxIzSi2PX54ALlRs7U1t+A97BJ+rTjYpCXLAKJY
YHY2NOHIvhyBwva4ns6djDzmaUzrZGENebvxiDVbSjLGy6WOrKQ/M6y+xKsvgo09kL2aae3LkJQ0
k9RRYJAtBzXfpAbB6kuHQ8lzh3t1gf8WLxnuve8iYCdkxeEPW0c42REWysa5ufa88ntRjxHwhXDK
D7UQcsEaMgeNBFG6EyB5z+vZSRi17XBBsFiIY5r80nXiYa61O6jIfkwAFz1+ehEEIEQ9vEl7XZt0
ss14TkkdBBZRXH/Fi25Eyk4MlbfqExx8vDadqF0lBqtq7gmK3vhVVzqQdOQmbbLS4uZHMXJUb4P4
IfUw8sN9DfE5wXxAudtX60x05lZ3wtSnSYphvkyH+8L00oVZKsdwSF9KvRNX5KkV2dqQXnYB0tfU
t+AseWPFnWQfqrWUeH0bPwGEgFovniaJ93LPqTkAEDkHnByGAjMHuB/gnvk2tWLv2gtm+RdHzHDw
O5g/mDGDNk+3nuzEsDScuqjJ0uCd2Z4DDnDotAeDByq9SvlsIxF49rWgMmys6eb2mh+PqrcbBiPT
91VFXNalqdlAL5WoaOSWOqpLBF/SKn6El3LVQRQcH2Iks+YytCQfIFG8BvIe3e6qBf2QtgWRiKGt
GsHDzMeMN6oZyXoDsD4RC8Icq6faDgRYxDTFfWdaanY3Nvh1V3IYxzt6h6mxqYGC/gr1tG/93nSq
Q58Y0aXTZO2NZ4fdt063gmIVTmM0HGauxp7f1JTvMnSJz0gi4d5jlepHAukh5P+ISdG55NhRsipX
iWFcsCFx5H3UwUkNQgIXYS0ro3tPHnsRXERV3+BzJ3gjPiRdY4fHEi056PoC01Kq5nOKnNceqjIi
tkXIa5IApp1S1BbfRfyCWTQsI6tomwUBJbxf0dUIY5+nRe09lEXfdWe0urJiScKCt0lTy9vE7Mfa
LbkPIBoVzlF6ZYXpipd3YDMbveNothKztvZEkM1ZocC8D4oa8qWmFK1YsLKlz1KE4i4GFHCoZv98
SNeXZbCDDWHBSB3u4t6wZL+pglvFu4ljQY5nyUEcfzhLQWUHVKPkmhdf1UfHMkKoav6Kw/oGnIkR
7BHr6weO5uGet2nvhyanWHWjqVdWyrF4CNVsWOXCcPJtNPmYssNYcmBTGs0PIh0/i9WpYJ5j9xCM
k1uvyZRZEZc+YSnvm2MWB2dGbK0qdTwzxIPpfIetuZyEFq8DYyyPaLyN7EoI3Q62pG/LbjmBRLeO
OLLLq6qwfGe6ZMDyUepatZZ98p2QaInfcg6lPJ+CB7xBgFmpzZ+NTRf4EY7wluz4eh0l5g8KHjOp
cgT7VojiUDXxIarV9rzlVGe7i0rhKtmy7RZaIOKlMrRykcbqph8m9VdDRxI7izUFzpL6pbglXpvg
Bh48ZPdBL86ozxnXeJvre6nXdxWOYpvci67MeFtW/HUBcZ7zttKaBx0TfYaztZhD69RVqmtHeJZh
wXJuewrBmjLS1iSjBBexDcuXvLTI58QOaZDNXqT80G1g1cUA3Z5UD5VFtpi6BTkmS/CkCyz/K9kD
+pzGDMAKgCFVsjvkCoGK0QiBMfOdBcI3W8XCzhVa9rE388nimiqlHV2Nag5exBRl1J7nlrKPdP27
N43DswMk3S91BYpeKMmVWDIhOdw4hf1UpMBNtkVJUUbQ6ysOYIJbsSZ8KFrpPHM+gn7ImuS8NMcw
rQMKOkaAmDBS+cBs3LDn146JZH84SztIaUDXq29Dqu4cEUi2cGY3yFUZMuOPCnlFi7qLbmsErNVK
OuavBuwv1dwHzKy6us3zNnIoWUW27yCFOGpFYSwK3s2rlOfklj1peN161Rqgp0kUQBRYO12jBDVJ
1bhwx6YRa1LKa3dhYKUYbk2bGG5KXzg8NJcEiMZpCFFobwEWV/aPTlODQ5K6DhWQmBgK3swkppB2
ZoJmYb0r1hHucmUH+P88TRttXUZiL8v+2AtiOoLC23fkZh1x+K+KUgWn0rlN6lvt1FehD44c696i
nHHnTBwrPVAHnlq/DRWm1FRY51UtyM9k2/CkYZseliM77b1T5Dr1hBQ1L8WEAdosAJKLHqvy5eTG
E+cwbPBZFmXJVUFx/cYL6DkTlzA1AIcz5aFMk+gwkPZaXKSFSsYT/ORgR9CO0IOF0LuaqOAA/sq+
txqVHFbAIYT6lE3BbiFilmUhBIyeDS4UmYawIA/v9W2UenI3gf95KOEuFgeiukusjGlWk65iw7G/
IHsiTPDfjM6416rwlu3TqKw8RcLwMYfBfMEem8tVk3I+7BU9ASESVjuv0NvnwLTlbcNL/2emilTZ
9K4Cb5b6NxtTEtT9FI4Hp4fGHOalJkeQD4OXckm28UiUeCaKiZQPACnbYAJWvSQtuTRsoml1Y0dj
RFthsKF9tU4aZwDBR+26yq3rChIxJCNuvMf7Dv9MxWn0m4yxXBXPijk0FScoskWpUqldiJBRW0fB
xJ9AE5IqSreZ7ADFTFRVFAbIro8u2UOZd9TEL41mKrYpPb4zsNPWBWkb0Cowkvu8Q2WyD9ssu016
ZhZ1Ca1sSETuXZPzWU7Im16PVOG3uIgrCTotFTph9k9yBhYr5AeTodUPEsvMghVg3H5e6P9Nt+NV
lGlbqon00zlpd2MDgxFFztmyaYVPOifV9Xxpe7fBcP35QHMH6KTfgc4RdiPZ3+7c93jf79CHmtC6
nvYXXYV26ST6TPlIHmAuP3BolYQfcTCwevNPu5U8X7Sl8KLQlVJnDub7cSPMJqGS0Znq8zzbqCJM
jzmpLF/060/7lfMoeOI0+r6OxX9OLiNQWWApGZcxMklJKLRlmOv1enLcNQnc/a7t8YZ9fj1/c+No
Z6NLpUWK99g96ZBGbd7UHU82Z0Qt31YFZbV+rIqdQKWzNNAZfTFR5uba+/tHIieCUAAwCObpvr2/
jlDVjFKvOHG4TbLxwnGZue4xIZkT9CeWvHY9RuJHm2aPf/o1oRYiGp7tDvTNT7H8hFsg1XQE7fMq
33B3/aGNllZjXwet+0V78eMVfQUkYnKgb+q9Bl++VQnA+kv1fj5N5JRuUiq36E00wVb4i7ny8UlA
VoEylMmId5m79/5KAgVFi1ChRjDqBGzV6LcdlDltWkkR+WNLHB7Awc+v4geVMc5Q1QCeimaHBOQP
MbyutA0clDx9nWYai3HQNm2kkXUWd7Sz1LtGS781ZbMNqT3WKnvKlJO10V4nCf2Gzz/Kh29vwkNG
a44AHvLlBy1Gr2hk8sydfSvm2xpXpSSeLICoJNhKZdviK9PMh3k7j4c/Fg8s5yXWgPdX26IWrYpS
p7K3yi7hZy1qH7XfQ7v5/Gt9WAAYZu5/z/p2DyfuyeNYkOZAkYX9GCUrqDpW7SwRLl1XlnLLiyJe
umTD/f+NqL//Yl5huDnOTOIAsp8CuBvESGqcFAoJWUryL7Um83V68/wjHwT9gqQAl5c7d+Dn+/pG
KYlUqW5J7+ILlt1es4Oj0eR+xT6SI0wZbvXJW4eVso4q868J80fmytsy53//Z/43z2U1ijiM2lf7
37//3+ZXOUfcNqe/9O7fNP/39cfhr3JOxn33f1avKblX3S8xXv9qSHL6l71w/s3/1x/+nbV7O1Zk
7T6XHcc7/loIV+WtS1I3ubj/7Kq8C5+Kn08f/sHfvkrrP0k8IbYUGyH009cF8b8R6xad+nkCImz2
ZsHB37ZKk3BeUKzoMxAZIzqYg3v/m6/+n5hrDNJXgA3MzyVKm3998cu/bj/X7B+tJMbsUn8zTRAb
ESaL8ok1lLlCN+rkOZDZmDRooq7rGlrkTsRYdSg/dZEk9WRQzscQa40tOfcoJVEWi6qy9HOrJBlh
MeIj/qZIB9AkKEmVgrxmx/Gm1TuqndGo4Z1UHG+UiywB/7Vo8nCyF4pF/ARHxkk+IpWwxh31/ZFk
sVcSXuvFwW2PVGlgi+VCUYL0kz+NrwS9MKQEfahNtY6Czaxe5UiaalMfXHnThC0iWzqyYPNPiGJR
VQQ96sLcREFV6dqyzDi23OAPi+YCIua0urdzc1hYcuSjzplr9tLpkvhGmKEt2HPoyLt7iZObPC6d
ZvqQTiDnw7itYfj04BRRzGr5o+zm3lFIPBZ6J51MlmWkB8kLulXzsSbK8JgOeWHwo4A4FCzsBW6o
ptPthT6Ro7pUS/DRa0z8FAxHQYgxuUgOMhF63VjIcwBFW2/Mi34T2En6nFB2owtUTSGQxaDNtHXP
aeq7kcwn4a4h49UNS0H+ZVBjxwiRKIINrJJNpppcj9ptKu8Mz7ijb0TmajEFnyB9BuKVERU41VPz
QElfet90Vam+JSTapj7NFF33R442ACY1IlUIc7MeYAlNT84QM08oZ42ULfMYwQQZLMNACSar6DOR
KhxIvU18YvKmYME2Oz0IR6MoPCNe6Wk79YRPRa9Lb1VPXnMhwY8LXzDrI5883YZ0DnOcDo7b6kja
ASKmW1BaJlumGhg3zEYN+bvdNAa1TTh7ZCI79KvJ4uG0tWB2aWSI5mlpcX5W7MCvkCnOfR+TfohR
k4XKG5WDlZ/zGnAX6VBKb6UVBm+1ZGyiXxrcEGQ0ITTZBQ7hmtygoCfd0ZVktC680EpprkrpHoWu
03JAk+IJfwAJGJ0XRpL+0KpCu4SOleUbaJsxHcqWrmjvFVG8Ih2sv41zR7+WeP0gnBlpLshshsw4
Jzi7f+U5Rxkn+G9jGnrZS5jXGanPurSnbhfGIbNjEb3GQk8dW1zYeHNcNMIC9zl0OwpFnTqYzSZ6
DZd2NfJ4iJAlcpranrDOQUMSRU34Xv8oKJ+ce2WuVRt1qmS4LrSCupGTK32L5dEU6lrOKdd67g4/
QbJRjqy7OQY7dOZIbM+pIt7/mqlZu2lsxg083vYHoSXObTTFEg3InK/NqxdIL/zD1luhrYDZ2AIu
jFdjpwxbhBJEsYnOg9AwWZiohthO17POamtmqZAbmjDTrSQuCaVNpXsvasVxwAvqaTx3FLdufGGQ
rtLqsfym9pFg6aq9blwJKLj3Uk0dqlO6Qz/TMetV19S8DbUoIZCzUqPqQDR4TRdIGigiDRvG9ypx
qYnMvchy0dS98S0CGPbwX+ydSXPcSJqm/0vfkYZ9OfRhIhA7g6skUrzASErCvrgDju3XzwMpp0qk
1OJkn2bGJquszLJEERGAA/DvXUXJnLIugT3TdZ67HvR0pLvXg2uy7hwhIQNH8MUQC0b+kWZtO7qk
RIKiUxnI4ijr1G9288Ty3Ra+R/VSoRHRtDaapMx3RtdN3yhfhsm6cPDI9e7Ws3LCT1dRNZS3lAKl
YglWGJ5oiKivvMJx6R7wktlbd6QwpqHfqfKcKRsX4Ehhk72zwP6v4i4neSxS+iC2DhsPm0hFScIH
DcKZzq9OUUSzD8jaG1tPXG0jU8K2VrMfoRzJGF1ghweMyXvybvg9ZZfL/nGUJLbCVPkjj3o7Sofn
wM/sbut2yfgieM4/LNrzZ+g849atEn9rtaRsbcitm9vr2mnsipmVUqF9jSiJzLUiDV4cYDMnRDeT
D0e/W6LxprgtoCaKrBpWVtQ3iqpSZ94bAUb5DfoWTsc4ZkDdfCTX3VCdPD92Xskt4QWJOa9VXNRV
aLpIAiH1Ud9toJW0eAswkcRhVCghoFACaroQcbG7VLlBqW6tD58aIBjkJk7rH63lFKwcR9LUSjVJ
a/w3dkjn9IUg3/pb93b/82rLdIUO7q6TX79256fm7U/+n7hTWkyk//VO6U59eXq9s1p+/u+Nkv8X
k84ya+AboMVhkcD+vVEyiNNh9NLJn8CughHwXzsl0/zLJGTHZINl+rgObP7o751SwEaJf/g9trm4
WD3zn2yUoCNfbZSQ9y/7adLqKLUjveoXnwHh3khROrhyOSv3AznQgozL+Ef1sk/dpveVJ7PMkrCr
5raRj1AMRIZt0NKV036yiNVbyxnztauPAWXP4kf1c0EYzBzsWnsu0nXUfK+Itn4URkN60x6dwZ5S
JV1i7m7BqwQFtHXK/iDUIrKxs7Oq2bOgKxgt8zJbHp8NmGZaoQyYavLA861wS4NqOahy9zmOkmzK
t/6PsusBOelSfZ1LPGPieyd28b0fG2g2sNfV997sNGgC0i/82q0HBHKECZGl7qCGlEg6SEOHXc0z
75i7WqzoBYsmk/f4j7LuYrmWR000tHhnFRGJ5/p7uzedIEvVN73R9H57ZksHuDH79IELsPcGyF4i
mqrB2unqtFVZr71aQtE0rBBkeX7TnaH2sPnhi5t4zJZtljff4IvLOqSns6TaS4c7E89oiRJx6cZs
iwjidZyqAq+XOQmmODCUpDjLWSJ4BJJMughG3z90NFQTdlrbFfxoasaBOultSc4sSWW8JCazIEeb
gMH6PjI6CvR8qfWHJKqATyFtMNXLohDXSvRLf15gqzsul6M+UpfXWSeBLiDn+Vop6zyWvqKqBkcr
ab70TJ8yRcPpWqiKYTCPZ1jHFWn2PZlBrT7LXVFVBPV0XsCry5f07eUsYMo/VUJQT9dPXXUs9Tau
N4nBD8a0n3prQUqov/amDC0FBGCsjg7b9Htf7wmdtslZTKBajKaz8EyW3k2dRAmxREPALq2q6Teh
V6/zOZkVJCIlBDQCJytDTHxLr0ezdm8Upe2FdMl7zcbPrR4J0ayZDvqymNyeGoJUwDKURYRwStR2
0WOSbEzlX7nETZNGZPqaNYZ5WadfhshKhp3nVqjjD3T1jdZTPOTCQj5LhaW36oXWIEwMECzQQE7D
nJXt+nyAKhg7sIKVogW1xkjWWGao4tS6qoKROF85+1ROAzrzoea0bgqyP5yKIug0olV6KoNm2uW+
5qC6oZz3WhlO+8VWEqnBnC2CE7x/UUGTQKMr8rndFBlf3MfX3LHjJ1Ytp3GgshA96ZRB0mn+0F3J
JF8KqxM2c0RURZJNT0/d2jZQVvOZ2gHRbmp23rsBIYUd4mDoCOVy9Tsvmu3HWR+8T2ASpQRARmVa
SFSJex+0f7hAnKK8VdvA+oFI68EQJsodbe6QjMVWNIU9rBxJXdUqKCmgCQWDX3okchoRBmhSfbCd
oh5XHekgtz7c/EPhNAmMKhJHAwxk4lNXaI7qlQfX8VnYPGIoJZyKYd/oiE4uqNRbQnadwn8cmb5q
OgNoGx6vOh13IkH1SLSA/4clO7wY/bY6dm7qqi2PqslCfEHO9l2N/7o4V3FHJwKilLoMcIlU5Gav
TDezM8VwUGYo40kl8Ob7Lqc48JbtaodiShNDhORrgrYf1UqOtrDPscVtaqxadKgitCITQ2g/sxHb
gdYlHiRJn+u0wdiDbsjDyOlAS9KTeI8M0xDuSYs1uzswI4j2zLzrayfuW1itwa4rX4RDICAeNK/W
3bVm6mRXk2LRVxZfD+1I/AJamLAposAPinKIQAThYQztviI53ZyYqRpJdDVOkXFCeJXAuBvPS4fR
nB8owo7N0l2hVSMdLRiQRX7EgOFcpXEpCTteKIpBh76/IOYB3s10eyl3TaFGfKkPpsAnSOC9Vlkw
aokBY6/fuaiVMf+cTMoj5jVO6e4+a/Ncu6CQulG3VeoazSFJEJ5RWFObyR3NlRb2x7moypCNLXpB
qw6QciPfUAEFiYzRG7MLdOs2LlvdW/swWDfsipyU2g72oiuzpBt0F5BfG4UiG8rLqBcmnUaA0k++
joJvS58aQ5rJCH+JtBOtdUE+XMZNtSxJPXWALhHqCIHqwqVqyRHwJ9DkrtutKEklSS5nCrrsLSw4
j3ZLAY9iM+aYV11bRNNOaEU57OgZja6jOk2QMAX1MB0oDKEqQnc78bV13eYB2naetlTSe+deTM05
5t20LA1dP5Zx6TC8odLK9nMezShg0Tnph9RteXuSlpyZYUSTRLP1tKVBhHnOLeJ11iCO3BLP3T/R
gNF8iYPRZ/ySpnC39Ck3KC9R0qBG122D0ih3GFgycUu+khnZ+nGY6gzipuYFgPq8bCOxwstOtrFg
GPZXBL+5Kdyv77C392LjlDKvMth6zvBISQwKnVHSmLgluw8on9c31QUM6DEjnd+kAKVM9UebLIxx
Nc10yK6gYPt93gXtsI2zxnkcm4SsYOrMvUZsMI11zXqsNTnvdaQg860r2sRdB7Anu14haTiyoEYV
imB0ZxLcB/cOUX+TbrJRT764USH8taY69PlFVJEejlW53lpN08tLVUXyGFvRbSHmml9ZDjSQBj2R
oijsq6dStc0HouVcfzP2LpngeGLTyjoLJ2aNgZUY08fJTbQkREIQafuoNc0r8mmpd21FZmRXRZLP
9SHrJp78bD6SG54k1merVjmxI7aTfnW4ypzQMrPMB7wOtvpIzWygdhoZ2NWappHEpPce099uSSUV
+6rzoPhzlHl0TdvCMTYdws1GuxkdYge/pBVM2bB2O49AoEEP5jMCBvOZyPf4Tlg2o4KWUOIR0aRe
rtNCkdld16JUm4lzfUu+A5x+NEhyEtC8yw/uYOhfpK0UDQBJTPLgqFvzC0OmwWPWKUvQhhZ3yAoG
0nsib8RfijYT4s5BDa2TDvfMFW6nqgdSs/JhAwJpHhxacxfZAmGgK1pl+3MSG/S8StnoHyUqEdAS
dGzeKs469onaTKXPahDxFG+qvk15HHcFHz4zZvFcypjQo0hPuqfAINODnqvkXuur+hbWfzI33pTb
aNGbuj9Tu+HhCfE6tll2EKOTTbtOdGHFG/bQZnr5rac766L1uuhbO/b6g2Lr1+wmFDQ7JOiKZot0
XuhdP5bmgcB6/Sth0y5yE0dEn/R0aL8lZNFH90Li/OfNRjQ/xtM8MT+PhVmS30UdG1UUlJVX3s5M
paGHWsGsYL1jsnqNlS4jgGctSW045qGDCJp5DakHvXBQNZVkYgtkWFyJho7z2tDbm9RbBm4wA/le
jvQvxyT4hKnDhHwhTNS2gYJ/hvFh+Jzeb1Nv5Rl5ebKtxt/NIGSbKRrnzVLj+w6p9oZ+gfKF4CLe
BmiPA/7SdOZoI64aljpy+/jG5X275hyrjZHNAU7cbgi70UD4qapgY7FH/EfFcZxhG8Rbx5TFKmYf
/T004CfSAiPntPBc7J5rF3MxIcHr0ay+/DRz/g2C/xzttzj1XjEjRKISzr7YtZeU1bdMbNY1VTLy
MEe4APlLDS5y/tbSEUnkfQ3O/6/59n/7WBDMLjguWNdyeX/6QpGRtbFMa3el2HQtqpISD0agXyhk
xe8Z799g+cvZWxJl9YXvgWzAA/j6YJohhhksymWm4enjTh7ygKHU570UoluXXTFsGnbdVGRm4uiV
lr80nbibxMLwgBiG5wLxivcjzP8Tbb3TcdbQvv3APv5LxuGNJ/THZ/Q814V8Z2h/G6rVxzHhogMn
P8MhiE4mLfa2lkXb76f9H3FQ/48iLC5n9F8rcOG6/uawFjLtP//jMS2fn56Hr6/YqOWv/A2ykDHs
+hbec/J6iEvQeZz8DbI4kE4L9kL60ZLLuCyev+kozXD+cgFlll5Xtqg8H/6NsmggMIuBWCcqD66a
eBrrn8As3OWvbk4C/TyDEt7AwE1ONgjU9+s1TAuPPwUwGytqehy1n2oVddUdc0LfRmdKOjNtl0jg
53MWtYiSDaum7MaQH3AdBKi90FqD4hiYujLSK0Ep60MAeX1KG+WEFY4mtcYQeDt5/j2I08lrzXHX
NumwEz70ixdR6uf7IluXbIlOyJf6/QA6gBnIebEruw7xGX7wCLvaKoXblHltLXlHajd+FtdYqD2B
FBvBb4VZThWHCeZtL12GAzuBXcv4+PuGH7lrbD9WG5Bn/4RGy92xNTTobmdLvKjoVi5Q0qrQjSQE
Cn6wje5ZOcnJcssbLqlOr4UvV4WfR4siqtz7dtSfOOi1olIcqeSNJ/1LgSV5baUJ4lhSurxwQrdI
RR8EVfrNGnUm+jJOUL7RnGTsbKTmh1qf2+4o9dy9SBmFn3DWYAoc8fyMun23BIgdhikfdnQFUfs3
+MGmKlFhJwWVzF5mlCsFgr2VxlRt5eC14WBhI9TMNN2Oc/9CXfpw05hTcyUmMtL1MgsuXZtGez+f
0TRQ27HK2+gjDO20tEFl2Ghqh0c0sARRgu31HHQNewNrPEAKtleGSKlAbLFyaBq2PjVSdW9YXXzI
tI7tKhDEB4rFqho7b9W9SKo44DJa42Eue/vEvtJ6LGSg7YhFRGPL+TssQDoXMO30jZsia0d5XTVh
Z0cM1JFthugVLlQ30EyQ42CAgZPb3EiAo7HCTXswsgYghlp6EnVodyNEp4e4SEvkNxgsjhN+45vS
T7Q99V8pE5dCn5s0+QkxpL5iN2fv4kJxDtHyMwCDxb3QsF4/+BnJPLm/SCeb0TzYo5WhSiOJr5zp
gcrJVyY7O6+PSWzKUxC5xsEKcBUJvvWln/q02GY2RUFDw1yxVLhoW5UY9sVQ69rJzYC2Q3yEpNQV
k2PsIlnUT9OAqnlyNH0HdsVsa86Du7cEqNEahw89ZcFCYQRRfGHJbj6YiRhY1z5VXO3ksDNK51Vk
kwNNJYv1kvTaszEFO6+aIia0dtA+BYVRhXUXjLtI1cET+lzxUbMT+46FM7NSMDq27G1vbKMmLgZk
nh1w177Es60d9Szub2WOsBDP030F/LRzKocSmoU505ORaW7uk4tBGCMeKzzNjTYbGwIx5daJdW2D
sdboVrre4uzNrcT7JgYhdkFQ2SeSOW7iMo5XJi1gjBIjimTtSqok2Mmy3reaU14SxnRsulJewKDt
u0FUd95sNjuWwSV7uLssqJ5qkwEele9+cGE/ZdUsJ6x/nMxAww0X09liP89MOCtaEeUuEXDoDFv5
naERpLgCJL70pYFj1nY/BagltxbU8h4me9975VMeYY4xq9q4JNbdIvpifkEk1D+TYHSVR8GHuq53
zWSUIYqD0I/iq2TGcRu0u6jFuaSmJ4K0H6beI3NEhm2llVu/qxxGArlp3XbjevrOodKK4Sk+1brz
YBT9i4e0eIWtMdqMRfwMyHLl63PymDoATTXyzxVh7snXyG1ug8S7bOtS4CpG35oa27llEq+gl1s3
PZVjemCae9D6wbs2bY2yvlTc97G/dnEjNRZTSk1iSOKJo4UiZ1tV+lFjmqbd0bhgF7ej7AZoxGq2
mK5wIU8WjwsPkLNt7Du3M9tdQRT50sE3px9G4TjfGlsUW82L7yw7wg/rTie/WMxFVLThiwou485G
w1BR/+PNzoyfc3A2tkFgWWUF42ZW/sYvv9hW3mwtkYIWusnZn5jZ6cQpjpNbm8fSNi+DOPEQtdNh
2DcBG63CuaCWcF51c/GSBeNXVLA7Bx5g5drJOWDblWYAa6OtgaI6yQuBmsdZxJgOq72rSzKY7XGT
+tGZnCAZJgPvlE56X6MIUITS0JtkGD6Ui5lxoci93jQflMb9pNKM6Auv3Y+JgbU+MW8G09oAEl4X
jDPfKMbGHJ537jbpsKvUUrvMUt6emUsau8cv2IIULG1V9c5LA+L4qcPBVEy7MXM0VnAEDiGBD6ds
7GltTeaPBHuAdWc0Xa1w0PDS6tq7ZNFJT9b8qFoDu1nmF1/9oi1uA42LZkn+7tqsq3HVZpjGDLPE
GCwDoscA83Cs5fLLTGdVWPNNd4GpiR3uN9+j8HJIstPgIUa9UZ7LAp/nDrDD7oJhSw5xdFkDCSa4
A8Cy16IYimfV9eldI/jfUOpVoRCwYovdK4CXrfDcG5VQu6apgKDrpYROYYaku0qvwDCgSAOGuA0m
y3VKr+hF2TF52XOkhXlg05bqoE3mYjuXmS92psYNh00Fy5Ep8q07SW8DLTA+CR0QJ8w6S8cKKyee
0a1oluKAxhyPbRd4Gh7MFuE7DsosOFK2losNiCAuihU+bq25HrMUwUA+b8pGNGuapMptRoTUJo3S
fdzTmaLqJ0dhSZRYO4M65M2yxmz5WRcIzBOcX9gU2MlnqjtwYq4BF9eeUGFAViNWGrEZsLxFKr6M
7DwMigzoiwJIcGCmc/zfxgkXwXPTTxdMpnhjRv2myaZ6nTTutWGkw5q4ZexzlB+s517wHSmvqqO8
/ObrkwFbkwLmGNUIsavhsUW8jaVpwtckiuIpcycbsxq6BRsMmc0QUJIk860yP0iaHzlLlsZTpS62
zqA9T/WYXbl1K3dlYD1A8fDkbIMY/1yFusjCtzDV7sdUTOekiLp9gF8P22QcQ7IDj0VYizZwvvDV
KClo45vmMHKm/pD7KRHyKRjrWneiKczteDjnYCcnwx9y7LUy3/XTxJ+21WeCdMBUvQH7Je27KVkO
Qxdd1LYfXdrwPbjntOzTIMr51PdBd9d7zqOXCLEVla9dTH33TZSwcIKPorMktXLoEemb7mPW4jAM
oNDbFUbjdlcnwdaQBJt4FAp3fmi7430+RWJbDHm8AbfE4DZ1p0BzHxy7XBwSU/ahLLnhJf0VLIGa
eBHX5iVI1eyzElF6nEp6YNeu1yIAgjB/EkCP4Fcum5su3/Bia6pp4yZmVfjok8wGRNHjomrdjDaB
2ADl7vOY67HJNMzqG3MY85zXAfkT4sYQ7KaRgRY0V4a2TazJqe5GCx/xZIyyhxRB/L7OO8x98wpN
w+hvhzEpp60ZqweKDie1oTXYkiFJ+1p59sFA+1WP8zY+eNjnbnQSWfV1aVPItGWGTYtrLZ4s45FJ
fTwIJ0BeEMp0KutP6BgoqrCw6yWXRqPrKfCBPXlfsZcNI9pqolybY1B4Q7cTeTt8qUHYe41shiIL
7JWOCfpel278bTRiC33PmEoNDizB0Qhwaxbp0VLka4ZL3U5zbCOXLaHm6e6p0vVEPOPQU/BQoHDG
fk5nsklErc3pR2pQ2C64alxj3NGQLVgiSfdRZrVrwH77KCOsuqoYR3VqZR85m2pqh+jR5QCnVKeD
LyaiowdIHewyb08yT5IP1Pm2oY0wctPalAqepqlPRyBaPEeTxDC1NxMEdgc6R0u+sbJTXvt1pSWr
mUM8+WB2oifTX2Ghd4WbDxfG3GSQQH0ZmZeOO/VMJqYm+4OlR+WHIHec5yArAZcnXK9N2MxupjbW
JKAOCyQ/wAvKnkm+cO15Nq+zPouTA6o5VtkwNj7vLvyOj9Wk0ddbu36qUQ/ZGPaePpjGfBjiVvOO
FcI3nkcVyuYQ2aOd41JvM9ns41GO2m1OCcOwLkf0awuLgePPgDNwGPKmVN/qBeJZgMRO79KVqwZQ
DwynWFIwteNdRV2UamHVS6HtqrquKrYAXeyeUaKl1nE0zKTYxBTgFKGp5S67YJ4c8gudYANvnwRp
Iy+m0bnILTwrzHlB/Ined+Op83n80vMZyY9+SrJOyKuhHPaRjG71ztDdcJ68dDwPztzu07GejS++
BYa308dJ7+N1ZxiMLOS6qOk091l9qXW8BHfcYu5wrLvIW+mjr2Xkg0i//wS/SmtslhGieK2LoeFl
W06Mx1YGHVl0TeutbQ2xy0TgLXBK9ACz4N6mel4e0qJ01t3yzpFtWjLN4lOT/ZiHbpUFmyybxn1r
LeOdaaqDP1v6tSf0/Bqyq18XQ8B1lU1UenCGpvgcDJFxTQGO/TlKko/MTaxPQ+k0eSVVRMs2Nx9a
9QBRJEq5KyMlNXStdxpKOyp3+hBYNQLMnkb9iYZwewp1n3yGtvG6YC/Yi98z8eGHJUjIa48NQik9
TOZJncRYQZSZrdgG0dgRJiCMqCaLXXbBsQ/8qkDS3Ocf3DF+6nLTBYsO5FZERrBWvn05m73aFFyA
KlZnMyPeIEuyG0g12JKsyY6lp4iQiNGxX8k4+zaJrA29uM6D7QRNsh7wHWwExudV35skX4FmqCfN
ttUPXPn/o1X/4ZlAOEBN5EWSC2MCE/1RH/Q/nqev6c/Q1W///g8oa8kb/xu68v5CukyMLDIgaA54
939BV4b+lwHUiIrTXoBe8gl/0gct2mtPh7VBzvNP9UG/YK90zQFXU4CBPAn49a2hiHSRaNCa7pGJ
onE3dl+4eAtaGcPqrMYc1Iv9DnbGAxwsDj9rkkdLGDain7xspH/b5k5cRJgqSA2SjwjHJPFp7NJQ
F8oCHj6G9oBEfvnnMOn/bRIzQ/+jGH+n0urrKzH+97/wY81o3l9c6kVgZtgIpgIk7/9rES0g55Ii
iMYM35KHZP/fi8ik5Ygfx5MCAwPMiZekrVWX/Od/eH+hxOf/5Z/AcPiTf4R+vgkMhndZfpOLf4o8
fcS3bwH8rBtjZZUJbPIgnxApsckFxOm/Zt1MQItOMs+1Y6BIJ/VNj9TSWwkAllZZ9uz4qpwOedcO
VfgTfvwbBuMNIPv9MxnknHNr8V/updeAbEmokW6OxXmepuauLDTnc4NsPghdO8ofgyAePgZDETw4
jkJJ+edDv+a+fpwOgyR+zgVkueO94TOKwdQisuvPVZNp2zionIsBSHfBFPXrbjKS539+OHOxVLqU
ACAYf2OFsEpYVq/Izr5dZB6BQLJ8yUhheyTmQIQAMN6XPx9v+fj/5qF+fL2fj/eGTrQyzZWK4xnm
nKCg0psD7Lu+8zP+9c9HAu//9UgmJ9CHhWIj+sZTlaD3ZUxeROJVd8409gYZxdjvcHe/Wyjm8qjF
LOeTRfzmIFqbBcpt03ONsoE9WWZ8Yy6UF/hLioMZdYKRxB14mrnmO9/uNWX593mEqOLpTgIyfUuv
V2ibM7xXcXKOTTjFdVPZFn64Ib71Z8e/rUbVn8YiYN+LRvE2ymrhrf4bZzdAC42LhjRV880dEngE
N5H4eI7zWt8A7w67eODh/+eD/OZeMEDeHPI9OQr+ytdfklS7Luvq5EyojvOisIzvDH3ObhjIkrPZ
yO76z4d7E1X8/aQaRAXzeuRwv/IwJqIWx3TiM9N5fSLhRXuoUzO9rskggYTQxs9YU9rd5FoZ1utc
b7eEAhcMzEM1bf/8UX5zm3A7Lv/htsSl9Oby9hVh7RSGnTtVGGxnCzuMVFutVICj/h8fadkIkGPM
lsXhmfP6HCtJ7mAZeReU4cYP+EkyzLmzS79Llu3/fKQ36fffTy/dKYg0DRxcsGpvLmeJpyXyMusi
1VPjQ8epfAS+8Z+bADbkOHix+8lDq0tvDi6Bpwi0iuCBrBneSW3+zZ1DpQbfdqnW48335tSOTuqQ
sGBcoBGbSFFrvWlNGLV9bua82TB0z+fJiMtPpFyUh7Kw29Ofz8Jv1jQ2N52N4SKs1t8m1pYMy15v
WRSi5/7enAKkr0VCVFM+yW1kVPHhz4f73Umn9sCCDyS4Wec1++b6BjbwaGBe2PRgoExFClyuCeVc
wieEp5hcrPFCJr66TzXf2Gtkhd6T0qPeeVz87qT//CnerDIe9JFHkMGFHLvmiirp+DLIImtNgbt7
g/1Av6myCQqmDppdZwXJOyvvN68CbMXk8lssOlzab57SLhmD6TAbF91Yzse8M5290cdm+s53/M09
a/NqM5ZqB16ob+PAuwFWtGmMCy3Su03k9Cb25VJft0bVvWPOftPl/f1OQuxAWQaSHN1hO/b6onrx
3GtOb1wE1Zy56z6ZPNIbk4R2aYZuJvgklmciHoZDak4m+sQ2v3AyTeirqnTEB2+o60vHFhacypAl
K9ORKNT+vO6We/nNe36JfMfLTEI1ZUlvlp1ftYlmO+OFgZriYpCtjdcsKK4xLREoHCfj7ezJ+GtU
e817C375za+PDNyAO97SeTESBPDmyPTMakin0bpOaX4VFWlGwautNm7vgkY4xbBOPNBY7kKQmSqd
bvgM5aFyzXrruZRDrhrdH97ZJfzmJmQKNLhOjF/WMt+9vl7WqMiGJqKVFjVkjFOuznGZEqFUNoR2
eUm85GipfWBMfTgbA0y+cvpPf74gv3m5EfWPFGXRoXxXdb3+DJjk56CuvJNmpe25XrohzDiKLp12
cVg6XnWr2Y29G7PMPI42pQq4OKtrDBBi/c4H+fU++X4mFkXZkkex+Ix/lgdlarR6Q9mnCBPDl8h1
mhCt+sHIKzdU/ZItNJVjt4s7SX+P0FNShSPrwZaBwsdmzYdEB7Wqelte+sNkv3dn/Wb1MFF/n5RM
to1v7ywjNckJdq2TY6axtg5U4gDjT/bBVCMRcuVTpM/Fhk1WFdpjH20mnrjrWEX1iQ4wYghqq5/e
UVP9ZkAy0KygpuKlCcX4dsqO7Y40wEk/WSolZJ2ArOZ6TlsZNh17j7hpittpqY1Qqn0iYxDExq+D
Q9TX000i48R6Z2fyu7XMx6GEnUcdcpW3yRANSGWaeNYpxqm5kx78+0qOBvzGKLvNXHfNBxvt/O3Y
azK0m4rMT941f15Cvz5cOCMLtuEEyxNwMUD9vILwY9qkHZonve+8LWF49GMDy+Vhh4T6s5pceRiM
9nPu2fb+zwd+E1GxPHg5MscE2gH4YEZ7feSUnhO98IxTBoWPhqtLdz1eja3nFPoN4grj0Rh9+RU5
LQ/kXE+jwxgUBwpQqU/g9IRlGXTvPFt+PReE4nAe6LS1ll6DN+eiqIgjlnN2Sut6ftKlwVKdpxg5
TR7bLQSBiw3bY4u3JyxPhX8+Hb++Vx2DzTJPE06FwZvv9dnQksHOrSA7+UaT3XZDMu2qwsyf/3wQ
47dHAbYCaqLRg6KX10dxUuBcgi1Ps0eQ2+S2/UGWGl51CbRrdZ69LVgOu6yI0pD4UwKykC6TWJVg
tCmUNX8mus7OVvgb4s2fP9lvTj2vGp20AtphQETeLAZCOwpX8sE4O+Z+rI3ysrQDAudGE583WTfw
dJg+uWnfeZS/jvFYFiHZFuxfWYn6Um365rTnHSFpVakdfTf3C/L6fdmtG6LZiOhUdZOS0xvFLLgh
Ht+b+r6Pda9frsy6yw6HPTwv2LdfuSO0xYZ6PknPqS8sATtYDinKn8z41NZ5v+5cQ2zQCt3EPXaT
YZDO1tGmdqsxTiAZkPm1FCUx307U3aE3v8K8Pt/MBkV9pYBnF338InX1QQ2ZhX4oyjZ4C4K1lK22
cfnXd/YKv+7FUd1ZuCuW3QIbtmXl/SRU9SSS9VR5R1Ms90chCfmbk8jaSUcE9cYy5/jmzyvm16W8
HJAuDR6cTF1LE/nPB2S5lOZsu8fRC+JNTPTZNs9F9c4L9jffirsSWBZ14jLhvDmInmbNrGXOkc7U
6Lr3KKpboQ3L1pNhwL7RoKDd/flb/fpCR9Nq4FPlBl2ex29u0CofJLsOeezopwsD1O6bIiE8VXMq
852vxlaFM/TzAgSjYssLXMh14wu+bTwVaBvGrCDRcs7xYYvYobC7jfXqXq/cqVr79E83K2pL5nuz
4cm1mll0CPfR5VWHhWY8m8RfkmepkYeuD/ls7ukMISJ3xrinNsqd4HEGmKMwq3zKFr2AiLqyneov
qp7Lr9qot+JuQiUxr23VRBigRGF9GmSRX/RWF7y0AncOtdoJyXmjjZmgM91u2Nh+4gybIfKLF9ko
r1w1UaIomnCN7BISiBp0lXQ45kwFp7SWY+lsAnum1rRui+Kli835Av/W0IaVb8l5lWKQjHjhBljB
yNbNrz0dNRpZ5JZ64eaX30Qxk3hYe4gR03rIJZyrKr61DdmO9G9O7teavpFbJlT9W1uN5o2VDhgA
k0Z6wxLqYTzjmyjikD4O9DAe8NVTVrsmVLWmR492aUwjVCB6LBIvdMJEczu/UUVB3qnn2doHQAAz
2UVFQaZ+llLFdJozGyctYa94L1CfliRrRgEtBlqEioA9MUU5jcLYogKy2DOhfZUMPx+72sbjlIxu
wApG5NVvvKrojB3hO5m7xW51bypV9WFgIEzbZkksxEbYUULItpUF/WrqMi9dm66k/qBUkfONCBV5
1KEpHmSVI+u3eFEubpmKv4LBEv+vnk4TztwuphuAUsfhVGu0gYSkMAftutOLfl4XPdY7jzBQxeBU
LZkx1RTQR4zdNAjhFod925bETpObQrI93jvMvI5woqtS9kgsXZ+QlDDXUvPajkot2cmsH45dJkld
N/4neWe2HLeSZdlf6R9AGubhsQMxMEgGKQ6SSL7ARA0YHZMDjuHrazkjsvpKbXXTsszqoa1fUnnJ
IBCAOxzHz9ln7WXp0pieILCeJb1ObtzRoQRM0kcgG2dl2c576CVIhHKHPmhkIVl9yAwgGPRt5XQv
085DRwatbQqEdq2+8DBAE51NDz0OsBE57JzeXY6OdMQrYZUNiRbmxjtCWz0wdYr7osiX8jjaQf+F
pRG6SbrMzrOorewFg6a535VyxoCy5m278bLOxXQIe7gtqEdq2QKc5/LRvavzVbVXMkcX72kyXeM1
zBxOP5YZQuPW10YcIYiPg8rZNW+olnYlIp+e9s08i6B4ZzRYa/OgEQOTBHoGBeKgXL63fi7prBVV
jcUEjaKHfCpBSrXBKpAO9GkebVMA62ZsUaL1NpIpNN64dAPnBwTBBOjwQrv6MDUzohnQIFMFmg4f
DF5jFP3pCQ3BV1dCjOhplwFlTtk2UExruiTefUSo6FbdIHtDPefQGLs4lbmPepXeukCYD/SLIf1p
vCF5TSJRQv/Fm+G+JSRExQJyhKJumLm3ThVN9FrWXtodEXw64H+R1m0Sz8zD3boYAqrbjDcaePG1
ixsGWSGPM5N3l47Hlg4UMyy3aS8bb4sCxxiuwMUPr0kYFsN9MKTTo0dxG1FAkqth43AjU9ICYfKl
pgV5QhPT0PoxTGYbbitq+ECdp7ErqUI7BFDVighjk7d4EG0H6tmwswV2QxsILoHY8cKMvreLabkU
mJMQJU8biPC2XFoDXltHL+KmQOp6Z6wFK4+btOF72rl4baLZKL4jc0U/aHbhs1O4ZbQBb0f/e0PH
pjhYyWr3u77z8RVAbmMHMT7k8sn386DfVj1pgs1ghYVDsqxmna5oGiesbXWYncPP/ZyPpVfG1gTe
hJx3QVwyWvVytwpj/eyEksUnVZBk06LBaCIaJ+NXkLveEk+un1tAcmbjoaDnD17OQqAdFwvL76a0
pTqNi0FffNc2zYPvSFRbAYZJX01LTa+e3dsn7hS91D619c8MgHpMk8B8gpBjOHEIx2iJRVqbzY5G
fbfYheiP6ZV0Zhlt5sjKaoRBefAUsafV+i9qCbEEbnRLs9D6Go0EYDRHVsm4cVSEULr0rNWkAb+F
VA4QofOp0Yer2C4ubxYUc4nzwwun/AQItfDihStsrzxjzZ5s12m/yny135XZzN/nQIw+GihDfA7G
hIUIROIXA2X6Hb2LIXQnWED+rpamD/7XBeoP+kkNaNKXzmv3A9zmBzPzsCcZqoiRwSUdOXrfuhGj
kUoL6RNP7KcmBJW/GejAucojp/hqu8r6SUI2+VRRTEMdas7+Y5OwoMUdxiZU14i0b6uCkYNKvObB
geC+RaQ1rbwr0cMmKR7qZvdrMokRQZtm8OzhNY8FJPvKH7f5ICEiKiZls23HHom49LzpJZokmBuV
01x8NMkHvXQYL6gtzxVKQRSAfn+zoCV8XozA2xnd6GD9OokUpckaFTTO46TxubQUxNmsS/x700DS
F4+iTek3nBG/YPYQhGMsQlEw6cfFuiV0IW1fGDPgu2lBnYR/c9ZjO2YkPVT3eWp+zhRu6threO/G
y+oiIw16L1LHdi7r67UgnLBY8O7zidLKT89X45XFGwfPRNOsx+t5cPDpzfA16WJE4+F97zZAmUBA
sKQj33XeXEOU3ZaQCOR7R9d0ucWZTb2WvZ8fJ1vSQtk5Dj3VM8Dzx7oSqKMW2y5/hFTLlnjO5mjc
h5UbwJd2rR6ytyPGR/bcawF+wKmMmN4S8R2u0zzt3aBX8jQt3uIc0yryMV6v4MdQX3UdFrTK+56t
SXo3rH77fcr7ssP1dSwfXBEY71DVUkVCpXbFVtJ61W/oxSYHhEzAHeIFTSELTlQ8Of4w3wlWeWpa
RO28FMYBW5o+QVClkbMmrjGBt14nSTAZX0XjzeXBxCxgPCZTC3CirvsElZWHk+HJYv0hMlzYVnxC
4YD80zGqBpGfCfgfWRszSsWyqCtnV7YIgfDsYGpu5qpoLKyryJ7vsmgdv/hNQmShurwllUZRalf5
Xv8iO6tI4BVBNdv3AWDiHKEdbcNTXse1IvgB5pPbMBeC6QHRYh9uMruyUmTHvf+gksBiBRRpidZ4
EfTyOjV3EK8doumNt068znEaaumHoVGasCh0vJfMyLPbJfXDp3VNl6eFxOuzY2WuB0++jXiLMuGD
jTAhCe3CYVaw1bEduBnMgraMwCHj7y7l8tPrp4HuD+V4zzO+M89RmDr5hmQm699qJ4GCjdACtqd6
M+0jMQ7JY+f1KUg6j0Z14iwcaZAPadxzKsNWxXVAt8Veh9cng1iBpuui1u+eplcPwbRkb8KgY3aA
cHGC5Sp3LSZP2YGInjUF/lWIhJUOxTsjwpEGrzesJOKSn7zZMOTmbQbeACEty+/JG5V6XrFe7I6F
6cr2qpsW8YDZS3BgkcnrQ7G07gqWxicRkNgwWLBWcJOfSWaKR1yfsh2kpm6EQhCW09YEuT3FDsvn
FMvcgJPnFgt6zsII2mi/isHI9m41gUO3zbJcCXTH6JeF2jnEMUxiOSQaxfAtMClwYStdO923EcAa
6PiDi6JhXOl8X9bEe6orVX1uM/5qX/LKx4II5durygqj37gy6MQNHQ10o/ZDjsaY5ChMGRTd34Z8
FjmJY8Zki0hRvhPuRiYy7imt98OCE0+sWocxqZawQQE9uMFLQw+BC5NsFc9mJzzCNEXEvvMU6egd
Ro/pVzrCQN174fo2Q1rTsj/nOoS2Ak3TnpbHSCDNixslR5w7SmRlVrt2hD+LWg50D4nkylHyWTVF
dHCMXlhxXhJsHZzeNnY1oRcAGG4OgvYipyEs98Jb3rduxg7FDAixMzmMxEKFEijbKW40j6hr1XPt
pibdSD59WltkysO7cBv1utCp+SiYVNW2jgaaC4wZzec26uoBRPXES2UjF8vEjbiouhvKMFDLItLN
jP7S9hbrtjv/6KuB6ZC5cj5hxdiuu1ZK9epAOwHJYKX2j3lBox5PM1r+tlsSbrAzJE/G4jXo5yQI
eCrS1a9gLcxpGwWr+wLxQ2U7I7cKmsWspvbofJjBRhvtMk9XfVCGMJdtaAMbOh0i2qTaDv2vgSUd
ycRoHtARtzOtRgaMO4EYw1xuXdMdmVFoZUv4BwlSXfy3xNYD64+bZBeomHevP2yrwZhffBps3UMw
mcmvyoIa4zkL6vqa9ehVFyXusgEK0ZFRAGsYjXW6y2x7/hL1PNqykgL7y2pMAWRgtHHr4E74lKTs
gK+CLpyzrRMp/7SW+ITGxH5yilW3oCmEq/+e9RL1vds2Nj40GYIOOCmpJ+PI0p0IUw3mxIed8WkE
5D1supRdzZZNzvRrLXtj3PeLZVTg7bNpJlMRBa81PzktcGMepaqsTxUqSFL+WKq4Gzw/ohc5skjs
WzlAPFFzg3C59TNhAGcajRf0Sgt8iI6C935yaMSnTd547gq6FTfrGOQV4RJ40A1OG7kOQq2wjCMs
AHE8caoVpGZBrLYT0zSqvSG8+trrqdDue28kYgbcs0j2SEGvYz6XMFvWmacwz/OKaec3M64TAw1U
b67d17jqiAQCghkZzT0QjqiJ+y7MEWSafXu3ssYbm3nM2VM2uKa9Dr3TOXE10H24n5oifO6HrO/3
Vmannz8SNv8/aS/Re9c/6+E33aRr/yVv9X91Cf/vX33+/TeRHJ7l/+wR9tx/gNT2HWRtZJb4vyTN
zkJL6E3/oGP1o3b30Tys6zOXJmEn4Fem7SL1pCxA/ptfXURyhuP+I6RIQsIj1FD3ECj4H4zav2PW
/pliA6JLqztYXGoWdLuHf2QqkwB3+SAHAcgGO2DlwD3K697ZOzu8QQ0XpcG/q73hPpDSC/WfktNF
gvJ7qhKaSkkzTPtzosOHgwczrPh3MBX8bzRNpo/ep5L/KpP4Z3YPQaGNlAoagkt1xfrzpHgtwtav
pvce467ufejUYDz5FdjMp2jsV55zMfj/jZPaOqNtsrfnrAzV71dKTrYYad7lpA2ny0w4YCcq6E55
qqPcLU8Y02iK61/m3qdzxvK/5jHABkF4EkaIJ5kcH1rh309a4qsAi9L9Nnp5yBAmmsn03siJy07E
mFIr+vvz/V6rQNPkwMdCyBmgGUMJ4v4xgdIBdy5S97EZigBKHE20nOI8nNng6VtbjUNuppuQ/8Ly
wQO7+S/n1O+zWE9gWCJEItxuvsGHRvWv6e/eoK4256y92ZBneJuch7bqa5PzIzZEAv8vEsZ/XDbR
IOJNC4C9nlKYaegJ95cMf+XSlxGENfaxVUOmgSQ/ECmxI9RVS0NhzlpLsOeZOfNPZirccvZmEdQy
P/z97f99YofgrAOynpYfQlFBEqHhBH/9Hhn9lY5fv1nceFovgxp8PbPO4Q6TnCQhuZl1rvbfOidL
FgzvCLtoTsmz9CeGIzVMEtUky+mHrpXx5NCzxJIBtnGlc6KJmOuLaiaQI39/2t+lPiyE1ALoRGJ4
A7gK1FV+v1Ro/CPv6EVsOgyejKeuyktOaBImMsgJBVTjCXaNT27qPN1z2eq5UHFP+Nzff5c/bjsS
XoeFF6I4KH+KLn+uJyQn0rIAubdxWlY7zAw+7gEJHL4YvdrsendFYvg8gH9/Xj2c/6dKgfofzr7N
KRFnQiOmtPT7PbDzEmMfiJ+bxlY+5zWHAtoPKdj1Xz9U+Hr9cbbA5mHyHI9KFqpAaku/n00sgZkH
g4+ZaGba3OQ5mHqurJJjhD1tRk+d8VSvauBnTUaZ3rqzdM92zrbIa8wHx6yDJH1u0pBZkn7MFUJ0
SutkhymtcEB/oYVM3Q4Rt4wsQ712zBqBmQxHrA2z4x+zLQrPulaqjWaUVVYxtRMIbdOGJnbyQZLz
92AI9Vn/efLWI1+683KsSUeap5shb2j7j9ZmurLBk4enpViKOdoGuSLlHY8Q0/Q8yaEiBAe6/0yc
KOg+oCluA2A8YRAzGlYmWiAl5hI9psO95HRtlgylPFpGYUqDnW+kD1ZVcJf4A+mvwRPZqKLlERRI
1H+Qr2H/f5uB2w7y50W1iNH3aQe0Rd6FlQnta+v3UcMx7GooORuYsQQMYAmub/HvLz+0Z1tP935M
W+slhL3ZUqsIWj5O9M+Tl3BA7lqB1zI/a1FEMT28Ikj43k036ps+06nJ8J2fosuVnecvAbV+ITlD
ZUzgLSaWAaAV5yX9cnNtLITAJQ6GG1btocpC3KsAPxgFPj2r7+jpYcugDChAynHhLpX22jnqGjJ6
Kvsv5/P01DGaky0yLzK2Ce2OCHwNr3LL6YbyRzaVt4ASSO/GeGjqRUV2tHgeoiDT75bL1LncDxrh
Jr6y544112ud36gEVJ3xtDaSdamGEKAP4VX1SDF/cj7WBGAXJWTJ1gJWeJV2rQVi08qpxpRx5/km
yaDGnAu6mvN2MeSXaI3C5fVyqKqf9DEWf9CvFUUCl4seE7LZ6jqoe5s7fRkSlJghI3hZqYbZo2zN
/pEs6M9onkCxHTxyCeb7Mio0FdsWxijXcvl45LQj03h2RMMHc3oIOVtTQRfFPLauF35n0IwXhtBv
2aNN2xE34fIU4pwUhnHXkYF39+5qrdpD7fx5pxSsSfvzIFSerW+nUpaeIkEN+3I5prxQyhO1c+4c
7r4EDYg0DK5hGNJOIAcwijarfc1ZxWV1/lxiQu0EXyMSG6HxvYM2M6/7JgV6wx6lm1GtvS9RMjXe
tTITu+y/kKxekvDHQg7KSp8mMoZi+cxa56Ty2qm9fiEZOMAkH7ZOI5Vlf+szRV8m4iwdPVUw/hjF
y0QW7Md1iDOM+qmUNMW2y84CENp9h91mK+jyWWE57Y6EnE4IXR7088RHkc0L4/IbkoJeeVKtzRNE
iVPf4sV3c5YWVZLMoMYjfKPvv2Q5WNd+M/sSov4DRFb9ojXIoOsRotuEyG7SI/uYBOsUjDeXcITm
lEEPZUHrZbo7R7whnded3M8ERa19bfV2naYH/Nq8bD6OIN/HdV/a9C05sV23IQsTLRZ6ik92YRFn
LWbDqOHxoJ84TwU214e4I1+HV3cGrXhX941rU5ZyeLDuRKX0+yHvfK65II0D9NBzorxuT0lABFxv
B28wPRAOoveG8tYspsh/w0QhqO6QB1E62lU5/WI03qL+oQQAJcf33ypmA3/ba9xRzwrIPHxq7DCs
7lSNVEDgroMJW7IvBjNN2IKTK8CMzu3bDjNGgIhEzdsqKCUizsJssXg+dLYneIzYnOu36rx2aF/3
bcm0CO4ItTvH3Lht7/BFWteFc7vxm3TmKIh79NVSWbU5SoKNA58M4ajSixnJki/pF9PIzxKr9Pw3
j1QmH6fr2eOf3FzyItsLLARVtk0RKSYbBMT6ENhl0pC5neXYhafEalFTbtJSeCK6Ullltb7ufew5
vAhdCAWEJmRH2XzDvp+aLfvzdLC2GHtjCXtl9t3ClZIGdYVxRUcsk/QqsRZw74fz/SQpoP96you+
y7aR147qU55PdIds/nnxZHeMJyiSK0kNWIdK3+Wakga3HCwm96zCcI0DpkjEOzfuwz6prxx/nvt3
1zVD9TzRLR7+KkhhF+9yDEkHRR1Q0Juiy9aADttq6pZtEFQBLhxLx3Tfn6fBPA0Oa0dRInW9W8Ke
OsDO8IZaj93ij4zBajJ76i35Tj4hBVrGlBxsr4oRKdFMxezKkSAj3s5DwMxW+hpKMQWM44TNA285
UnbhjDPyWmUfq6mlJ4VLHZ0nMkvh27i7XOYTN2l1Ja0Stx1FYoawC21m3fku4oFK7oYyzlRn96q3
GuzqkoH+fqjCPuQ97tFqsTfYzoJO9OUQkWcbjaswylrh7iI/axlI/SDo457vMOQAPdnShI4JrDi7
gYRrrIKONwxIfPD6K7uMdVHudvEJVJaDmAw9j0tW/NKlAbyAvfNOjahLggdMIfXBBJv/gblqtk57
5xYZXO2tZY6Qir5iBKoveMEmkA+S79c/vAyAT8cyVwL0Z/JmCTlWfjx7bZlpN1XazRkJHH1DZ+e2
E1P9cuXncTMIOzjN+TeSDAOHZ3VJh/SkjGb18ytvavrQIoKmAEKGb5n1036+uzVSALKKEJ29MNmn
ysj6LXAgmw/QV+z95+cSCtU8tZcZiz7ZYrhkWwl+CI3F9d8CiXqbZ6YfWETqrJ/5QFGN+pHUxRdu
HB7GVHJuQR3Pc/Z8vh5aCJLIPoYfK5qmp3CfEwnevNvQjKyPMWeVHhEgHXoIRwq4/FALtRhzQwJc
PBa9W3NnLR9ry/5bOnSSD5aGqVdHN3X1uztUc+J+9vHnDa3v0l5qx/9EX3vOt6LhQZ/Gdw2/HrYW
IDPcviHKGmb/Ta5BxjUNkEhzf89jSb0AAwZRsnL5xWCQOoTeLVo8Ny8LGOhqvrqal4+Rb0lJ5NdT
PkUZ4BF4yt2urRL9K4GOh5u7CsuuWaEnvwXSWoYSfnDsKBM0y7UQ1I3R61vACOyrypcdr640Wire
OgiyK94RE1lfIuYamD0vK15ggOHv8iSlIWivImZf+3DZuFCHrylsMcprSRrSyBNQ1wWP0dLumzF3
CBPY3zccmhJ8yisJgYDFocEU6dch2Ab9xswLqcNpz1U6fDAhZNbuBmqDFaZQDSRF1gd6ECd7PnFz
F7512EDKZzC8IJvoxjRq1BkHno2w7g9WhTdFcSOjHjkFfBlHP8UiHyYHp56CPKYbOxNbQ/K1ChUN
tZ/K7mznNsGFw8ehSEC+AIydCKXGbW1oi5n48vZWRCQck+Va/51Z05F2uNwyxGZsXBKD3QTsjImv
BGuH4jbXI/1lpHwwh65slkcqInAoMeFVA9EJCRgdRXuYaPPDlDiHMOscUoHUIS65po3HqmTs1zKw
IIWfT11SjXSma8PA2bnchGoJWW5HMgaEfW4eeXy7y3fNrKiOkl2BA0/jbBv8rrl9yBDCosD/LF1G
WgEoygIj7gPUghoEAFQ62lTumEB5Aow1WN02KcADFjv6qPvkGwXKCQd44SaD+UOcQ2Zr6fUF2A4I
sZNhaZD+huUs4PIbsE38KmvKmolGrImS7KrQX/K981yd5VDnL86ipJenoZ31F6BSTpaP9V8fqq0w
i2XYz/m34CMcS2CSkVA4DyXrqR7RyTHC1AM8WI59ExcOJVO2Mh8JraYv9GFbObXMRpZmnRBYcoyj
132v+rF/SJeo0QHjx8dlWuiVIPpIiZXmWJf2rV0PlQuIpG31JfiFoYeu6X29A53OG6XLDpeQz+GR
MftIEtlVPD78gfDWDG7x6htYorzOsOX4PiXUYkarTQK9ge16vHSi52Euada4LXLspgx2vlkxJLhP
s/1F2rwLz8H+ZWrmix9xAPd8Hy7bVGDP+uBJoXou1nCbzha3hj11o38T9k0oNO/6Yx+tqBHDDVxF
GHWIhalH0NDwwzZrPA8O/8yKRKupF4exyrk/wzlZCF0fEeGhJaWpZxs4dp71po4K/RGoThEsohUc
NeOLkQVbgNtBRYjNKEAaAEgpLdKcx+Kdj4xiriQZ1fYj04mzWMYxXMNLWUahaEk7jHO68UR2aDzf
UBFLeKUXLUqZ+tyX1Oh53NxzyrD3A/2rdrF1wqEOUpNvF9J6GySxkZortMl5nQ1meILXB+fpUMKU
1tGGGutSvXKzgT/o2IWH+S5rmA3LbrIBCuaHy6T1nDrn7TDJ1hu8GLG9Bd0HYaoMsy3ZHMUxp0Hp
4Yemxkq9Kc+7fSuJQk57WRsywtYS4PtIww+mY2OPUOvkVFBfwJicp9QlYsaUSe8kZ3cNmuLo+il5
wt35mi+TH1KG1b1fnnvhr/pOVRH7k2GbRoNahz1bFtg6sUBCyHguNTK0dMdbWT86y7i2GLQ5+LAp
hD0fDwEg24LrGNl8cxD5kQ+HLFUxPCPJ+iZ7OH8OOArRPD72eoNxWYbMUuk/ooKtE1yoliT/lLAa
ONcl66jOM0m1lU7l2LqawA7NXvUnI3BX3F5scOU8HhqEWWDQFesOv7vMOd/Fs5mvAE4nGW+NgUwC
MjuD1R/p3sAmMKqvc0yNc3HK2skf3O3QYybVvq5qJjA8eET33ObL98V+zEH1QBPFKu0TXLQwu43a
JvOxK6kMNOdHLTYZs32F4UmfPnm1CI3yew0FXSbHVNqB6j+F8yAW58HNApfH385N/Y9PkzDf7HKZ
lyncnvMrEtkpo2pK2ySiHVvC/x9NnRsYYdci0LnISwrj8ny75+xMxHuGe3UZwWhBCytgiEeJ95B8
VEf+PpP4e8oc10P2YaSNqRSg+6ev8M/cnh8hvKWtgLz8x/Y5OacQLyvgQlzAoP79Ka0/Oo6IwWlx
IqPoUw2hUkEv3e8Jxcq0QRai74svWQfImR63Eamxni06VGUM83PZYIbY3q5P4zkb4HrQpLKrUHZ2
XjxYTto6v9hP+76xxdFrVtD+WqcsedP6wyKZ4DJxJccMpaf/y4BDpKfQ2rF6k5vq0TUQE7ZeAiMA
qogT/ugTZfljjGn3gGJjPqfCotbQ+VXy3RYHc86vwnNVrGHHxOmMQHgBw6b81gcAei45eCtsqfww
FpmONlMr1PP+khtCZqn3aZh+6FlyyRCAH0MavE+MoII278ylfvkn2B0wCDp65L/OaYPVmXRZJ6d9
2z9MhpbGxetfg5ZVdPoVdv5ZGZC44CaMqq9/gW1byFhPKYH7sL3EbsR8lNzY0I6W9hP011luL0nl
BY0cp0px+WEeN6vUC8zlOwH/JTeEs4UOA2rH0nHFJbScc0e/hvPzm19VncVb51IKahw58+U8phwW
kFqCARptSSZ9FVke6RfbZQm/RAzCrfQfKDfL0YCSYGikc00nQIv1y3z+foy9XkAuSyqRucmXDjtX
j1txfhNfjjnhkcnvCq/WX9ftZ/2RssMUCX21lVaVS5/LqNf10TTRaMK9rwtEpmCTdIosoSFMXy0K
Wb7n5Q1wudpltXVO1T6Hfsg1KnSo0iOhWLzgNmQuJF+IPo23y1P+8WD9D5Td/5/yiWXJ+q/Z3Bt0
lnn97X/tv8nmr8V62+XPLlAjiujasiykp86DRWOy3Fxq794/NJQfSQl8bMo45l9q7xpdQ96Oagcd
tdALfPs/a++4oAGmCMDK0FNLQSQI/p3Su0VJ9rcCC8VTl6KpRmjjAQKiy/ujnFOVmWDLBmR0Qvlj
Dapb7xzYjD8HI0D/V0lknyt6ZL+OeEYptL7SbrPHWOfKQLgEJoxGDfaf1o5KxC4KUAdORjZuohC5
vdVGwc2aZMsmraAT2osLUzPKr1rSm9qOALlc0ptbTLrgyrqf+364RhjTxpWNryaJ7e4KNqQPiLh4
yoz1MJExb7dJmtznDVY+Q+TvTei8/QJLojVs3E+sdrrHAWSMmwi/T8vIsR4c++ERjXVK0JY84FT2
NaGrArlbPHTBXmTJtPctBGI41daxFdS3YGj8rQBBsp1W334RyAVhlIo2tnmet6t05jjxOwWLUn4G
K+rdT4PtHCvEOJvAF78EoqJdQjvLJ5NEzy/PyN/scAFIR75nSxtZcbRzR+4EJ72Hr+Le1Ci/HmjE
s44ic9iJRVJ9zgPRTEA1Z+saYbAJPhK3s0c3RQZEV9ADYrbt0vpvETnKHxRBacWRBY0n29pqzYdl
rom0Oukmt6ENno+zuuupG1bnhFCgbnZTSodJKpLwF1thb5dlDoZoxOUwyKNWpK9NKG0MNGdbfkpL
O/hakYQPSWWsy6emq8Sdw1OBOlW0y8ZLA+co0WV3n+Q616e8D35FQ5VDgOUWqp09YOEDRjo4YDnm
43tDYj1j658G6QTwmDakeJQqB2xeT37swDtX2wna4YtduOH8LmWaYEjWmfetcKQbD6qyrefOTM07
1QcPtW+4NORZeUe1vSqxGSroNRiwOebedeVtk6/9rimcGhs01vDr2a78e1I21TYr83aXDvl6n6BW
ohlRZJsO0867ioZ/NKUCr4Q0+IIDsV1e57ZbHxowh4oGRBSqybJPa/tNQEImA2HGA756X/PERsHN
RmVTOOmmNb1DRx8FYWdA9jdZ7/EDzq5ZoncpH3HSh9Z0Fxp36jvePLduad4WJbZowHmLYXkJuuKU
rmKXhvlNPeLChLxjB919Nwr6EPN0RjlL+naxMF5uNy3v8BUJNp4PXncKUFY7KjhUQsUQ5ckwyueg
SGPQJdWBPDW9u2q+m9Ocfsbj4Dyq5gml6wE9DPK976Wzkk2E2F6ZL6ZXyMexHO8TktE4dB1YjhC0
ka+jjnJT9aA2lwTXLrKYTTVT6MNNurB3Qy3ULlrDqzwvkqvKzOO1pyUkNaKbMG/pVKuqvarmm6qd
Y01xw/gNUi3NNFY8+c6RBmx5rVxv/eRlnDcr8MUxcGPcdUHVPvHY3FrFJ7INm9B8y8vwc2bWMS6B
hyXMsduLjo5YNxFsfhqk7jEvituSOhnsf7RH2yz/5bKqBLOVHXUn0eepd/yNJQa2Dh3Q/ABj2aTf
kfn8HNAEFJdSeKxz8i2hrf4Wq0UUiWX+q6mqT1RVwbwWWEbCTHxpu+mHkZAQ6XgajzZ9OfMstrAI
7+pOfqtw0baASF8NjvW+1OWcnmgxcbYA7McDqdukemiIyGicalyctFC1Y1Z2ABKXOxv6mO6GeYib
osnTo6zX3tkXLfziAr+cGymyxSCph4EqTrXK2QQGLvBdGQ9ZuUUjsVtk9ZSW2U/yg+81STUwAyHs
8FWDfstdm6h1V5NLZOs7Go/uksgfzto/mrTCPfaguWxQjbClaUZw4O7il7NRZqROIHbLrU334dXU
NoDDA6wRUqrBX5BAyU0jZPNiNAhTbLdPdgbego8gzZBO4+/9rexldHKdfJ8m9hAHg73u+hZFPYaU
xQYg04kWyacs6WkgyMOXyggJhKtiPoJdxztWmbd9XuTXGaKH6zANx9i1i/Y2sRek5hUQTITKshXP
VjV9qjq1zYaWnsN1qG67pC7uE3KmhZF9BpyabBtz+NqJZu+W3/LGib0sfQJUa8NPN3+GuX+V+sl1
LZsrlWtf35y3CkWMG5p/251Rdt/ZepzCcvwOCV3GiXRJiDblQ29Z3zujx2UwHXn5WPmVmC0jngJ7
1/rlLuoRjyRzaW3W1cVmMSjmXYL9ckxLl7vB6yHcVNhCsBRiTYURpbMRa/s9Qe67r/CEnM2o+KGm
Kjx4Tf0j6ptrGiDNfZCWsfDcuBVqjGszQ/gh7haR33edieNoD/hY1dmOvFmcdGBfSaHX7hdr/rKu
r9IjOVnSlMbdBthM7gqMZ9B8xbMDv0LeagiJd8M4X3nGa27UB4eAnoTE+jUISxinr34vr8ZuOmG4
+ZwaE9vavqspO+H1OdJJ6bGnN+uHvlJ7TCmOa+rzONjIzgP1KYWXg40lXh70ByLkeQ+CDEVPKE82
tm2jBHVQU87ASy7q3M9Jl70kmAaQP70umcQNVpbg1m+w/I7H2sLOIDXfkj6780V7xGw8FsFpDWD/
LMa1bTjPRuRamwBUehDVP1f11Mkg21sqAWjd5ulGLe4vH2qvU3iHxP6mlckhqbiNCXw6mb0nmDUv
i/wlgupKifTkDywzPfhzCit3TWVdtUmPO2CYf0KmvLHH7BMKJhf5FSRmbzF5zOF/B3LYh2F2ypyb
yaEBXFTfgYAc09bb2RIoLL7utNgAm3dpQpjfUGfEDsNOm6jn7BYbxX2iDrTFGcfQlEcMQzY0mZIX
XzYmUqhMfs3m9MZZvi5TdghFup/nBa9DdlWouNtrUwM08lQ9qo7SIX3sKlM4qEY1yoHoBw8tkhEH
xb+kWSRIlqNH9TFG5vTDb8FcRtGeGxYzNeKlyo6NwPdtDQ/ImXcF8GXTf6byQ6ncPMDB264sG6lJ
Myi16rvExB+kHh7tXsSBU8W10R1pmosDDCMTt9taHU7cjWnRHot4QAa0ZFTitZTw5v27uZYvtrXs
x265ckta7tuVRnZ6G6ua6mZ1mIbimAaKhr/VFNiy9Bg8VA7DC7c3Ksct3UksVe4tgtnbBTb0xrRS
hPrjZ3zCja2YXldBc6dfNVeOEsHNLI2CC42W60H8YCiPpc09aTBVxJebRwuPkmKrSveahmsMZlR5
13em9lQNHnyFO0hAe/9/sHcmvZEjWbb+Kw+9Z4JmpHFYvI3P7pJrDk0bQgpFcJ4nI399f1RX14uI
ypeBbKAXDTQSqASyIuQinTS7du8539lavTpXLhF4TEW3bSTvwirQfBPtXU2hMXTDjRGxLWqxUdF4
BLNgrvxFNg40XGi1cUZinqz2XlsSznI3El3r5RUJDxDfbdAsh7m1n4neKx6Gwi62lmp9KOI8fs5g
YjoEXf1APvGzKB/8WV9xTL4vS71Rg9z1RncbefUFZLZLt6OX3oIfJjYMT1qLxR23YFjf0v+6w2t+
QOv0OpreDUEqO8O/lKMBwtckjw17NvcefNhlPnoPtmUPu9nsSKmVHRNsgjDdctgjscwxd3ypC3k0
5xSlfmXu0sr1Vya7th+R5go5ZHTyjTt0O3d6Yv6ICcfOdmTW93tSuwn+Xnl1fIA8HG1NNxbbSSke
daTqKmHy68uvYfNekJq+p1SPeJSwZOWyf8TP9SIm71VmOjgpF6aNL1kCBOuFTJ5whm1j3zkCpVly
dNkzWBeGufDXQkl2jphAYcsN3jo1YEvJriyS4ahO1m4BkgNMe2CNuzZdJFXn3AIZD3Q/fi0IrfXs
6yxtGTsYR9XWL+1Awl+GzVlWdHnMVyvMcMIknHkYNYdkveGcVFi0q5mRWm02O0DPGxryJBi72Vvt
WPtET1sv5gtRBlyr+VjEFfbieM/586CtfhNKn4dnrNZ5JfdFYQR7DPEMo+wt7mNni0c+2Hd2tcI3
fufWr0nuTbTJC3c323eWl1tbVRtE3qbeLnCtVR1O6yV0AZsRXhjXveSAtwsUabjEj669LH1EsryJ
p2VC71+paUmKzN6JnMGl98Yg92ay3XcRfs1MR++dqBarOjn14skq5ZtKZ54Z6wGDHCIHwu5t6ZIf
Q24khWVbY7ivrdcoEMGLF9ZspIWHUX41ymk/Y6IgubksV3XT3DfaDR6jMsB0QZrzdKYLo/Bs4m9p
nK48dn3IholbfSVRZmysUGFpL5wLREnv8NyfR9bnVRgGYhUayyPpDNs2jG/kZL3nSNA3Oq7vhXZ3
ZTnOJ6yVT7KO7kZlN0+JmX4ky14apJeQ81dSjHtsnLdqIl8IRd9V0JsfbW2cmji3mKo5xHMAvgua
jxqn1bSEC2rvLB15ldn2ts1S+EstQcgmUdzs/Ft8OZe0yNubxOe4J4WBjGeoASj4jX+YWiWpTmHw
xNsBD6mPySfJmytOusZuKHzr2I+pus862e5AaEfPneOmrwHmWDJGcH3Etmwv0SNP644AnVcEITh/
hgHsiCe8M/oN/+B7qkR+JitCWdpgdHYd2c+XNHAzSAJGbwoI+Zj9NyKf7e8DSUcY5tAcXKWJ1V+H
CtDiWs207kmarh3ytdqekOhQNFG8ET3iq20bo3S7RKdsIusrUoOsoENS6t5DO5WG6jEnYoPBtxrC
Zo+lyDjDBaAPq/0cp/k8APFPqDtmSvAb5JZYYSeW3HXUB/GVHy+5ES6j9a4h8XZoocUwFonEyZPN
DJ89CzHHN6ihIciXtthwswTWpAEy+Hag/bHYuW3jqWcdxfifSo6idmY4B1qyWLanMBg1eg1SyVcB
2QKEZof2NG2izAYlCe0ZIBOLN0Vqx/Auruwrt64yIqgTJz7OrUFmdksi5wGvAZFOfUauT85O0FqO
UVCSgd5Ym3XIE40FCLdXoUv3KuiQc8YOgcmkhtXhoaf6XQ1NVJz7cObiey+tbmkh4YHbMhQek2tP
wKDfNWk7zw/KjuN0M6ET4ATpw2+YfBEf85rj2sY2gumxLkrYWQB/HyMaq0vZGWJZRv/UXoSzyQbm
Yr+D1gAq2RBfPbZl89gxHyI5rXSxDGFlm1OztlZK1KI608Aln2uDsGLUx6Dwi+wyGbVJpmcjAO2j
fRYESDEHdJurjNb2eMxm19H3CSod8Y0DXOR+iwuf5WdsC/sUqcDRzzmd0cuO0JqDKZy8pwbT41o3
XnyQc+mIu9ruse6yEoiLgKE/KxOhx0CaOmBJe9V5uNlHcNx8LqsJ61lVeOcEDTsElU6SHTdo5sGk
0jseJYFPVNQSVcx34cxJewbEBDPET425WQ9pqt5BGdghsTh+158CXahiZ85TcGyURZyZRQKc2udh
QK03dfCCiHEz3etKe/DfgFcad06bWd/wq/bvkqnI7SR0+63sqFAyP1XMj6por4mLOFXmUL5UQhQx
Kjcl5+NoTqZc937gxmwmxLQWqkICUKBovYuA4ZyGJAix9wcoxLwa9Qx5M2Gzc2LCxYqJAb8ipOI5
zpL2YtDZdNu3ZrO1zdGlk80yMKycOeD8kIbiW4ey/aiG1L+vOuXd1bGHPhbf4i1wIcXZrRjFqWnx
nm+dXPlP3Zio27oY5XLsTtIR7lHbdCsMchONDeTNJyfPMcqi48OchifSv+H8hE7HSJIjrW409JEL
PU0FsMx22jW9J62i7rvZeDzrY2BO69iKivvCtazrggiPXZ1O8iK3Q84LAs4q4faofKkhclHlR2dG
sMXzYcKvVaR83BPb7j/7HJ9Pi27kPuga6hF7bMlk7gEOHBXF+FUey8VxN7F75zExzxtSWMM3TPHR
fsg5GydtK76mbkYISzeI/BGSqaLNGDLDQIRaXs2WaL6JsLjmOVpEy1Xy3Ug8wYM6zkO5lx0mcvpM
JEkjEr4yM5MmacH6QtEeVv1dUudE+FrMhsk5bgMyACGoeJdd5TlPQldUM6GLgqeCKUjrR3B8m23Z
VTxeQFEZquuZnl8XjV/ouTKbkIx2D4gWQ6YoNkWyfW05JHuIzLL3FZxfd2X1CDN63bYH2nDWUUG5
v2mEF3BYs8ojWU9RczeSnMD42jIv6XxOrqvv3cGKTzVv4clyZmuHHr8kticsKZ8NEX8TkIbwP4tg
SY1uwpsw9Oz70So4INgz8rAibh9Il+bgSwu63YW90me8mDbH1uoO1NF0JcgF5uWyvAtkpNmB+93d
WqwwlB1NsR31g4VWaiVpMRwyv5YruysXtbtqV4Sf1xxvKhMkECOgbe01A6PUJFjXVs7TPRbmelAB
HdXuqh8j/E5spyrZ81plG7NJn2sYLg3hjCPJT5ocrjz8KOxs32b4iZe5bYvQ358OPUEmiHcoO+Zg
awZzfzl6CK9KgivXlV1KHs6iWkEbL8i5bIYzSKDgZDeT4vCTwpRBlvqUhFaU70xsKY8pEr7REttB
3iDTiJ8B3sBpqJt3NIrROQdL832kcEiY+pnDRV3J9Dkrp+lbZlvZi7A7+xRMxgbnKlyRIkiR1weT
26AH9Sr/2GWgu6kJ00LveT5zIlyQ5T5nbpF8WJ2KrjF2W1/tGUMQi7IRb93Uzr6YjiVeHCC1V1YL
a2E9Jq3xFja12wME0mTNp/2DmEWREPftD9eTDOfbkQRo2u4oi99RtaUnJtN4Omex79VoHkxtOx/4
3t3LiApJbEeZDm9NZ9OeGLv62oLMcPBqZe7JVHM5c7nzHsPFyrCKWygCPCcBeTigSjDOSziwOnqe
mlzsx4iAMh/pzDrHecoWuMH776wdn7C/AEjO0QysXctiWps4itnIQVn4yyup424XzfV5GPOW3jPE
4HAIL2hrEc2NPmFro/hdDyE93hlzyeM4660urAMBOtFH5yoc+2V70enPpK2+O5BsZm/SWdlkBbmX
UIcBPyn/PjdaDrNdOwDfYg8S5HenNESBgMtVVgZfQD4me8d2kkugeuZKVx20EmDuN25bvhBV9C0Z
9CYhujKUNXncdlGcelrxa4mgdJOK8DR0+aORGVsrqK03d+ppLGGq3zloT/q634deERwrFMGcSZ0v
wuHBJ43Ive5xKl/g+G929LS2U99R0nlGvabB21w7lbofxnDx885VyboavEuvuGAYsRlVN+/N0nip
KzqYpdYrO+cx9tHgIGgcQFpY7tYbPhI1crgAFlgVbb6euuE2CJ16ZRfclyHL3W3vDU86TBveY3VF
0yZ5pPxM0d4MIIAaYx/EbbrSYZvyY6Y7z0o2zIV2YRaVO3SW5RYWyHTA4KCOkNrE0afZeyCLBsO8
zHJK64ZmhRUaN5l6Vh6pWz1p9bR2CdbmcGM5061IAVIPYXLRT1Z46GZNkgdhpfPKREix1nkabhDT
LP5ueW01Dm1i8Dki5V2CQsj2hoCbRp03fvXmUdHwgA8w6+ooYL8AAZKr0U3FXRZ1286EJyTDQW8N
iIFMY15BFUx02Soqpr57Qp23Mmuf6TpK+l1tq/HG8DBdZ9Rhawbt6RqiNG+g0MdWdwdIRv06gfl/
yywedWKmrxgpdKx1TrLL8j67hHxd3fuBefb9Vhx7I39oxbRwOz60dk91VV94IHEJyHn0P1t9Y3dP
BQ/fEHv5bSVc/RHSuJNJ1Fy1g2e8JnHqXsN7yuhRNP2BdbffqizLLqD+JBQfXMwIM+7WAYiJ3BDq
D29axHRxg/kc0XtLDGHfhld5E31ZlOwmtnP695LKvj+iB1zPBFgyIjzgJzlEUZKtB0+zO42UXxb5
qC0BlkZ/jVhsi2rvGZGRezvV/dpqCMNNiIt6K/Xg3ZGyngFLYaWjWjKzCxKOKCu0tB80JwF8UISp
j7O9apyy2FkWfcycKct+6LLuEsX3SdLEWw/meNUGbU8+ZxpdB0a7U7KL7xBL0nLrPL3uK7ibYpjm
VeR7b3XNWJFEsEmex1HQ1WmH4GiWNg0xgeTTfJ3mWhwKmCde7ENX6cf9aIUC1ar1ACTc2GhysE59
kXfvOplcilFwGqov7qw4XOM+u0Qxc2e04l1aIYi+ee/RBOQbPVkd6lH/HpLwsQtjfBejPE6BcREi
7pYF9blfvlbTuI6L4QLld0chjsQCbkG6bWfaibB0aa2zsPuZTumRm1/BBm6qjKtJkvoDJ+9d1ZD6
asXX0Oc2UxLrFS1+FB6pmg5OZEa7QWaPE83HIQJg1+f+qaeRByExW/X5Z1uQF0FHsn1Ej94+6dzY
pjVTFy8irq4ZJ4ndfyaiualfyBW7sMuEYQET7nldd7pHXIKEgn05XhPD/Oy27lObl/ccZ7MvXA7o
NwWuufKOKHVWqU3HWIfVpk/CS0udxqi6SGgg3Yy9Ge/6SV0n8YcEAB4TUktfpp4GtC8QgTgQvsSD
1Biitboe4rH7iMMRYFSbgFTVul866XHtI+fjFbRRmdIkxTBs+7c5amDKYE/7jzALS+OCCblxbU1e
8YLbSL2ZS88t47d0+EPL++RVZmMAUxJNu4WiWm+q3MjyjSymjhKmwMLINEXAhCGo1Ara4Ro0r7fx
qsg8C8dJ503jMpCyM3P+6kaUGPRj8m8UoyFzRCA+nbuggjzwOuFFCO+IMVnwjWChVUsdFHfluIfk
KFH3OMmL1Y/TeA5sa6K5SRqbwQBRi3VWwkP679KB/E/LKZLC+isxyH38rWne/s/lt7L49pMYZPlr
/0grIr0KK4jLIrj4/znpIbb4hxpEWH9YJnRuRBPAw02aj/8kMfh/oARBQwKzEI0XcSH/FIM4f0DB
VB7NGRQcvoXD6O+IQfg5Pxh7l2fYM7H1YtFTZMZ73i/KuGZicota/UiLQrxNsGimVdr13buwo/I3
cNqfPcSfHwUBj/QWgb/XUdbyq/xgXW+FSOq61pyfwfmMUCtWJkf232j9/vxDXAlVlTtkLtKbHz9E
VhjS5lgfK+HMG5jn49ZI6t9lAfzJTQOfoaiOF1M4ddvPH6IRrM51Ph65ud2HAyr7UEprvGVcHlz9
8Dj9CVXh18uBeEuRKEh4EA5Hbv9XlENhYtoZAYkqenUrA0lNyHC7bDf/lY/xOBEItMGEVv18QZ0z
wpgLq2McdOxYET0WqGzd4a8/ZPkhZQZxtDh+/N9/4zogFizaJx+qN9eCiOmnryaBMKan0T6ofJz2
PbaugVMwZtZNym91nKyq/g37/l9vnoPuW8LdICoMkO9iM//hgZPYNhoOzQcHfO66YxJOS77xtn//
qni1XWxFSFqV+oUOwLF4jLAVMzC2UxJtawqf0YaEa5jxxqM195tv6s9u4v/7OOdXUjxmppneLbkm
ua8gO8glGzLvCAnv7R3rSP0bvrNk3fr1S1PcxIUovRAXnEVJ9sM9nJ3W6UtdHLJpLF5LBpfvVT/T
K7BTkXTrNBZTwFHHS280eRTEGAeNT7Cq7psvZuiFM2giNTR0czP3pQKz62xc/C7GgREM7ds5I/e3
zWsOPlUbMVKmUzy8cU5Wxm2jce4cMqTe4jff2K9vrzJdFjvL4qIkqmBzueQfLqnz88CO6x4pTav2
rj+C6pYeeabgQi//7rPhstCxvPtoWnAJ/PJakY/ckMHcHoqQgYFhhXj+m2n4NpWlWg+kwenfLH5/
dmV8DLoUoigUltOfryxDktdWYXPATdBuZoggFJJ6RI6j04e/vrJ/fbW4Mt+FLwTxRYGE+PmTNGG9
TtjXB2eeZ4hRdIWyIv5dktOffMiygrP5sWOwH/zyRfWUvSDTmdFq19jbLqRAPPdi99dX8if3TAnu
l0R2SXbHr6uStGKMGdiCh66s1vB6PLp0IACTWtW/CUr600/iA5QJKIb1aLncH547FZK+YGAQTWhT
XyaiMxg5FdU2GyPrNxEKf3bjYIoL/uFBZ8H9+ZNq2sfoT/LDJA0bI9giH3NxJP/9G0ekmKsWbL6H
SOfnD4lVCvXMTQ8j08UVjs8WsbVgCyl6++avP+lPL4fSRCJXwxv66+WALsUQPGWIsuJpzwQ/3jR2
/juwzrL7/Lw7LVciLawJktfd/GV3gsdX2laXHErXf4MEOzHL76vzmEvnrpDD9CEqXf0muOtPP9Jm
Z8dOi07410y0yAw5BkzJASpytOZ0xHxhFHD7OfAepqkDNs7UsVz/9c2k1PqXK6UWtRz2RmbbSnwu
+T88h1jJu9BuaHc6IvS2gzOaX9sydiB+87KNkJuYYSNI5Lzi91X3YplN8s5QClznRMOaSQAV5VVV
FuP1BG9+WgVO2Zwc7TTPyJcTkPUsQSZEpKpKmMa0AcI/MXvbKMX0vE6ZZ+KBrJTn3iKSsK8YmTY9
qdPlEO9EVqTtnRMXHq33miRP9B1NV678QOZdzZRuiN6YtBTmHXBwg1kBD429dmoZXMtGJN+ZN9Qt
XVJu97YJjPLB0EZVcYRtoT/H6XgwZ8ZAqFw5bZmScc22rbkZa1fk44l0BJoaggjOcNvmwbAVfqrj
I2po76pciIPOJ3yQySFTFp0G3+nhtOQLpWg38RDjxUgw+gz8OpAMjSIpNjQY4E/lKnbTXRiKId3E
CwHRKzuwq8zCh2xdkmzobEL4DPXB/4QnVnWDKSGM3JYvhFEHgMV6gS3WyTCNtB49aM5gbKdknbhQ
KmlTqTHawn2wnwczEvyRdsi/RwvNsWE5g7S6MB7rT9xjGAfVjqwyIJAGR8EPm16oscqYV7yY4QKM
JFRVn9tPjCQTvenD+IRLLrlGsNk/oZNojuBPfqIocSuhhgk+EZWYP8FVwmBahpmfGMt5IVr2ttMT
Op1278En8LL8hF/WCweTPkh5F1XBGNHVIB/AOtQwA+NNR54Bp+964WkSGwpac1oom7NdltYZDRAD
7EiIct94GiTxTBDgHq7Dg2OUWXDwFnZnVXeoTmrO5Jg9B9SWoGPASta8a3eewBVLyAok0M5L08dp
oYNmeGXPntbhE1W/TreL76vdUuEjPGno2jyETsfwR821+5x/AkhddvQY2RZEi3WFvCzfyU9gaex1
7TvSdDCmOhJZvLGYB7/1UaI+2k/kqf+JP6VBU+UXSZ7yiueqYaYgRp19DyuyYNcEJMCfT7o8eps1
RPjjgFuIJHpj0R7NykH0OHZdGm/srEnu1Zhb0FE4S3Yc3Cw6Mpz6SYMPyXA0UaKFxsTMyJzPoSuZ
biJy5mwUFrXe9ICMNACLpQtrkw216YfIeCSNialu0Ls0JEtdM9LGRTzNO88Iqtdo8AmSiM1+2kes
ae02AhGR0Y6ITXE7B8Ig79tzmidH1GV5cHTZBJtpyrzHrM51tUK1M9s7QOR9tCXv23/Ey6yrjVXH
6F/K0LQrBMthuiQ6ZPmXCmMmQkRfkAuAUtXWW/IH8q+pnuJ7mEngdbGkW+oKNkaebZDh29+zqUQG
MreA4Veo95tpZQWqLkF4Ev6wcnKPjPPBSllKiEwMvpJzCsR2ipJ4WJn4orIdVipprTKZJYuwP0L6
wphHf008q9O7KnYhWzaTnEhgD8IGjU2ksvFRDxV5RjR6BgbGpCl0SXAZTBbEDihIGDlRh4qINlzb
/ccO/N9gv/mf1nYRwCX/woNzJjj769ef7Deff+M/Oy5/0NJwwDzaaGvIkVoygP+z40LWM5u8C7ZO
SbEEZv6z42KpP3zCWaE12rRjKGz/2XGR5h8U1Sa1qE0DxxPyb3Vc7M9C78dSgwOBsE3F4JtDMCfG
X8p0b/ZDo5jCt6a3jfkin1KZX1XwiehCFn1dH0PCoNGEh11ug6/WcNLUqtKYlw25mr0EzOseOW2B
E6e3wqKfbkZa31VwmVITEi5kNlbPDMbMm++5JjBYo8IKve4BBpWBLqQqyS8Ljo7AJ8LuZBW8W8sE
36+fQpmWzI03gYAGBGRDxmB31klpmLr1NjIfwh7pnxGW9HwjGP9dcfZtLbth188q6++bKOkzdPp9
r54XZDxTqiWX4oYRSpADvKc58Bbnfp6cbBUx2AaNpZ2tn6N+WaMwTrNdnIemeQpla+A+GDqzxphg
N9+DyGibfW/LoblXVuNXd34/mt115eTZi1GXhnt0R9k2BzMfzJJQGSd8S/Kxr8mCkLSOc6cgDNoN
PW2yjMOs57/DPbM7o243Co0l61tGY171XjHssDV65TWp3GaNb6JKXNasKTUOWH4tVPt4SxZaB/73
DYZGVe1j0lAOLZ08ULk2mw8qix7sQ4rgC4SPp9Ln1kuns4WimwFP1+jvlUNt8NUOOeJcoRI1xYWI
2/CBDB9nQWxYwVeOrW2yJ762Gr9UyoxJjKkwjrfpNja9OX7LzciyT1beZN63umINe/axczfXbhX6
7YU58JO2fVsyQosGRvmnfKrtW0TklbezvUa/5zKnzumYI3eYV2zzzkC1HTFvGxhZGqjKaCfPhZuu
YRnpdNUoByxaXEPORzXgqVdVxMX9nLehtWl0ODx0vGopCMgByHnahO6NK4NlhGI7LYYEL9XWhv8L
WFtYlvI7zIiO7oE5DPcg/2OGr26hgKFHZnPduKMHuj4GrNYhSkqztqp35LNE1TpIGQatorouiz1J
l94O5knmnzpZY0MhnU62W/oF2XzuAAM029nkZQYwS2r8NkJrlF4hHKrS3UBs1JeqN6tz5OZBciJf
TUNDJ5Q5vHbRrIUb5qlxu+oqR7xmXk8sxWyK+bs5VJ61N1ubFwZUiuWcGc1LxOqdmd3l1SiYU4yG
IgMmk3zTJoqxkKlv3OxiUhoU1V+Z3WXu6ELtCVCyrkJGoCWcI5t5pIZ+PqMkSgOAhL5mW1Vt1zSM
SmevXqMA4gzcV1PpHfqgEi9xYyLHg/LPdkrbibHwsWV0AEibgTtfm/QDHLV93ydIF8YB/noGCg+M
A03K+DiWxDfsyKQYv9S2jPI92Kn0NorKCoHBTDEKja4ic8funRyiuOsU4SYP9BivMsLjLzNGSgg9
POJzUFrFbrIm5xcVf+pNLcx4Xc2YV0tXPLDchvc2ADy9go1A700GWJ8e0qw0xz2ZoGN2hUmlB34V
pFh4Zsz3Ensh0rodjg0VPQ8DeQ5cAEkvPI8EA21mnYs37vI43ujSsW+TrjP1CqCbAVO3HoYDF24A
Dii8NzHWJa6AEQgLNzwnE4bcQpxBcVNUxTaMpbZQUlqOuxrBKqQoSlC1dOijCatB71oO7SJ7ERms
gzpDi1UByAQ3lXuyepV5WVyY+IusG0mCZLlj+JorojA6rF5UsvHb3Ch1mxNXRuSAdsAcEOMzWis7
CevvLuPmw8AqXz3lPfUu8qK49vYxRwpxmXbEHjEXpVTd9z1aJSBQ5YMdttytBOu1vrRdMc9bxx0G
d50P6GZ3DLZGHvico/oaumRoEI/k9FN0NVKcyHOSGS6eobZy5GNPwfQGPybtn1oCQrqdxa3BYqmJ
Y7pXUBatVWOYVnwYSZJRR1s7etipUBnlFTJF8z51LXjoqkic5BTZnWkCV3LJYYksZMN+OrrlVjRp
al3jrxv57owKk0EDAjDa2JNrSJaleZakBnRoU9s61fa3eorsnOiTHOUg2js4LaQuLf0S3IZmlNbT
DfrmPgGwAfAOXbIzx0HP+zlPrpYrtOkgjYCS9cYA399dxozpHJPiN6dO5xIUnBvNu4cEOLTWsEUa
wIQTMEXSmlUeVh+yIyZ9RbpwaX91SH//0nrNlJCmpNDZ6bVv5AELy4KQca+bsJ/sAyEn+YSAru4w
jCY2vthkKtpww86XFutkSPL+ZuCEO+1jSFaSKrIZGFquMiEDKFgAEDHeSSuVd7nj9WQdynFOt1pr
ITahAZrvKmkjhADkPGHzmFy7D/dlz36GkwIloY2tH7J8mlt1eDRRNTNPBKqeoiVIWnWJ5Tfq9zOK
rPQ5LYdZLsIzaly5zvySLsQq6iOP6Sz5UFH3jcp/Ki9a8Gquuy2DSmcFAnDD694I4inITgp5wyCE
0d+mz9PWkyweE7xZliQdy3Mi4Ep8udUxg3hoZrjLpjFABNp10XQudOAGW0XZPlzYbY+8vwVi5Oxt
maNVXOFfxBCJI0T3GmqYMttgzQLh2VsLkkOAqcwUFZaceBH+ZCtAhFphDFt8P3taW6QZrNKeSemR
RzdkbZITqM5zlluG81p3amrPgzCr/nosmhFVigVRqnmqpFWpS7KXpDzLHoLzRWQkXXrjdeln4MII
g25RmM1ojp3CmB5q7MrDS0drGvW40dRzt6YuInYANVTtsqHFedPcqcB1MAdCh7G+l42dBBdZO6L1
JQQlW9KzVEmMJNCVBwHb+MyNc3G0uHbxTpspAJg31zoZXkfVZjj9I06JF36VOvYJt6OVPkwRyL23
FBXQO8ftAEUcYRfDpXZ4jY8Bast4i1XbHm9QJpOGMlDkOgfYJUV0MYWWnZ8CwxuLA7Gpc/ec86Tz
FJpx2DCvT5DCYUl9WaKv5RcnFwgz0OI0qAdns4oPIUqAYT3iLwbq6MjM3MhhbPqjIJfJeEAfUo53
o1/CFOT9Jf3l4Nkc3/C7kMC2LdD93kUmi/72s97/36PPvwlFm/D/jx8445T7cdL8+cf/49xj/8FE
Aw67Z9L7p7knfzj2yD9g5kpGzAyNHZc57z+PPaQBcFqiy06ZwVnE9fhb/0D+M7kWBCIxseNl4H/M
v3XuYZr4U+ORuSIjTE5ljE35twvc+eeOMWr1jgWy3RFQYqpDiTu02GTajLtna+Q3I2vLaDx8OjlG
4nXsa5pZRhrW9YXvG72/V05dDXeWrqR7zpPOTVj7gm74HtUSjZ470rKDUITYCIBL2oJf6q0CX6yT
sZB6YYUmdjYjqJ4LkffRTbGYr1GDjeJAP6oUG6GJuXiu3bjEqxNMcTHee7VQJEiNAHIWb7wLJMAs
8rz9SPCSX+NOb6oNNd0Yf+hWdsm6cZrGPyaTPdrXSLfi7Rylolj3ZmK7t3FEzix8lzlD5EY+YfBg
uqPPqabsNQ4b46Eb/a+lP57hSuUb/Pa3+BMuGyu2EJsbWI9XnrI7b09OkZARBO6uas8kY3uPptm8
9n4lwqPGAQOfYREAz6b7xY6jJw4k/mnBzxRb+NRoh41k9vJ9H/QYg+ZPlXGxCI6NyLG8R9SOKJID
5hSkEFewyS5GP61ProdB+5G+GEQGh0kdsD09jI+kncw0VriCpjimurSuOYkFlz04nnZXpihIM+B6
+EMWsXYrHaTpUd2IB8Crvl5HOBER+/aBFxyR1hAmwkIo7ixECNiyqL886soy0u+Jp2O9KwMOSiAF
bCu8mQ3wBOuMo867RPlyha8StVhDFGwIu6jJOPGhG3+RdT+9pWzntyPQV1CP0XkMlLNpU9hu+Otq
5843hi9z0SGrgiL4jZSvaN4n0Uwm+HLkjqIdaaKW/dXWvSIQJmrTZK/sSffnKgEDtDJAnz3HSHgq
fPFtvk+jrMmQ0i2uhKAWAU1hjuY2orKxDu6iPPGudSfMxGJDDVMcEJ9uiPTTGbEAgMbjhFUax4TO
QQKu4DxZZC+bIu3AXVszpZcFIxPIv3XAlLl4M9xPo0ZlEsH1dQlQwsFhTIudgwIrj56Q9c/ui7tI
rG5AiwY9rnD2O2cFgpPg1aEZ8GxjvPODsnRount2uZGZFZ77JSGr2ZkNL+WC9/ITvGVtW75D7OtD
PAO6du8rGg/xFxjKLWpqLNpZHWEQBeS14kzWtTet6cfZVUdRluEKNU0ss4FoPLF1OUPSUY174Q9i
bcEq8AzkvlbuyqNTjuUFHEFvnzI73kv8IVdejZAfaOY5Urj22PaT6b6D1vBapTVy3kTIXeiq4ZWR
ISk9vpu+IzLQq7hGlbXqzJ78tRn/O78ZgVdpVByMNM33iR8UGVIH10Fwv2yXRNxVkt6Ani/k4ME3
gGeXPlDe4tpKpp7HN+172pZ9c8EalxzQEjqnIinTTeCP35MEX6CugoesEd5dmc7hiWx17nsJcZnf
me1zheC2RJvoO9d5pa0Hj15vvopBde1NVsLTSLcAB3mQjLvJGGBOCO18MVUz3/oV6mbgYd1lMzXD
emob5gbIKfdd9u/snclu5EqWRH+l0HsW6M55G2TMCs3zhpBSmZzpnJzT1/eJetUNVAHdQO97+fLl
ICki6H7tmh2zGM1Zn45vNoLRuB1bmo02GeFQfzetnQncmMvR0OO0N32trwVvCw1i7CoOKwPlh0Qu
DUc2Kjh67WbnpT7yjp1JWkgpT4zEgMFwaAiFm8gyR1lmxkWP/b0YUn5eZEsAYwAGXUFfhASrXUKS
neuHUpIN90AJR0E+gEbo5oBVJ671FQd06I7LhcF8/nZGYzo4Tts9Dv2cHXBN+OG1aSM0MOztpF1g
yrMNcbaR1k+ALdP3ZGGEM9RER6vpdjgIdXyEC8dcAufVdQlsTcg/+9VhOKX+Kb/NKqq9aSDrHjOj
YaGTuctH1ZHK2LiWQZFS2nxLJ2BInyf9nviefmjRaK5ZB2sj2qXkJ3K11dnp2QRFu/UrkwSzUY1H
Ny+/knXM1Ebwm69veXElePBbfLlu2IgSLpy13FVNv4B9wpRpBFZwQBOejnr25GVODRvqiXTPtj82
x7HLmtMQl+dRduzvXcomObKcrWIJcbB7fNmtM04X7SbWifARGA6VxnuwtPIwN6r7WuKx24reao9u
A5Onl5U+BOvw7fESUksg5SOkw10Fw+SmoBbhINzFOtt0X30Q37zawKvAA4xgZGRm4kHRdhWY901d
5s8TBvYPSdiKVhW/TfYD+vlReYN1L9JFQUGMffNIu55mskqm+hWs+YMi8xMyScpHmP0WRJcUGcds
lsiQGJBHz3waO8c7WFXufnYmLvwqm8iZmHjBl8LyT5NNj1+weE6US1SfxJl/GaXm0ZLRwMbfN8QE
PkjLEYopF3sMmzi3nszCNTfSn9GDuA3px4FP7jadaGHk0eWHXS30to0T9l9IHRfq8TQRU3OlIZSu
nNtUXE9xpNs6BTgfl9jmV8t7aPG038hizv9Ma2L1N9pkZUA7a2xYOhOEIqHT8nncLVMj0kETVshL
q0FU5YrsJu+aZgaR3GcdBVzsDHpKu40ti5kcUYEGjQwaYx6OZReXGKr9lBgeFk/Lz1PLvL7gXWo+
mRLGhjkfMa3GmnCamepbH/Zn9RuflRt/SWb9Ag924gyfQy/UsV1B2gq6x3Yzfs+wqIZPtinMWsGU
HxgSs3ufkGLoumn5XDg1bAl4c5a5M8kYAawYu2QHVo0CYe1X6hHTqxPVRSwueeAO265zaJdoEJd3
ztCv7K91GU3WiLjpNUu4oNltbBZvaQgOujvSbzAeDXZ7N2vqVK9ovhWjKp2mvyZKLpKNo9I0nDOl
orgmp2y15UvtuFBbbcM7WZkiUe4U+cWAR/3VtJX1YuiGNeAwOIBpimk4lUzPQdg0K5sxP1je+j5Q
h0oV1Y5ElvM7J1AS0kFt7JPV+5rihltc4okHf0Q79Ct3ePS04rHBX8jbBuaoPgYAaYyN7Xs11zNp
b4h+PzU9Rl0nzyFhgnH3f0kQIJtgmLyX1qne43gZnsCEByiXac5uW47WjjjdcDKhVLGI1HEJzWNy
hnPDEj3AEt7JpwmIacuhA+9tv9JbedHtmn7Oc/AkGBbvG26/OzfVIH5ReO/bHHY7sngfN6hxsAsx
9Oqc9g63+pxHu7pkuSsPq3KaC2hexALaOPdlSrhKpaOEcdL5+hnIyXyTJd4QgteSVINTTXj0c62i
yiGyNq3rN1sCql1HQWkSqIH3wWPhxbaaVgqrUDNLSKnmaVOjDi2HAU4wccsysB7c1TfftdXi0oaz
rUeeoKP7BjbQ/oUw1b9wMoKeAJyEtLno4jYlAorsZBE+d3PxnC6+vDjGlLxWZL2/Ye8nc5RgPnsZ
pXnl91TXo7xi2V3TYHxZkrK/pO5sXipRxaeCvyIIbTL3N2u1us+1GNqzjTu73MDhx5AuVu4xjbPA
gQlEcrH7jMaI1TKGp1FMEhJth3xVrPNMhwUOsf4zccdrr7lU9vR7rmr/ka/0rTNitckV0GIr7Mg3
yW+/RWq4dG3fLXdUKrJEbgtDyDuk5tH3kXXRUzdU900kqSjbIzhrqBgrOD7ZPmJR0INfyZhgIGJS
2ZqPp6BqOc91B9HhIkZqIrdJZZGKq2AniZOdTF6988aANm5U9CI5EJ8ut+wTVrJr9PjOfRYfOlHB
K285kJkLwrxv3/i+gF9NRJu7hk9UanAAbrivNcfKmtobYzKW86Sd7yIu5suyOsFD39r5uSqwIVQV
4fNhmkjRaofeVagvYcl2ezMII4mcJj+nDnBmOC7NYUgzcple4h4dp/qgxeJBy7El0sSh7y3jB8Qs
Wsn5VEczPed7G5Xv6GqZ/vABtZ4SHt2hTcrhA09A+iLaoCCSL2AceK174WFKbYBBZ/TOsMzsq3fb
8jzHo/VlNvgvbidTUQXdI60c2GovKaPSPLE/XxgHI1FSJnnLLd79xA9mrqeJbKdBE2pJLE0MOi/f
aIqffyck7VSYzaZfHirhju0xLWO+srrx5KEdJ+9To/gA4LBBP+3sKtPm0bRK+iQXrNrHqUn4eRiZ
YoSFnN50iNdX7En5V4c3Xpn2gBWImKfv0TC/RTfnLexRjKuPGhHePkmk3P5u8Zd2/gINH8srHDL+
lbkdDe3zPzrJe4ujh6jBtatc14uXfnnsConPIzBVD4Y38qND7xxATtMNsg2uy5vTGgQKhrww5zSE
aRZ7kU3aFFeNpRPvoYxjUYY5COLkQTilF1/ssWuciKRLClWHnhWqpPmmfo+uU6tbEO2dC2rMWJ2d
Htc+PhR56ZM/NQxebSiC9k1KOAbOFk5thtVett2hBbgOdUsv+mDk+tXJ+vIEvyPYWosG0Q8F4Y58
bbZr19g+yDjvfuHXST/1CH3MW0v3zRhySk3JI+5j7Aj7vK45MD2JW6iVAH7gdM7l9zL+o0GA7suD
bZby7M91sAUM8152zsg73/SqU9r1xikBAr91rnuHwrhyG2AcYlRt1ffIbqwlg09gsspGlEPa54Nt
BdlYEbItu4PhdMPPUq7qZE5O/N2goPAMdBoriFAJ7d1CqUSzQVlpYW8Ma0pTr80QmJtWszfIkO/w
ThY0BODu2MtEDg8VFIzzIpJxD8tL3sPsWreTWgVp2eHVIwS680oXLT0uuvMIOBrpu5Y3PpvjC31g
Xo6y3/nvmDOwrUhz+LaUASqcPqndLFkGVYUvf2iW6s7YM8zHBKrQdYPlTzsSpDh2BKfNRju6zCnK
rmcQXkR2FR/4nVMRWwYP4PMTjh+spWOynq34PNmLHTFeF0cvtfphGxd2QHB/ySPqz50nOI/FC8Gs
4kjn+mpHFXeaI0sqSnq1FMdluaYc9Ryf0wnHmZSiOAwCFIwDHWrbjNlAZtf340Mct81Hng1FkTMQ
1Dq4M3v6vE+DwZqNi6STzCcYHw25+zYNnH0hOjtgJmYtNvzlqfx/xfE/bHy1/7Pg+Pi70d9l9utv
6s/fhvT337CkJf/ivLj+8b8ESOH/HYc/T5CrnsiC2oFg+pfvQoirkuhd+zctaV0dFv+tP1p/J+WP
4QIiqi0kIjOOjH/qjwbSJKolqFQfx4YM/m+No1g2/l1/JFdm8jjg/URVHd6gf9UfpYFfNu8ahsRl
hhPDm/QSgIGxbmauy/XNyLBCAQIxxXI7BSuPzFnO3Xtqa1hv1FFRTR9ow0erX7BYRewquXwlGB/M
TT0qV5FLW5YgLAJVPbELdChYX/JWbYt+yV5lqacAxYpL81ZJ4syRVaTxn9opSE8vQtvPvWeiMujU
05fBUjET9ZUPfQCS7Vh7j2DOuGW76OHN9NaEUvcgmV/bzAuqI9O4WN58MnbLSSyD0UWUqiRu1Gbw
K6VQZUIcfnazsMmpU9jItYs/bTiYTTSlGv0ubyrMTCsqKKvnTCUE+hzivpu0drJLQD10vXGhyneM
7stqbEZtIK8Qefo0Xa5miKjO0gCc84PXFQ3ovWVcRbmYg+GWHrUm3vhBKf6oYQDBQ2AdWlFgK/c4
zdOQEKZX5X2qhK+2ViMZ0awmkQintqEW7itiMDeZonfoSpppnrN87jq+pYynj2tdQUb2UKxPU5Zh
hqlrJ96tE0yb7dTxzURCAHTZ4qHQ/p49UMc2zho++4xkMquM2rt3Y7e7rTVXD9CpVKewW8JbgiES
NjxjYAMjMXPL/AtHZveoYNMsmz4bsGh0Jeb6yEOPu6mpE9J7c6VJLYT8V8sI2qKme5luQLHraDSo
9rLFEUdXkJvnj3M3Du4jtOwpO2QjRo3joulhP1Ie0WZhZUsQ/kkgNNGJuhS0EgZ4zQhljrUgwEml
VOh2nD/hiD7SoIlnNrN9MqzG3nAyc7gpykAPNxk89WqXum4zR4KUNBFDadXtqS+k8c7caeTfPnQ6
HHx8HW2kjQCzLrECwhatwGZ7SHKLZ3Q124kfwmla1ZZ7khjCyrJMfbPkaSDDPrPa67K7XJpt23Qz
ByPVaJxVYw7rcOQ5LvzNSmmC8QxcyXVQsxrixQvNdvmJyc14Q7fBWJdmZKAQxfIku8ka4mOPmW57
/YKBKMdA0yBAfVRZDo43xV2XPZeAL/ILBVn9aZ68sTqz65XjbTKXwXTXgWuZji3cYH8HZesqd+nC
it8HGRT2H75uQ+0DqqhA5PIGcnaQS0RGKkWq5sGhFKMOE3OR2S7FdZvhPpocHTVgU7KjyP2m2nQ0
Tq6w45aWirKu8vw7Kjnwb3BuGtYJWDxQbyMmA7BPg8X54zn1MEU2SGlK6Z3KRG4s8t7agowq1a4d
MbPSZDBVKXCvwcz3gUX2PWT1OneXBP5+HZaxbqpbybwIpz0Rg/xReY2bsjJjPdwD+cE4o+e5TndO
a+Z4ejjT4YSYkNTCtC/N4aiMwU23DX2klCRaqsgOlm23xOdLZO7DBE9Z3UrBk+cw87CAkorTgBXj
AJMNOh/r7xPbxxHsHwYGwTThsK/0NFagiPxPZUSOlaYiUr2N4laCl7ef7JxFOPwXG7BdPy/sFSg/
qUmuoXJEtcciGJ4OF8XUV/lHIb3uD/5k589SzKKJ6n5Rb9hX+der3uIXjHREAJopyLT4iFX0yVO4
1cQ839gPR6NLuJb30FDwStgtd73Yx8ppG/NwJ50BfSZYG++WQi3zp7HZwx5w3DUdz2+i7xt0RGAm
rPZvi4WfK95Prd5SV3V/BnM1Y2xd2M9QKp0/uRRYO4pW5Q4Ljd7mw0rt05svel+GjurVT6wkb5/S
oTeOhxGeOYTcpss3kGozHHzrghXarLHOKRfQDZ9fDFL5nORllDkosRvT0r5/xJc+2RsyUF127DDU
691ax/PrZNppeyOqrHhuBpUW+8npJmLZHYuSkAPDwEhL1vfdMR22G4dEYkb1Nl1GTejVVqhurgqR
3AwYzlemHt5sXIWr8aUSvvU7m6ARR26gl8fR61s2QLOZTGEC4Ow5TR3n6MbSoVBAwbs92KKPLyN3
xJ9Ol+TAF3TEHJfr0Ndw7uDXUa2pYbcpMJY3UjEvhIKOpHqX9r4CyMINcAPTz6KgtewyDLlyYOct
bVuGdl11N1UTZ9iYrWp56Ehq2KiNARKI18YFzyIwKR67OrLP5zYOUpQk+MbPbJWGAodv7aS7VYMM
ihMWVMDeAsAc5LsZVk2jWp8bfHYPCPvuW25kMt1YQeedkjiDBkwvXPpe1ILexhZL26fkWc7rPXcl
q6Cpda/iWbtiY6Sm9HkFI3PjcoXOd0aXdx+D5SeXiVEV5kAZF7ft0tbsXqrpjcIP+Y6BkvEkxvdw
r7FaJiHMFcFx01KMtGVeGdutzLrqBdEih1shCoszhmLrPipiIz1SN6RahuXFMA3C4WOOO0wyEfNs
a+RCiclaOSJCAoGx2uJ+/cFmokzUL3dEaK3754bugWbDBQhjHT1zLK5yf/LvuAQMeCZ71KGQyYfj
rWGwu+LHRGyGQmrvVs+Kfjdwtwj0MlbfhfZhP6O7+BzMlgV1GEAw6YDmKtrwvvJghQwiE282rotf
ZX19Ke3Ozu4JwRjFPhkUoJBRZfOjZ9nmNzy/7KXMgizDtJm1VtjgeBxhN64QOK1AKDCrLKMmmljp
KZXUcBI4cLpPPzOD75Xl2bNMlHMW6Wy9qqDELEILpfpxPAk0o4IERksTFlRGOP5itLSAheSGQdB+
a3kOt5FfJ9cX2RXioLp/JPd9mkEBt3NwhLkY+18Zu8w0hKIawCiA5jVjpPNd+4C3uF22g2szFHrm
MD8Bnmd3hHM9HyPDzsf7Vo5g/3g/Jb8dRyfLqVzGFJL+BLTFIMSHZM1NiovgAsY6cgb2BRtt+ukv
AhxUhqSdYd8jg5i89cnYTpvAaIsCyWrGYolNk/iliQaWb2dwJmqzchidELUN6IoTUmgkTBYOom2Y
pa+4m3vVEK3YlVSBcQZdj1PwrA447tWtp4/MKd0z+oNFuWNgZDP45CUnWQGQCJAlm8Z5B9BmjjHU
Y3rZYWqRRWSRk7oYSa2KnbCxgdhBDXdzKYr4viqDtN8G9QpOAchzD++VmwpoI5El74aBSaYzU2jZ
pgnDnjcmaEPQDkb1wsVvuqu5FoyIrsNyYe0Fc3xAyOO3xfQkbZYUylOIyliXux4dw2HsX4ixNN1U
f2WlbqujrdG0omtyhxJcaho+8djar7nKNczaNMdLlPMTpR7St/xtkNaqjCqi1VPYD1dUWCfm5TdL
q+m2ypFewtLNlkfllP0vqwyw5i2ASN491XN82IEFmIh+A6rTuDRzT81cOVNX2uhcRV7vVvdIDdkv
366cD+Hn6KZkPBBKCh6w3LPpkmq2c+yk/Ya3vy3PirvmQ1IB0r/aaQD9kjU37bC0Wvch6VPvQy4j
CjR6RvpjprYXRASD1hdhpupl7ZMJ83bnMEmbaW86MNu75geDpi63XKI4hIJRIc7PZeIDM1s0EewM
azKU0CvEKvVr+7qsz1xMW3QSPaK+9vBTTXNEAvfM4hZzIHoAfGn2vLDtAbFQDsaFPk4S+1czO4qW
UkeN7wOr2niz5KL5hd8ZR8HU0ti76VjHQO3kgAOFbRABx08GGjlc5qaqw7hbeKIR6jfelD3E7mPv
9Ok3BLcRvsqU4NBaivWBtRqMr3qdJneTYvwjtwKhnuu6M9QPSzDEQGrplxWcbl1gEiihEqHLFFBt
qV3zRG/BWOzjegaHocGe68h3ZPKA4cxxILQqJBBBk/GvrJnN36mEprchE0SymeXMfDMYmudKX0z4
E4l4TJeB1GK5c62if8qpOviV1YKhZImJhVDVpN9mmAffUJwMaOuczq9Kd7INWc0XT9Q1xWsY1BwV
9BOOxVuODyGhzoC3TkiDT/Bg14G8XViVf1SFO/ehdQVD7OXgjx+etbBKneGgUUBgJBmM9paLS9uu
cF68xkq/A8XMsDEwGFgUqgaQrEbsI18YKLNvI7UoYaUn8R0004qp1xB+EWpwVzeiS5gI+eX6kVR3
88l4U44YwiZ953R2/x7kOebmqMbEr9/pEE8GjgHGt03sYIPbGHZVvBRzwNKaUPA3RHCrCf0+c95X
6ScGAzCIJCzZ/prvEjvVtHQULKdrrjuXZaqqP+s0z2/zmKzfHkVMMe0iZv9b0xk27XhjVRRd1/PA
vmHMh40PapVy1N7GgDz15vhetvBw8Og6HrsPBKVNJlLt73xB/yIW9rLk1jxz3G5XfAIvVHh0022Q
Y9wL86YM/JOuhqyPMDA6fyZjpnrBJBz8gweTGN1qUUD8QEGyQVG6Gp3rA6wad2lNRyYcQZdfqCef
8r5OluIWGW2Bex0M6s12NLf1hq42coVA1n71xSi6vd2nxR2XYilvNTvfMYx1ZgLcLwa1PtkT09Qm
SPAd8/QZOt4hcullJHls12HHqo5bpNtgkQTFL/SZQ9Xdxu3KKibTymvAQnJRhIu8qvhCMUIP6bcY
bP9RXK+r/CYSkB8YU3PuUkavDUDqyVCWazh1voq31rom8i1z5uw+afyFLREbuKH6Kx3//4raf4j/
Nb20AQQ3fdVf/2Lj40/8JaLJ4O8WH2kQrdIyA9rKkNf+KaL9gwljOgERf/hixJj+W0QzhEdECVQM
0prpElW6clz+S0WT7t8Dk/wSjkCbuJH/f5PRhGX/W27Z9TDxecKWDlofuC3r35Lfkz8k0NMqEFbd
Oo94u7se1HJacAaC05vM0Oae2Ude7Fj+HWYkmjPZc/e+vp+anJseBGpaTJS4Tj4JPwTzklWGLni/
TwlpYQuKzBbeX6lvEq7uwckceiCrPovP4cXj2WICreySN8xDcw+BYBl4j09J+WVOa0sn5JiKYFMZ
o/9lWdU1vhDo+5jG1C8KCOlDiPviPfOUs3MnjhsaE4sPewTuGjlx9R0E05XRnqGXeGV+ayRB9h7P
CFceSlTksOZ8M2qn/GR1gbe3Je3UcdoQIBbD1javi237qpFbHVgqwqjUiSwYIrm0uIYR8qrB/TKv
TnytDfsZAae96yoDu1/ZquRBz4l/roLM2a/0od16tRrDfs0Hriu697bEYq1bMQ09HS/t7P6Ybf8R
yESEFPwwvkyduOcC4HEdnWK1o/+nBoOXM4jZup3368AFLhzaWJxMR3O9alzl3wH9y74JVItN7JXP
YGbTY02fwHOQgA6jE8dPKPGe/O2CYvKCXMWf60gDb2li/tP5DT6aAruGpqWMl1aferLuIcYryC7I
8UcE1xJEblO8uPDTDZrJU7apPQPxFY4Gz5BBonZw9mkyxU1W7XnBqBGg3/GFkKa4Aw5+yVTxklkO
6/nFZ23O1j15XZcuPlfJQFRJxWP1Q9NpFtG/sR6ExaiyMXqcfi6PcL2RWLlDj5LPTcrXBnVZuM1d
34/zqfd4teaSSo6NaoL0qGOuBEQKiZG4YwqpW7A0tnMKU2oXyShN112bkijTi+mc4lKSm/JxaOHi
35ZjFvDv9bduQpBIW+mV5JvvE68RVM4sXuSP1gWVyIjcIlhugta9ddraOmNHpfunXAyEmo4ddCmT
Syyn5pm0WnUbqyH/WUF2cuPsdXUsh2zcz5RgbmOkgFciUebjWlOdxRWXoQGOStSvFqi+WoEXRu25
RXbkDWjIc8eP7T6z/P7YVxKCtrG2p3opsl1XVTewpRsQJSiUtq9zc5NMeGVZRSbAC2XDi0DtJ5U0
eORy9vbbK57gmv7rn23HB8lssD3PCbXsZba8yAwDBPZkaglylS5R6UOyZDg9r0aKsiPF52TZ+XGo
rOQR9O6ErwevEPtIt4gQneY7H9b21uJ+EpkGTvYyMPfralZ3gwF+mUnTuhAzDu56+OC3VEokYWI5
/XnNTLjnDdXmPyqxrZAwx3Ts2zk7t1nq7YTXvws8OFuFHxANeqkvuWA9itkFrJt/LXhJAlTyCaua
v5t56U+JaVgZFfVLc6Sz7LmO244HVNp5u1gn8/vAwUrRw8JWsOUlT7O4/PSpmoJNzR8burrjvXNt
8FkTPluzwCBoOnc+Iw9k/RSAb4etkxLs3idS0OVHekTayI2T8m1ytXVqJ2GfixnAusCrelLA3fBH
/8ix+M5E4923C+WhFYIvkvCCbwECS/+Kl39d9l7amrSkMxlgCOKlPRhTnSQoM4Ux6e9eFOm4Zw+S
zG3UJTO26TomdBLUtyQqNXGuxBGHAezoF4zeJAQFEIQtkOxLPI54//PSZBmbEgR89PrA417Dz7Ar
tsXoiRvqm3n6SKungTwhO5I+zH1CgoSKQ+zTkyCYOZY7S+nLjMJMM31zkB3JkbK4M7AQXSNi+QFF
QOxFZaEtLq9NQpuukPiUkFvMDIN37H3b9CbndrprQEjnA6Ts1l4OZpneJrKK0RbKp4G49mbmdq2w
nZqwgvm/+16Yu2qK+W91KN2ZxfHyy86eTPJ2hu98tKsIGcd2ohv3apQXMPK7Ol/pQKi2VpUBDffP
DcF6miHPY2Wd41ntIWlCwez2a0q3Sd7s06tTtbsabfKwGVkZJ9auvvaAWcu2Jr3DmpjHB2KLAVsa
vUzhMab+xex7tpgO8AkLDm1hxI9WPvNwkIeCg0jX8Q0NkmgKyz27nc08mCyLyPLBcqXJZsMphow4
ySylraKYHaRZuKdWRdYM5djayip9aCf6L0a/vmvZdqkkfyqqYteV3b4zcnK+lSkPjlnat2XppD+G
JI9I8GQSD4JmzGNqYJ+oKTR/aWXSBdtCFC+e56UHMlQ8BInl0N3iLgMetpX+6ymrdk4AqxbIJTVM
2HK3zhD8kTWLkLFiJFtrcUMF56/G5ZHi0rqwGdPYDoFtYryap+94zgesDGYfso6xjkWbxnewBOqo
9a5deZY6zX5Qs6ke9FY6rBWCnCTsAvXdneBE04A6QXluIrzjh6QJ7pTXLaEeSBkWhq+ilg5Xgk5e
u+W6zid5GH/iVV0wnB9pN9Lfa02kVQXY+1d5iHHo82FST44ZPzkGDGEuL18D8KNN1ZGIQTZBAaPq
nWfoLi3pcM6NWzHDWyg9As55OT2MnIuBU1vhXPMwKTEI5SNdffPonTSW3iTuH8zEumknyUNyLCkm
Z3T2O7N6m5CBIm4R02GANH1pcXp8UVnqnOBhY4EY4p4ZIYCajGWO8phBi48UjaUB6r+h6SzRW68K
uAqNjf8HR5a8Ac5ebTGFFe+pNo0PgqgXThK0UWLPREPJkv7GyHiiylQeh1bXMKsyAL8OYFMoeJ8x
hqNtYmqxdSazpKsQ0QCzo/8hQIqjEsVPU0mqNc95+l0zIITqRsobVUe50GSr6p4totow/O5yi4OJ
Bo+3OKhYB3bl3RXJS3TJ+BzWnmeg1W147W/Gac1PJZ1Q42R8iCzbYanQIem1XQqbglWE9eBguEWn
sW4qTQNhJQWLsJwWwkAaf/pmsnHkTo+rWTxqh9UeDk3ev815KN0ddRRQOoLiT05jcGishhvBSikI
dBEBAD58KMhXRinXVGSTxeVSh049tOby0mctThBqMsNmMfC6C+uDGfOPE+cwwfH4H5amObteE4Ro
OG/0QzhhMqpm0+UerrgYHDN2WzBGo222fE9p11xQqMrTWtIO5K3Ts5RcodzK/op9cXWx9+uxGM2Z
1hycq6N4REm/y/NriRchg+WmSz289h52/YLY1ZYbcRm1FIfvqcxSP4BLqSZDIVqQiYZgYoEYJ1+k
3ukO9Et4yFnCngVsy3Kj5nl4UPzENtSnt5iwZ/OVHDeOR3+yonylnABbOv+tp3Y1DqIIiG0aiV0c
4t4xIqqOvYaenWoyN2U7LuapdLHAtFWVJlfdju6dvFbWA/No+QlHgH9Qrv5dnBfdZXBszLHTHN8m
7rzeD/SFWoeqbnHtN6VbX/pFtp/mPKUpLGlxLDxTcxrN47FN2dov8oqiQXuhqMVjXIXls148o7D2
lU98nIu3d5q9/D2vhpGg4BVX3o+2ONNJYL/3C3JWXpbuhgrodjdfbTR+mt2vKe1Bzjx/YwwXGJxY
slFfNpgNDU6dP9Kl5hv5vhlg7BeG4U6ntev6eW+OubrtFr2ctRAUdGyQE03MsaTuvJ5+H3w9P2Q8
+yvPKp0vYhB0QlTKfwTDUk0HEhNLFdl67l6gK/OBQdgSX2PQpq+lFVOtYZSzc9N4qTF52GyHaV95
SdL9WMbVez8VBi/+QkKoxCfJnudkatSJi4I1Vp95VoN74TGeGZHBSpKOzEwxXyy+PSBxAFyAdktW
JB72nWvn5k6yDXJY0sOVeKvn1u9hXZMaD8FDzMYjtVhdwz4ITn5Psklmmg+7S5c8RG+8u6vOGvkO
hAgbQkMXgoGRN8ZJrNO6x+Ta+P3Gq6qsiwoSy+nR49iR96O9ooJV69LXmmGK+WxDxUWut6sr/IYP
bJKagAAc59s24+q5lUaHE9/lSfPUjiR1bxk0OabZjhTTTb1Q0bwJaP5rKaXou/GLTVhNwUqs7ewh
BUXRnKzUcNRx7Sy/A+JINnhdxmw+FWPR0BBOEGxrdRXfF86VzdotMGmsZEiirjYYZCho/L0A+z5a
gyi+y7QOqMuSYNCNwTn61J/ep5Vvhkqv2Y7XxwDaREI+Zu0LuVcFATh/I72f5Vg+Zwl1ZnjleFse
fcdYoyJd3U1u9GZUeMYLe6Q72g2oehbuMbZ679BiWrPyXt1xbDSboGaardLuHR9es3V1225Vxbun
oL7T60X7qNmSs4tRwW0xjdW7Uv5X3Pf+wXbH15oVSVgZXhdpW4l7bNnpE+mKp7Li6+waZHmdqm0V
4ySPWxyqSUDyY7ofMjuamkaw8zLOooANkdO510uWxDarctGXr5MLgGuBI7Jdg1aEQLMfFmV9dICk
mRJicisS+n9DbUYx/B6Uu53V8jpNwS0Wm7eYsLW9aTWKHwLmKy/1x9Cm2EUcxj2j/SrVvRqKIyv2
X7mJ5dtdblZWYYcx7z/c/2TvPJblVrLu/CqKHgs3YDJhFJIGVSh3vHcTxDkkD7xLIOGeXh/Iq26S
v/p2tMYdPbpNsgwKyNy591rfyvgBpmBb9ksoErIQXZrOcdOeshbYfQbqCID2XYt9JRmsa41YA3Fx
dYaP55sZrPL2OGAqbnT3osBwVJjlTSzGu3xpL63WXgngBgHozXA5Rd155Nk3/WSgZjH7z8CmMdLm
Z3k0zXixUU/WA8V8Pe1SwuA2cTvcLnXxMgf+G6fz8ejkwFhah/GiywmJxxCTxGHdBKv0WLafpDpu
AJjeoK4kdtVBhqH3LL5Yck33reiXcyQ8E1OOIYyWTuzJBjwsHDfiwv/AYE9NPp+QfrzOKBSrYUxf
56QjzHjEvrxEr4WffRH0IM8ts3qj/4H7jAQnFsmQkQqRVHX5NMW2udNiOGjTezeipAgNbJR0/9Nx
P5hMqoHCHRW7YBP3V14jhonJ9vLeC25HODZ8bkSXI1BALC8MXBlcbDWBIsgF+Mg2r2R31StiMvz2
HFyBShRfsZzt6z4xGYQaGIms7HwqzAvfI/+0oalrLA1O9BIDHRPzu9HLHqtc3nYZKYlSqluM7pz4
fa6y7568ID0BYD76i94iW9/mCIUPfl/cg9M60uzl/FId4sy+NyndEW9fkTz7NLVj9FjoclekUejZ
y5UT5I+OOYRN758lg3lizEZ+hTp6i3tUqi1CBdZ7YvYV41U7mPZ4PvSIsMlGWd39mAYf6ZlvXb8A
sBafIKvd2z5m8WgszixFWNYg0ovAtM76xjqYqTg5nfHIaAPBhE6/TaITMNUXyCOiB24HucIO7mDR
dRBMecDZ51u01+S/WYTY8eBvi1nd+IvhX6NdvaaPcqJl80IU69eIwnD53h4GM3KVOkJfwAaxNuzi
ryrBDBQ0MFeBMIYqYcXI0ByFWQJ2LlNGcDOOzJAHZLKbxuzcHeeoJ4gFznZloEDmnBgIRn15WyRr
Tq/dnJP75hxUX8ygWYrrojTvmQPu/IxRiItzNY0eJNGOyxgEdzpO6FsYRJTODYIyq6XPEZA87mwR
wIqzpRFnFuEIBBXtRN4bRxo8ZB7CF7KFxAfIfcuYkr2NCGyjPV9wMe7zmX4SbY/byCG9yWNdhxLg
HReD3kxk7NJsODLiqg6t6e3tsYw25Nt8LCJ56YzgzMsbBmZo0aPUs2DdVldOhuDfDE5tzHKVd/0m
dr0zr1iwg5H+XDWnzA8I3kJzPJnGpaGuVN2SlEgc5EgCdk7c2QbMc5gHwbYS0deKiY0Ja9RpJkwl
CTbRaB6eFHD7oI2fu9rhju0OHVt2zZkRedQN6/WmapGtyCxE7V3uSs8xLm2Z30VRsCfwDo/pHa6a
k2r9R9NewmEp72wuuAjUCYH9saio0fFIjHa+dz1NOudChqVXOwFwFAJNqoHEAI7gcDjy9t1fRctz
/KDgy4VESbl7ApD0Rhp5s+3Mllhs+1tVGscFLg480y2jd7D7yiX0HJUyb8AosJ+GB5hplzHjoaqD
ouMULsg/TDZ+5u+6StITNFcYm9d+HdqKWNvxLc8gOIzRvrem0C2WZ9WQfRMQNBc1FCuNS2OmQhxi
jDfYzXaERZzPVXs5UnN4jNWbWjxNC86+3Eqf4etdM2nZCt2dV624SgmAv5Qla4eMaGKo3K02HsMg
d5avDJmvc4kYcLanjWUHHit+0W9Vb50oJJ6a2t+bNaW4rl/pp50mtzwwr4F4A1PkBN7gwgw6c9u6
tHpXlQUnV/sxZhTZl4RT+LzMxsVXkS3a24AWuvfN8tVHMh3iM9h3YzdvrJQg09yRZ72srL1lx84h
a8v3wiKjTJLPpyet/ZOVZLRWLfEqGJFt2yZmoC9ocUMrUhy2GnXWlORhVlhrMNGlH5qfAHzG6B1G
FwzxLAhYNVB2ECHkkvBOSnzVbIcuuC0zTFeRDsaXgGMUpSyyQqyD+6VALtDyqrji3XDqsBdb/pGY
WaMw78suKQtrZ/jNhIZx66XKQaA1JBUqBb+0m9BGCbXsR8OK7rrEn3H3+eg9zwVBcsmhiDLxuJQu
wwGy36S3E6NrPZRNkZSEF6Lx2zHb9z4XyyNTJWWFxULLnfGVgEtcjHney8+06r07SB3jXWtCc6Qr
aUw851RP3qbzG9aIuBCaDicJiN3ORUH3uuZyALVSs4FtkY4IO1055lep2zBbCAb7kco5EBA+/FX1
MSfzy4SnjYNjHBk4QUudcKpPWCf4jH76aE+RmxOe2DnNpndGz93GOPxxQ7QtP2MwZRV3BKozRf5h
snjdKQvIsWP+ZjrTDhaCpqEPqwpbe12+2Znob0dfLdfWlMfJtrKoebf/AWf08wqYF4Ar/rmMfZu8
f/154Lb+7T8Hbs73qAXfl0iyTRh0/xi4OX8Iz7Vt02IIZZvrP6lq1Sf/6282fwKRAqqm4E9daDR/
H7d5f6z2ZAzcJpg/uhxM4v73//wy/Y/4G8Xodxp+99t//7dKlzc192q3folfReuo1flYNGt5Uey2
jGd/48vXi6tFa7lnSIVaAwaEFRE8oIwkaE7gLC08OHZpcNz2+zJ/cII6uU0jRvqLz8SCXgMCLfht
S/CA6U2KIy23xoWyh3zgfNHVZJ7XVdbe2d7qjndjIKb7TLQy2tDKM3okiXmZNvtOVTanUUsH/TY2
cL1NpGhlqRPGTSw5e9BNmfN562oebpmpsetOcsxZ0DIGdaTfuOZwBDGK/m1bMIdmnRYM/RF/VjdJ
2qhDVa7n3EmYByTFTnIYDbvilM8UQYtqZmjCoQvznIm7XhmVeQVdxIpQKlW2eVG5Rv5C7l5AhFDR
W+6LDyruHR/JEqIAxYtoEkZM50kgR5pVUCuAoZKYlSJ61ABJ2YNLOAedpKyUlvHMOc5dz1szlaUu
F3XV5mVtvCiFVhwhRRDfMYGHKLHlgzZoLapet8UFyv1SEkaMU++6Uomf3JnGzKaL6MOqmq9TKrNv
bWuYmQQcmIspRNgr4vs4CXp5R4S2qF6BJiOdnpcEDZwzjV8t07ccDoGq/khab/6kjhItuWgkbwE3
piVyLWaCJ/CCovZxYXil+66T+pK0piW7lq5Afmp0tn3dYghkn3YTYIRZXFnzow997RtyVuJEi8hN
GGzE2FiBs5H59NCCGjzDPeeF5uy7R1MM6S1qGzjfM1JayZliAhTdsSRHduLcI9roTLxOniinfZp6
MQqtoglc1lCUumVAinsSIGOqxpIdcm0SdFG7SeBb0HaAcmwK0oeCUcNNVmlMzDgu+tmCTuEr5Cso
dwNOoMxi+qUPvSpquL5xKQkfkqLwdpOobf+8j0f0x45wpvkUE5rSgZ0cXeNcp+AhD6zQPifa3tVn
y5RlyZkbNaQ0tFGvh7BLdK+oelBIHT2Vt9Wpq0f5RCM53qbGMoWEaHeERwG12UBJ84ad2bjNxUxH
68qABLOnbUVXi+NjeQWMc402jpbViMdZGu61M9/PsMTUrsZavKqrh9uYAug6Y8Ye2jm64isfBPXt
WFcWaWSdXeWrEi1+stDxHW0Oulyrikdi180lAtBBYysXkSru7ZqNGsg2k4emtcUtPq/mPa5i9zXi
1oJP6RlLBkt45LA7mwtshqKKYQETueA0J+lUJVH3jKIIBXICSnpy2HLjAtl2/+wiR3uY4EVe+TlX
Wg12G8GunW1yLtpHZHHgTb4m9pRFALEiov082E9tb/A0jVueS7R7X1gVhKN30dy2hH9PGRM9+GhY
xvGTQ4s386CwD4GCL2YdHBMTAC59i4DsN9uyOzrhSSfM/j7gUGcR5Rsk2DsaHPP2sosmtdTlKQdo
o+tPRH/OABrHyCMvgatDE5habKqyhn4gVdtAlGSFIaCj6md0FZTnVLj4GDa+206Y/EZr6sWecZ1J
n2hyRrFvgrEKsNGSvoTTuTfzhyg2+ZiXzkjM0/hUYrKcOfT4CpHGRjZJQZZhBZoVElgjIAu4AzpF
5HLoEB5ROBMrsKkgPiTveMO76okw2cp9XQpR5w8+Cvxpry1dq8sg71N1ufp4012QJ8oq0KbrSt+o
ZNLkEaisVgzxxpLZoUXnD5mf+66xnnMKzlvviG4ApbTD2auuzfIt4cfdyGCCysXVDxNZ0OkaCuOe
ptS0JV+LkRZsRyp1GlAhEp81P5sXulxgcZz5uevfJVUL0m5Y3J1KHUQNk+9r4xBoE5DYNHavjjPa
21LZAbIvZ9EhdNFyj9cfBSWnaeswlUHxlMzSu457gps3Zm0GtBToZzl9jI048cSJfodxrd1mRHlk
00UmRPswN7F/MpsxBVdNnvHbMGtv22ORCGElLiGVdnnEkFBfEJONmhfz1vyQK4i1pJwRHgfRzAlR
BTCgoI1uH+yqAy0lZjvYC3QZB2Tf1iO2T4YCPdHGcanPYIF+ulBGHlDOeQgjQZhtKsXsKUia6gmq
nlue00mUh8jxPmj0teotAS3inGlGOe3XqHC6+rJJ64nhQubxg6PgYR5rD0m2zWs229cU0B/DHDoc
GH43shTRJcJyESPO7LJ3SVKJ8eJOOo8vVEV08T7KMiMKeUDs0Bm5ZTZdbMMwDwiBg4+SdqRlejPk
2TVfBE+lW12RHTaZoagEc3wbcMG8T0UE2Noih+USXjasLWa/dIrKuT/g/KEtvx5LpjjIDBQEJcNF
idhg51TahE4A6AhjdktTnM7d7Dt7kgiQLVuJ3C4ovg8ALvw3qRcQFaOAMAiGMLstu9a7oJvv3vVq
8eS2y4NYbRxRTR+F4YwXKaDA93GigbTV+DX2kTFiHaJFld9PyFzpDEVJ/z64Jr/9sUrYZjbZkubL
lw4WaHIVQfnz9jNRAD7Bkel8znnSxi4gMaXjHSLy2jOSTxjj8Xzolkrx0DMjpPj6Twn9o4S2wcL9
8xJ68w2m78819PrXf9TQzh/wtC1BPewQz/EDq/1DtGaiS3M5wwVegJoNRcgaYfVnFW3ZfzjMRpG6
uUjT1siuv1fR7h+2Iy0n8AVpEmSMeP6/U0U7Fm/yU7qHx4FdCCT1VPi+afqEpv1m/ZzzaGBYw/wv
QdV4GKTyBb5np8Wwscy2u+9YZFsIVAvH/Y01AgLHlzHW30ZjoXWUw4T9IshtnjcJp3X67o2q9VZO
EYOPDv49InEDXXk4Vi39GuykNkWa72ODq0prMsj/862HfpLuVeJQvO9y9rqCwZbfIs6Bl5RsRo1l
6jIfBXok3rjxtubISx6XJIKwAymX4F5PFqCxaol9AlEXLNLTiitObrLWoPvS9FmOt8KNc1ALRuLT
qPHM5NlOYtyMXcAKdNaNI8O7hsM0XZ5+JV4YzbDHdKWKcOIkSqjnJOZzxjdDualtYEpbC8XeJ1S8
7E4j/3F3vAShB7q1NUNNa8qSfeuI9kFUFuPVVqjoMUq6lFmnnFAotIUUoHg61d3bgWiM7cxeAB2m
WQHfkjLtPW0ViglkacrZTaSOVYx7loKek+isTzqLSiNc0GCm5UL0xCExwMPtpsxgGRVaT/51WQ0Z
xaaMfE7pkcQv1TVe+xFgK5s25InYhDjkM1RLo9HNU986ZX2YNGBQYjSGWOwkh4erijXMp7yXCbZy
MRjLNh79yt56xRzNO3BMHRsJfntm7YawAIJDNn3LWj3CXLH1N8p5uziXKmv7a2bDGdIFWxUQWAxZ
zKTWDl5/1APkvj3AQTq+VYTxgaEquxLavsSbQwtfjXuooOF9EvDJtjVxRV8Ya/aSjnZSvtVS4tRk
Ep1VPg3Y1pse8Tgi5u9QYKSHHjFvDJbPY1llT8GLUw40TTa9GMobOXlRtUvqIHvlZu8gFuUcEPAa
D/BkvK533uq58d5JE0NfPi1OeyMs0CMbu3clZ5jAZyCMloRWVstAuQxXKsKFP2D/CM1uQAKOG6TA
NOZDIEczlYNz78iqQ/SjPSe6llr26NPi4h5go3kPYgEYu91TH8ls1Pd6cOpgDyOcoqAuc9p4BbSS
r9nQiecMPgB8a4VMcROBOf8wLW1ctfGAPylAiJVvHBDRREMPVvUC6tZ5yduMg2/RGr55aYBYAyyQ
Rp/IQ5NzMRQEfUOwvSPr3n7vByeiPVtV0QfFq/OJf0e92nrAJZsq8RhRjLyazty1RycbYovHJonn
PSW5ne1UUE1npgvOlq60K6kkhRnPftgTZc6NyQNJ9nRcp69e7c7Gnhk6o+RU2Yjg/NhkaF4Pg2YE
yKkoxz6UIUGPOviE5Gz7C6I4t+VEZFkprsA2QFnkxUW7JQcAvXYmrQKYFMJ8mEsOVVFjuclHnfjD
i+On/SNd1PgeZhBJHW2ibB5pf9bfCLPgt+6ttruKy9G+4efFBtNZ/alMGvWhMtlje5qE+ljzEmM0
5hnzMq9zMJvgMzSCrd958ls8k50C9h6QzSZpUMoByE+tN/yH/XlPtzkPk1zQCU38OPL4wLEX7HMg
miloKK0fMCgj0QJc5UQXWDASHwPIMgShlWUuydIJ4eYbAeNuvvbJPSiXPdJbVew0OswEE3vnpelN
JYVzMGDuXXemm2pgD8zv94TwqQ9T+FhfDdl0IjRAOqk9FOTyMkBs614gRaPpKxrso6NbWdkdia+1
tZcca5uDWyeGPjnYJ9DL1I3l7LK5JYt7q4HyACfuVrcqZz1/z3EITShGXBfrZFMHfKwM3/Sjj/YY
C6XnJycjXef6bTcEyaEhowgQTTQr67kxbGv+wuDPfnWgjjU7u2B5O9L7qW+CukGPkftl5xEkbqBd
AyWpr5PGRdhIpA+tn2g03BmZht1CTgyG/j2OTbuifGodvIUjZB36wFViMoXKm8cUeflbDCMN9ADj
Q251HpbIRqYyenDB2XPTNel51e3ZySB/5Fb+R9v/N8ulA/fPi6TLd63SPtXdz4XS93/zo1JynT8k
FYjnUc86nmWulciPSkm6f6DNp9voOG5APohLT/HPQsmAxOs4aOoosPinAeXM3yslg3QSYrykTcag
RVMScfy/UypZNDV/qpRgY5BrSrm1FmS80fdYlZ9T6haodFWee5wRc886M9Z9xm0zlYQrt2279CP7
K7OckK2ORh5mlex9NEfvs22T+fTTlfuzGfpz8/PXou37R7GktX4ry3EFfoNfi7YqmDvD91JQ6XXc
HaVNoquHoenoNUDeQSUk/S14z+hLO4nlXyQprijif0S0YKRwXMcDHbT+EB7CcHrCP18FeL/G2EE9
CAk+e/J7i8TxavqWTTz/MY/fX3/Ptfj87c1kIPnhCNoUDpbBX9+MgZjLXA1xS4HGM5wT/e40eGX/
f94E8iR5itxj/m9vAmsXZ5fEJQ573TqxOg7wxx3n/q/f5TfEMwYTXp9fiohSzCi4WH77Kh0xijAW
eyQ99S0iFtoucftA3DdcreU1X2haU48UqEj/+n0FD8ev19CD5xg4tk/WvOUS4ffrG2MxUUZMjy8s
JChh6lPI+/sc+NxzxKCt30c2x+NtWpvvaKiWywnxzUMiCBTZtEONAUNn5couapnpOe3oPwKpCOjE
lsH0nDoDnF2MAYgVjNIyFjqBWHvDwAUF73eT89B3Pq+mkP3TyFywbucuog70mssVDQyQtrZeSNKy
7c5m51eG7QGliP3gFHSKMBBHCYrpoEyNpypznhSXDNuF0utJpNcecstMgoZ0mg6V5uxKxM3/4ur9
l4vnOIC4gsACjyOt72vCl/e7tIoZSVj/HWBgzew91iGt7fzSACxBy4cZ6F+/y395pjyH2xyxyfeT
HRGEv/5EfTp1JWK3PhwZ+oZBT9kPYQHe2zSYe2q3avvX7/erTYlnGOn5GjhtYaLyOUKuf/7Tt3IN
OgOahJ7QYlPeGBoLKHNiwdACGQRFqgytuf1X+dP/jy9JKrTD6i05Ztq/xwGj8PaYKcF99nJ9Ax8c
sFWCWmB0gptqZsf966/4X1aOdRthECUsrBZsHeun+ekrMk62BmX5OqT5qenFjVaoA5yDf/0ua3j5
rw8X0yzoS5I1WLBpub//cmiHU3wbAeKDvHojdNEGB+o3OT7kOvUfYNdeGFphksU2yBF0br1yX6XU
Nps1Gf0BcZ68TuEP+z++/n+qjL857IX/vMhA+6yrr+nPJcb6D/7sxZg0Y2ic4Ixlakmh8fcKA2uh
Se1Bbq+EhOXKnysMWjH8f/zxehthOrRYQP+vgVD8IdwA1x2zUcH/pO39OxWG/32r+cd+J9mA+GD4
B9H28W7WSvz6+a7NlCb0x2kIXxQmmEkJ4wj9GNxh82xCkJjMhThL3J5uDYemdnx1gN4DsXUAQmOc
3rnyfnBoGM40avOQdkLAuB6WfcA/wFvhG3f9ct/M095ciQjledtHF7Ue9MadYuvZic8c+84y3ove
Pdo9Zlfl9qHWg/FUW1+bwQrR1LX2sfKcrew+jFad66UEZKcEKYOWard1ZvZ7lcPHwvTnAamP3Ch0
XP9bpAi/tMaNr4GOkNtRZ4Qs0l1VaO/a+BoocMBJQp8KRPpBKbdudjX56k4ud6mTAjBwObfh1ImH
8awdjDOxrlrsZXJo7Y2V0+ou+z5sNVpt06JLpFjGEixhkWqPBthhZZeh1xWHRJrnbUexP7wN3qBC
RGkLCZGr2S7+Wpc+IsPsEmF8jXWmUieHuAPFSWJTrBaoBbVUN/D5O73LaPYS7BQmI+o+0ncSw9iP
qyOlgyBhz7ux/zTqJPTLT504O7FgiFGPfvA1YXC7uKv0aQnukLNecezEkaB7TDhISLNcX9J/eFwm
1z06FvIVYJvxfrWoB5XcSAKTHJ18S0A9C4axJclGm9zLnrKxhahLxkqVHf2Zbg++bBJZbK+9NFPO
o2kWnxnlhS3eccG8uC6tOUwAr0v5kQUTTEr4LDVGgtzZOU1Pu8KyPyAtV4fCTPU5i3p3peFoOJV8
0kw6kaRg7OBHlpiiJNzIWJoP7UiAeRw9WbT6AC+B5pTPLnaBuoMVoWm9bYTXnc1yuQnAPh5S/7yq
cToYwakgYFMWsTyfxGSl9MWcS2cgF2AY96RF0HybdvQez2sLgkKmv7VRwR1Nru7kVjuTFCuHm5Tj
/KcFqDggv0HAw0eBtCdpcxWYIHMyUKqDaiTeNvIvoZYhp6J5ACbJA85YbHOE34bHJrG65QMzPlhk
EBkzp9rKP3rahJI9rvj7nVUAl1PThjilcPSzcMlvNc1DxDXzZlrKre/PB6NhWizS68hbE9pgig/W
LVvH1vTvRcqkRzEZwiqEt/zSF84JmNNW+RJvV4tU0ThLB4E0gHI33Vfdl65+wN2amE8R4wlbTCfw
CTsiCoMbiyHficMBwqhlxYadN+S56QwJnX6bsEq51a2WzclOeu5Tc80DbdBIq3JNGj1O5ninJ3mw
lvpawIOQ5jqKSBlWVRqDjXk31s9RapxZ2LCyQiISHsKVoLk3p6usR6NmInfjUeqyaeeNn8bynJov
Nk2Roona25H5aVMnPXaWcW8bdDNOjPLzDtlOWQq97/WtlaGxM4mG7c8mMd7rNjst3W3Nw58OVCVu
Vl0APzmmCSwJ79oe4h3gja3GGIgXDVRK/tF7Ef1mFzbABAIubXaMvQ5R5p5oP2+a3Lip81c3sT+j
GAEeMys9PEwRhmXJ0+AvFXfVR+WNWw+xReMQwkXhOE8ffYNJOoIOkPCkSQveMfSRyH4scXO1POYN
jsW5pX+1fIuMzyqvNwMWzUbeQdo69NltlkUsEVeDTIPzxbFeaCRwa1fbwYo/LGIU4Oc91q7EaeWZ
Ow42F6XsN/h4sHRvpzYBoTYnZ74Yb9Saw8jtUvYjLpKkIqExyY5Ac/bFPA6h75iw4SIWwCVC/4YD
eNW85bf98hz470TCbMaRK0xsdg0nj/sOAaaJCLgFz7ydhCW2AHOirVcOn55azhbfuFimezM5Jf3B
1MK/FU7zQCwvFGb1uuqCk9g45haW3LqsXKJLkH5sMIYuFz5Y0dAWyZWSaX/FnIypPCeFD2JcbgxG
pxvIUDd4rd4GnlqEPrcmOt8NTJHXjr2Gid70hi0OhGkVWBcx2cLtEEN6q4ExCRp04Lyuy1Le2srd
VKiBZr5Yeq6y/EpF5fwWZObWRMVL+NnluLhhI5W7bzADX9U1GgmrHrOz3NZgc3vz2AoI94iNCMCN
u7u2RCE0K0xNvekVUPEYgW+zbiAkrEmmZyQX3QHnq3p0oAsCZQYpRHPu2zAG9rMFif+oJjx6g9sJ
CGd2/qIqFA4C0wSAO+DcVRSCrhC7Aab9oRtLveEL7kWN2qf1v5Qk0pyT2xmfmPGA2BiDFIOA1mfF
4OnHSPp9iNaNMTU26m2dSpSKMCI3yeA/J3S00oQpN/77J/SRW4nmaB944y0WfJ7I5LKdrEcgwLCN
TfxZdexVSKOegplrp8RdByr6gPbwZlj88VQQN4fH65neWMR4Adv9fuqx/DafWPZ9JLBm9QEoCRBY
F5kgbVwNajEKMH9yY0EHRnjE88TU2JaAxgd9PovkOAXLc68UqvvpC7NMP+QbiL0NOmmW7glr7Mnq
wTp1FT8w0tSwrdKdYFPaOtLot25fpPs40SF+hmezGl9qaT83NojuXOE1rYZTUrY3RBjvjbp7Vt54
SBQ9GNhCKrSRBpG50R7rmDAZ2AHs/R1xYmwvDAY4KLrQUhJY6Max5DibZD0XMzX640IaObDK835y
/c/SD9R50VRdaNZ99dSQEEY0eDSFrQRPSJe9w69aBDP7ap86/YEgz/6WGGzQ8wjSr7E3RguThgQr
htlH+gF0ULIjsC5+cwW5yKyySlnbJhFzvelchOk1VUODqKvYYFluTqQpj6FsZg/ZWGPfVJGgIEqz
7rIac++g4Avf+iqH+tRMiX4C2i+Sk9uL5haqRA2H08nY/OeBnMIcJuc2H6sD5oxcbYi59gqWUJ9A
yiqNYPqRBI+kG/4xEzQorIiHurw8y+GIIepBqXPOU91d57TeXkGsMWPpyv6Cad+kWcI6+VYBVyKK
nthV+BA+5r3W0C81N8Nu0NjBwoTpVbzXQcPIRLG/nvlDX1yQEkorN8tRzuRa7pg10ZBA3kXTDAs+
s8H5UBr5co5mI761RzaO3pqrS6OnaZKLLyp4yL3xHMDn8qSrfD71Ah7znOPFrIlqunCmaLwnVGN6
FXz6KzdhQxqzyCFuJfB2fte5tzWD+8ugm+pbPgohKRnQtSIaQhQSrFKZespni7iqALiGLDWmbT7A
8kWPNqkBlndCQlOEAaHZN2zGyJSR8ITk/kXUg+Z53jjGlbbq6qNKzeop8er6Qo6QTTsGYhs9k+mU
Vssc4/NodLlFwYTvP3mkg48MoGkPAeRGaBq73EA0AoYGHZL02zPmfyo0ZP4IGvB5tozoQGI6YUWu
QQ6x2nUys968BvB2XECJVZWcH4wlr99L2ppPjAyjXQ1Q6NiZVMqFBTMOC1G0t1GyPXpVkKwMCvsY
uJG1bdvRINeWZv9p9o1kH+TxbZBZaH6YwV0K1ULVQVp0Jwr3C+LnM1X1z+OQImG+XdruNYkf2noZ
QXIP+WWeNCdUUWTtolY+RnI8RXGUXPdRgF9hRATvg3BtmbquBJHkQkzigSHHCOG3vTQiyOpl5Kfr
CBOLTpp+azERb8m3xQCTexd2O92rmjbJWpBQG5Lix8VtLNUR40DBDrs5ThFhNpn7YmnvKRtMuVVT
vx8yeROB2zhzB3GR5Z8Fv2U4Fyngha6/MTN24ihLqxC7Tb7L4uVZGvZzJSdKW/Iiz5GWbWMbP2A8
BHeFH29ZBs8RhWOGcsZbV5rP1dDf9MA6zvoOhQ5G4k1sVci62u5xHsRrvZ5bbA4psZefgdgk3w3S
heuO+eUAPxCGVMWBKRCk0CceN4obnDFjwr2fAyYXCsp/bZQzxCYt9/TMnuIUJmqZCrzJfQLQzgu6
Jly4b79lMmlDJ4kihLGGtxuxDeHLmis8d7ImDYeGZbpRWLv2PPTdZV5ofZWnaXZgJkvQZ9nWOU9G
ucrx2yqMlae7sC5KTABtjL6K2dmARIYgWvhQQDwSxO0X89LXNtekU18HJC3jtmhqE9B5OoYjjNiP
DpVKODvJGRbhrrvoB2zWC6JPjaxLHRtDRXrfkLqZnrsd0/zlKJ1mARRJEGhrgGiYrW8ZRjClWw8n
YN1vGPO9cihe/U/TO6AyHGDgaX603P/TUfmbT/vvn3dUDu8f9S/alvWv/+inWIL5Cu6rwEFH5NHT
o8n2Y2Ljgy4nxipg8hB4ngRH+feJDe0UwpGEucKYhEPH8x/dFOTmDNc9oOYAm1wQSNa/001ZZyD/
6KV4uOiRzVC1uTTSbMmr/dpLEYXvtRAFoUW22a2oayiZeBl2SEmdHyO9X6TpP09jfn0n32QYQHco
sOgd2RaTkd96jX3jzVSjxE5YDXEwbbUGtC8kvCeR+lfN/F++05/vBCXe5asJD1XRr9+JrMG2nIiH
s9lYQxtTxEZNENt/+n1vflyif/F1aETxmzEOYcQU/Karj6WvWoU2VeI+OuL1jK87CuW9j+g2+xf9
Uzq/v38jKjs0TgQ0grFngvdbKzqi2taxzHdOZANe1DUYJoTRK6INejaDH2Qr9IjiBVtdEQ+OPg+E
D9yt/Q560xFcW8zZU2+HDS17YDzxCoZzfkDivgPjEAOv8LgZh/A2+w6Vi7EdXuejY6tDv1LnCCME
QCflCqMzaq9+DmQEoi4m2dW6MtqRP+R47uKpWYF23Xe4nbNy7tLvyDteAvzdXLa8sbVS8eArp/EO
719ND2YcpcRbuTL0ou88PW07sPXMFbOn+4HXdljYMCn/IPGp3vtCXgdlGlpZjroTcmDA+bk3v04r
xw/179qk+I73Uz9Qf9+xf73nlGfDdxhgtHIBK+Sw0a4wp/ljIB3yeVoJglBf5SUrOodew4EwiJYE
2GD+HTxoALM1QDul8oVcKzyDy0op7FhjHyMBuRC1DRBDhJM41mwNImiDRTzTL/4P6qGVlMTnrizE
xa+50tVKSGQkVt3Z37GJ/4e9M9mRWzm39asceE6DwSAjyOHNPisrq5Wq0YSoRmLf93z68zG3N7yl
u4+Mizs9ExswXMqOZESsf61vWe0QX2cXmOJga/Zx4ETbF8CDyXu+cBe5a7q38AJjjOeCPAHEaE5w
prSaNy0aHGHsH2BfX4COdAVkAYfgKcHI2iKDWsu4Fp7BNNG/yWDgNaAx6gbcjndf1+Qx+DIl0Xlr
YUmOmJUqtg/jLcxugOIzwuljfoFP5klmP4kLklJ0U/UeeV77PC7ESoqLfBfi/RR9OAvRsrnALa2p
Hc7Q2kFejqMiU0Wv4XjtXqCYApR+sxhBzO/mQs3sLwBNS5nANM2+Zl8bWFVHqByDNI6wP9Cbsbiq
LkBOr42WLvkULw98dCQaKgPIzA2Zk9+3F6hnSizf33T1xMRMFAHsbJeA93xPj2lwh7OOwsdBh+8B
IzP9QAyRsjUVadRWugmRnP6Ai15Ao1VnIt1UFwBpXy0w0r5dwKTjwihtqgVXOsBJfaGplOSipQf5
kXAuGsj0hWBOlY9ysWp1QdeKGRvJDR5WoKgF0N4CuxJRy5zW7WuUthAzEpMUhES3weqORD19Iytj
92wmQG1jMncwbZV+yl2WXsisYoG0sleF12pc2K058UZ7E2LS+1ovcNeEx763qRfka2eng7cKFxAs
7d8KyYA0IJgjTcSCNwM1Nl8AsmbnO9YJpDrKTguvp9xCyQa8SXjBszflTMCEjRdI2uYCp21Udjdd
iLVTUXLdeA0t5OsoNiH6Od5CuCWqD+12XsC3M4x/Blrcfx8jFxCsIuul8CjDWCdkA26aBZ7r9hFX
UgexGzbsha/rJb67TS7UXbdcrEfJhcZbLWDeekH01ktF9cq5kHthbNbZkW06QF+C6BTXE3Dhigqm
Gmxo0ZATkRcWcHhhWWMMgxHckLY4FxdysLlAhPm77Ku8kIUpXAW8xTMN4nAQhJJQIZfK6I0SyflC
Jx7JyIBAuVCL4W+k9xa9HikaJ1jjgA+Q7CjdAwZVqn6j6gV+bF9AyI2yB38VgLEfdxLKewmg3E3c
fc9JhSB8bAFUVrjlTowqh1dxAS6LC3zZcV1AzGXZAmX2MRndOeBLqOtYqM1eVNLYYMMKApfjMMWA
zUlWNyoEWCPMRYTNqzFpoQLzfNa+v+klAKrOxULZC43VvrlgoxlvOnf1BSYNpSr6sC+IaW3hDduk
IWCrDVK87NdFQNQJvdcLX9OSkourMXeC72BPHXsbOHF/Z1+g1uAaAVy7Jqzr7oK9xr8IAhveDTjs
JIdEtJIXTHYkpzZcJwJ6tt/7gLRDE5r7RqYlD9/GaMWBxAnY7QjEQbUpdY00Y+cBdjSt+03IcOh7
5xcVaAHcGdmqp8tculMIU04vWG8AIfJAd111TOzcBU+G/43yFjQHyEk2Rn2o4CY1GMxuIIULd4Th
axsNRMqhboMlAdzctNIsJYfQoOi3hbuAxzGYg6bMwDl+pY7DfB8WRrkthhqM6wVdXiAV3mV/AM0n
q/4oAWQ9B2FPHqodwC5A9ajYnYNjRtbsFBZU2qfSbdq5ANO7hZ2eD+CgwIzLjZ3V4o5lQd80ZW0O
cHYsRGStP6CxRYSBL0T2QbVdfeAw5N6ibAPI9mk25hx5YbnTAtd88ZssfGCSRBFjbYF9T2gLU2tB
OAyMEAwcll3N84sxCslgA4qiXhNbN4P1BDyCPDso4RHVIayPdLMY7xXfBp1hihKIVS9pUdNWpKJV
FiyOVa9xbkeRL4fcrjHJzgvuyD70qseg1xobb4VzDTzNcC5tAEMrw7ZaZyvbmKxOYDV77MdM+M0o
np9HUKVvhVdRrzKPggUk7qaEemPRczlRsA2m1y3jFq9qEiQb0JM8AaK6JyWdc1q81XZrZ9cFUxbW
FGvC/FtWXvXqcPElOw1b435yXfdHyIiRic4QLIgKJQI8okH0zWqX+yMmnKQ2RCNqSMFK5s8YoqJv
Km5Idc29Yxxsgo27SNIDuDFqYkH0U5InXsEzZnUY8MB/ZapmI5fmuqOsYbJbAi312FGfS+4PvH48
8bkGdpMgo+agvp5q2XPSBKhFjKJR5sJ9aNtlnNm3sxeCJhnM/j7HvZLci8pOe9BEVZVIgAOOfc+M
ixmcaTX8dhL0YsNGLkBr5glfvfewBVLwVaTm3FosQ5q0LzDghGiRg0lH4Cnv5aCOdchziwd3gbux
HaL+Lg4sq9h3biON0wggBBzmoBEnaXjF8CvgSX0pI/adFB4KiUaUlJz3hywPgR4AyylzC6zLmKmG
9mSKMfNV3eH/5mpLxvccLKTaUOloXsVGhXd9CImSglJgVHgrY+44FhLDurcaqw12RR9DBWggNFl3
raXYEzUVoBIQBZZ7XZem7nf07sS4zgJT2TchDjCMUiNw1F03CpXeZJUa34hIoTg4rIspqDepyTvG
bv9ZW7TZot+2aL12K1trFZKZFyzyy3vupsCtuLBA8qyDue2v7LFoPru5B9vgqGIxZQaGyNaMAIg2
BjjZBwa6Zg8Wv1EKo3fLM9gsJvM4pCnVS9mg0dOM0Cmr+3kcm+aMzzj2tl7jS7ywDlHYtM+IiK5C
vPfJJu2VTVUrpot3PQgGYdC6EnsLst+i0rF2mljeRpBB0RcN8FvZ1CfcGCG8THuO2vxKevFIs2XS
Ya3dRb4fCR45Vg/0XwUtRaENbEeM6JJi4k3BnkK9CdRMsCE+hxD0PTPI1TuOeUm3b6hdlgOKyT37
DEODWLHw0/JF+HEgtjA1Y2Z0QzGWb2gnTDwSm7zPXclghGWK/CqonqhQyffLQe1/JYl/2Bxs/2dJ
Yv2Wfa+hcv3V5bH8xb9UCfVP4bqa0yuMaB5RiiPln6oE7g8SN0SascMpITmM/hm4kf8k/CI5KJh4
hmxl8c/9y+Qh/qmWbA4nfGhd2EAs+/9LlZCW5eBYxT4Kvhl30s8n+CJpBGfelJgzzdVLpvFUyaHf
xgbdh3/5Tv7mGL+oDj/pH5dX4oX4Nha35i8n61YMsUuJ+ybNedaiQTqsk7YZJbtMm+/KM3ni/f4F
fzalIrjwggp7KOskggvOsp8/2tz5Q2h78SYMk2jPRJVOrLgdpx8TZc9MPiOCkqrnlmCG7hlPv3/t
nyWYf702OtOiiSAq6V++Vn8QEdo/i7EZmemmKe162tPGgyOfXWOQ/oev9u9ezWUlktJewlgejqC/
2nTG0G9zuyw2pSAJ82zgbonwkrgk5oeyq/o/UnX/o7z0d9+ri/aDcVQpjD+/eMzYbdIFCea01jHu
BguZtU30i52A8fJJ17P1juVdYvEfv/9OlwvklwsIcUbbDiFLofiOf/6UvWJZS8CC9ssWYa5IWSSt
WsdKfhCzbqAnM1D7/Sv+zSfFAohyqDxs22ppSfzr90oUrKldkHJC5i7wRaE9cCF+eU703GBfTcQ1
U8d5Y7ErP//+lVk5fv20+IvJ00nM/7gepfXLFYRDs7DHxNr1rUFb00SWmnoq26LFqeNx8jloyz+H
l5Yn7VuwEEUbqmO41ECBggxI6eoGHb9y1PQABwcgcM6Z9rto554sj6RTqmSjNq9p6lgMRSS0r5kP
BAmHgS5/H2oN7IViCvvO8FQ97kerEdlXO6XuCCzOQNVw03DmgS5eURqlqPbVm6nLp1t7iPuHsC3a
cUMjFq4PLgtz1dUpM7gUVPmVYRXgKOigBdVuRppTV2qTK92OdeNbWFh0B3Q3Kspm3VeiKE5uQKw0
3o31xKrJRtUBIM4An4HYupjo+CaEbCuCLjIz+/U4xn3CJjVXJKf6IfvEPTS+xLURqX0kogQHl824
jYJsZzcwOcopjFMJJ/hhXoAXucdwQi7zX9qeIMCFE/6PQ2nB88ZFmadPLj4FeqRSPX/rQdvBe7J5
rK+GuJQMUZq4wAVhpA4coSKhllrxoKltLjBYUbn4CtLUzvceAz8XDx1U8F3sppXcNlbvcEWbYNmc
abTokGlc+2iCE8da1bd0F7le/CkLTonE7xqadS3sVleKA59/iAu7t58kdjQaaMYgyY/gG8CCz9ji
p1eoh0x16TV2xIsnw4ZCL3qdQJY7cP+J2w2GmIptPDZ5+ERlE4MjvM8O59SxLYPyHjudaZzogE2d
cc1pIoa+lfR2Ur0Yl4Rve0n7Qpii5Hdx61TJcEPrh13dJkSqaxDMmGh2YZtFDl0vLmliUYxq4Fl4
yS5PZusmD0xWovAqM4fJPoekxSklR0Vh8x05iaHZqphxFlwLPMLGC0UeJNRX5mi01dIifMlqu5Nw
pldQmekEe6620uuhks2AA2bJfGO7ojlxYauYAds0xSYPB0LN73IjyF0HH2ZnFOLRdkdf7giIwlNa
lRVs0o0DU3F4mU2a0ValZ9bVxqJZxX/l/kJ7ZB9nkbrXLVSOrC30jy5dLCIxFbjeehIz+/jQIw+5
NluMVxznGC/CZyfJDkQYaRjsb0tgSNnTS9h7w5dpHB04EGWGJ4bBKYmryM+Nx8AdhpdSRtVDZ7NS
r8XccAapvR4snZsmPvjiWr1KDBH7bCa/RWUNEcHVZMQYWwj22zdm2XRgZ4oxjDmR1wZSqSo4iAfu
WHD3xZN4DJWYv2YynT4MMYo3r07SV8lT5KOyPND8Fe+p3eKmTO8CrBnvNS76z2TyiYhDc4XXmdYE
JkeX9OQqZYxLzWqmjHsFD1quCuYxHwFTGUaMfm6jbYZlhRnI4/uc43h48mGPJ2sXuiCMbuAWZEnZ
k2OTch3asmnzWQcO3oq13ZtT9q3icAzVQUOiMvNjb+fxqwA2wL8I2eRzGmFGryoVzyR3Cz/aeKEN
Hj/JUdDAWhYkfruEk17mxL5BqMosn0rTERBxWv5rkev8fDNEZfaEAoaDcaCYlH6qyioD8B6KQGfA
0WNpz/Fn8HKyXM4rVsIP5wE0bqhxAHo9eBCEmL6I6AssfAq+aAGAalhHvfNSkjQ2wdPTu75BSPO5
2CtPP7QRNCqyeJXP9W7b2bcGMqa3NaGjZTs7LhhG0s5ttFtHzjgtsibPipNP8i0708DmZ6vBCPHK
1SKYzmgNpM9gAwYPTdIhNGZ8rKOryzK8jVxokNus8cIi2fB3KdoOpYzTXVmTljpK0aE/jFlnzavZ
HvVwBQxaqH1jDZ7aYUYp/E3RlyQhGfNKGwU7jc6QmH3/izd4xrzDlYxYlcRkHh8ZADNJzStVY7Yw
ppTrjqROsLHjAcy3wTkw3eJKsdvtkBou1vuG4sTgO+aMwPsalKByr0MTTX1HLbeX7jVNIDhi4nSm
H68c0/BT2E1fX6MdT9lKR0R0jxzES5AIcho485RtaZ945uqIG7EoXdZp7JEH6ClN+YFdJrk2eK4Z
W5/9IMZVzyDTjGEILtuZzzXPL03njuaqDfxgYjmx8Z48JLHfWbe9dgLAw1FDOxA7lbpnMmyZ01Vo
knzeVdCCu4Z5jayCd5VbTKN5ENhNuWq6CcdBPxCj3XR9k0WMAIfosXApMD+UPPoQcXtwdNQY/wjL
MHzAXRadWl1jvesKw/iEQNMchEs1EopbAYkxHmkWW4tJLXcetAnkIDju5LAUL8UZ1sGu7blBfSpc
Kk05vDJLWTVz4gzr3q8A5iDjFzQgRLb+6N2qrMjCes1eRK3hIBg47SsNo/ZTpHI/XBt0Dn00E0ZZ
YMRN9c64IsIX4jXkrOxABNkhMF0gLQyq/CdFHhsaXhGAcYG17o8vBLnAwwooUCcZd+7yew9zeizN
sGxupznF+JfoqMQFpHwXpiDu82uPXrP5PMS5EI9yDN0nsqHM39xSu/MWbd1t1iCPegtPc4zvdnCi
oXjsHeKlx9kmnLfBigCrskoEXfK9JmJ9JvUEQwpGSJs9R3Uwqxce3nTaJEYBp0eUPsgosvf6E36e
84JVz3tzWmXcBFRG8ku2StzI3E5fAHap6eCYUcnQppZgHUNUCLlrgwJ75qhGeIm0Org1GXJypuuC
hWleS6PFzZGYwgHHzFMeJwa3zwDtZ1q+VsMdaZJRBJfXSHzBN/hZE8F10Aarvmfzg/cmNL5ZpbLO
TSpo1qqc0EbWLOinwk6s5k97zprrIsHCCYYexs6aQYc2doosUrY2ssCtnweja41dQ85DvY/u5OV7
KFp+eoBQrox9282ztzIggLZXjUsW9WoExo/kAn7M34XJ1AQ7A5ZQBEwP2fqEW0YVXyKHLuXrOqEv
4mRGI4+ZlQ2+SW6zLsDiCIgvS9YBpopm3RYGR6OVNRD73Ygqsl8IOAY+9pEWw7BEqwCLbaKabgd6
xUI2ak1wtYzp5br1wvJdixkvWqCtiQ2pN52hQLv1tvYXsPgwZYm3g/4wwaBpEx7D8RhFgulRJydj
U+J/U5+DijBjM9ewa7gBCC7+j5gBar231Mg9aUZhFD9nniwhWnt8fe6HR0szAjGX2BP8w+LdwALP
x7GmHhebqQu8gpzk34rAnOarvGl1BI0Vu28/ptFNO4jxtalo6ZtDZjTDQwRJu9hYhpd56yYH8N22
Q+vsKAae9rPGQXXQi76ZR0n8TS2apyM08md0kUK7qGfVdheFdCJPTzeJnVIrESwaKtwf94dadFXP
oMB5B0Otfq0uwitTVtNYqYsgO1vxdBteZFqev0i200W+TcqR272xEXWti8AbXcTevi5yrPwXETgt
GuuN6vD5Ob2IxMDHok8XIZ32zLyy+A1NZziHF4W5SCr3rVtkZ8+uDGfFT28S8S/iYtvSp3cXZTmo
LpoRTOyOBWIAhTRDi50TfTscnOrYl7k3rseLAG5wvkcMn5L0rWs6784eLMew1zTP9tStspaHoHgT
t8FyuTSyEluLJaTOGh52Hg3V1mPHqLfAVFF820uvq2db2Z1vLm2vMVDIl6KlApaRWv5sL7Ww7MgA
jrARpednqY2ddOfFOxmJ5NpZamXVpWFW2IMDZfLSPGuVpIGZlBjBNx5XdNN6kprawRdZu4K8pK+i
S49tY/nqGcN5c98M8/ylvTTeag3OHWbQSBPu1FGK61z6cctaYAgO41B+KS8NuqXNcesUh6OtN+rS
sttcGnerS/uuz0J+j+d9KXK1WRkzi5jYupOX1t5Lg6+9lPkSDOYYwIC/vDEvbb8CD3hOXcdSAqxc
0M5AKegGvpxo/1cc/MeSHPyNOFhkRV00f9UGlz/4Qxu0cSxJlIyLW+mS5f5TG7TlPwl4kwojn0g6
18J79Kc2aAjxT1QtsrNcUCxlkhz5n+KgAakH0KUHqQfFjHgjytMvEMvfQi1/VkDgFqJXkjIX2ubY
x5n/F82lrtjXRImSMMM7PLim4Uzcw+78ACbffMDE4Oz8oXPE1hZV/2HmFDz4SZk9gvIC8BXX5nyk
zeA1TXPGunZQw4LxbPpdYFrgdQhhHS5RsKy44zmQUeXlhPrMvMpnSXUVIQinCbovWFb8J+rqIlqU
ufe+lXXOVCmH67PJmUzR9FnPm0Db45lxvjfDHkejSZkCv0xkPB+7NLHxpzfFJsrCr2Chi2djkEXN
sYXY6QrDvtqbXPH4JulPY4rnU6hY5B+jV1MD8Jff/m9EUOtnWWf5Qh0kHZffD0AoKehfVNDQy8SU
ZpPD4TYVX2ZaRq+wItFlytHZvS+mRnyCjku3CsJXsx6WVmGqQ5rqgfs1eZ4Sb/gxszk9gE4uBUDM
DDQy44VHImXjsClyu7+Kw9SRh2Tg4PT7N/+zgnt57zaGOHQwvWjPv0pSTK5gm0wEvySt9tsBW9I+
t6Zxq4zI3VZxZP4H45f4WfH7v19weUMf/047S98MQz2gp3DOp27VJHvhM3LFsdHZ95NNMZJ2ypU9
ulRnwD0L8+t0TqlGsq4guj9bfr9d+J8jNuPffxFL7PHfSuQf7wtnjEsiCloWOv3P7wvI0DhwwTts
LnzKxfysuDKS0f8PGuDfvoqwtEOiDTLNr1a00sDsonXJpWI47TUe/XpbSWAzv/8s8m++ZFTVRfxH
WzWdX2VVKZOZvmdPrXTsGqzChW1QOSj84ATz0H8Ku1BQ1WRV07PJSe4JmCHF1RT0xm+1nCuGtyh7
Ea8g1zIAsoIAMoeY0bPku7BSEpD27FN0040q3HYhh2kOecROTC/dDr48d17Q3QlJI9o2Rh98pAo6
f6lQ5cjmZTVxEhJmQWRBVGQ3OzSrGZmAPb9Ij6PZW3RzxeN8xF3F7PzyvfzvevUPh+XiN+vV97yt
39L/+j8/8Jm85f/18L3s3nGm/7SA8S/8sYBZQJRBHgJHYe5JnOXfkBTMuAS3XIYE3C9CmIux9s/h
lljSzUBLIMk5hOxNLsl/DbcsVj2GXovvyrEYMrj/T0xmZM+fr25QE0A6LM7mLJSMzRy1QFT+8ghB
skRyq9M9w/wMW1U7kJkxDi1pmi1FQJTD1+Y3BRN8b5Ze982ezWZDdLS9LVEgn4Xux1tQ/2xOUSLz
XeAL7ymxo3dZFbW/mcu+2agebVkrLTaIZBSMAnp0vmsZT1cOygmjX/7FsYqItXbp+5RYYjM1LdJo
rd3iGZtTS7+HTSuB2ZXjU+CU7XWFpe/BHmrnWhHSi2llL/nr2IgZetTxbVHOCnJbOD2NPRnAtms+
7QlnyKpxrPCIm0kfSjROSPsAiukgHMEDjzl9fGl+TgkRNX7a3oYRyP3I6T7juNU3OOoXhr+0jnFp
mgeZNp8ZFPXnKM/aWzbGeh0vbkdj7PQNB4Z8z43cM+CONI3IZfODne17ny17cP7SGPgXTQD5X7Dz
fVY8iU8oRilyI295GHjxcTScH5UR6UMUUfSA6fNdB3yBWCWT2xrfoFxfPgY5Q4Uswvd0eZfuNCS3
plVpGmfKT1J67zphDhOUUmwioPObAmrfIceysgko9flBKxLeWYwO8zq0hva2ExlumKXM2fH88GiJ
cNy0yyRn1M4PflXK4OlcCo+mYSxiVCXEHrvI0ifC1xxnoblDOx5AcvOxGUroA7XUye3k1/62q6bk
dmAOAdOVK+5mVhafxODtOziUTh1HH8pXVUrtB94O89CDVd7mgj9YiYp0Fclu6zPr+DcJPaOZQpnB
dHj58aqpRT4rdLJfvtw4hPQ8j7hTyGZRfk1d6nuVp7yiHD6zOkaaNay1VdGTtHytuWw11Co+Mo10
gJer7J2aSwKgBi+qy0D9ICNc/3DsAO2v4AdJ2TEdYtl8ElpS0LuT6WYCev3Nov4LebK/AeY/wMfA
CdWjDK34vz6ZvnknUp8K3L4qrKOmPipYwWhMH+uq1WTTB31rRFVyEq0f7RnLLAJOJ9wn1E0apfza
vAVW7W5LTlvX1A6CxVJeAVJaDsVOaEUBFrftDdCuDqbz6J/YscozNjZC9FZXv0bJCBHdHqOjJ5Nw
jfUea5puiaEajQ4+56x2YATko79xrMInQe3KT0m9ES5RTJQWXph2aUyqnY0sZkwgTKnWbuG23+PB
SdcaT3S8QnWa13ZtpCvtus3twAXvLg7TyQPJSAeWdPbaTtR9ZQ7yuezc4SG2dbGtA5zxpHAmOOc9
N8I8q/rkpo5AKZuGhynQ8Q1Xffdch4bY5qNN+VXCxHZTVCDUGyXKK0rmqLrMUAAxsLKcgjOjL8oa
rBsi4f6DV+iQS6v17jo26psqTgjnmZV1TggA3QTlWINatPCxJRjG6sg013T+xuG6rvtiHbRefwhN
cwA9lwfuPpIzKfEhVjfweeStmfvDo1kgwVRuRxuko4OrtMxSgi3uqM5Dl8j3jJfdTWPqHLus+Oi0
aiA2LMYtxAnqDzPH2Xq5d6MiaWxymIJrUTVfRM5vux2SvMZt7pPyh/PNO8zrney5JeBfwNyOLPto
WCE56zwbrnrDfirAwN2FnRA3sSqir4np11dWbtjvDQP2YJVYZotuZTIewVuaXGUN/qStF7jyKErx
dWHQPXupdp47yknk7FAS1g7hFx3lBVvY1uWCY3syi2w6RDOlVgAHw/YKQ7T/5FgGNRJJOx18Rpt3
nQq7Q53BjVj5mTPDjMHiyRAwObUiNs4KCOKDCcp/bfolPYA1GWYcSgO83wYpb1dyeIrWpRuln2Xp
f69bmp9DYzzIUDBFVezmwVJ4h84oJ3PNKFHTkmLEPnF39CwrrNVzE+cWqdWcvqZ6XLK/od4y5Klv
+P67FUErTPo4QW8ZYOY7t3IrTHAg6dUonKuQId9dEIxUGfutu6kde3wdpY5O4ew73NWdt20SunOc
ERQEE+h0G1oV+nPNZNUsrJqjlA7eZqbQK6dGy2Rr2G7M2XhJZn/GNV0XMDmxZiXkuOcMSnUabKza
so6UGDDziGCR1Tn0ImYrFK+SH/G2wH8OgV1ye/sQyXu7O9exO2KTXsYohnOCMgnEqUn7o6km74Al
m8JeF7rqKc0yua27qT4nVcHPgVsYyb6kmfwUcn47gUJfZO8aDA6W/OohNMvwwKZkWGdkEaj89qlo
MHv1XPdmtjUGd/gwsJmxByBw3ufRsS7oVGtKb34i2uOeJopnl1tC3mjKk3gIwwW9atG+iM0Gigie
GgwwoFGDMjwbzhGCRH4NFnY+YOnst5aFkUu5zKs7w18MZCK98XOCa27YVHsm2GpreC7PVrPghsAV
cKwpH23mShIN9L1bcF7tdgR5tiqXlYr1LoapQNzDCIIHsnLTTeAM3ilq5+SzW5gshe9MjP7yL4x6
eD4Li45GaWUwvgiwKphZq2aCO0/BS7GrgWrcZWnzmAVT5K0K5etdhjb9XdYB1UnuOEFL5YHfHDw/
s04ufQ73ZqZiIv8GkWzFC3LK7qtbj7TcJ15jfWogozyhqr4aU2OfTMbQ6AN2l4MQieifQji+ngIe
aqoAN1H588DlGBUPEtMTYEtBXt8qI/+2Lap7OifE3irDM7bC6p5aePLhPtHnVd1aB4d/f0fp611n
jPkm6vP+EZPCMogyhr0fZrfAhMnQ6vEOZFYPXqFn1AibdB3CzmKsyiFFZmfu1WkdVFzEzN+vBs3x
IyvL7FbX1V0jWQCizPoSxvlGZfM7O9hp449RuCs855vnCy7T1pVbXMIGN23krEQ6eeuSmKSMtNjV
NdmawhnNq2xCDWWbZqxNr23w6YX6xJMm34pBUrbewXrIy6R/x89Z0LKEvRkwaFTfzo4Yj0bm27dN
bjABtUfvISo9b9+An6deNpx/kCi4qrGnPgqn8W8rKzJunNztt3ZlBbs+kNMmq1jn6IlfSotc/BtA
fQ9WgS2xN1IJWUROu3hSclcOnf0hIzffpkBvq+0kR1IQbfNVsbids3iswFxOwjjaVse4mXCONXDX
WNRmZBRkT1NufnVxnH5MYkx3NJhba0c3tCN4dOdNftfsu6mtyOhq7PgFGVi3dwEpdzBr+2S8opOe
1omOW/pKOu05nAe57rtUbTHkOle4QbN9UWTn1GYUWTHT33s9tXCGwXOCsZz6KhnuxLU1bGfirNtW
28ZRZW25d5yRw2w4ZVs3VaBNUnqKs544rzKG+xHc7U56EfFPHoprQRp2YywYjKBw5kNB7epuJmy+
7qfWXrvEN05R2EenvqKjqrKH7uCK1t2XUxztDTpZP6cwUXvGuAxj6ZZnCOj4zKO6+eQwCbob2RTk
SVV9BJT9YreuvzUejeS2PcX3M/uVvfRGG/M0sJamd29KJ6R7m72bGENs0U1uPk6muG1VCAGfPNi6
IMq9Z2FgOj1pq9/2ntF8eONsv6asbh8+aaZjXlJgR/fhLI55PrhiZ/rYZ/ALG/LMGIrGNeHAhdvI
vhtOnlvUR22n8o47FkjCbDtnt8RjvapEG72YukELJ3B/Q3Sg9RHnnfELbqXqjbpgRi0Wpc7ezCOl
a4TA99HHZ0j/88l1MyghNeFHpp8NHJ+uF9WDY9f5PXQpyoNlWIPRcJS/H2TTF1tWFZ2sbcbUd31Q
GVTQVTMhiEL673iw/QN7wubJ8U3M1aqZJ6Cujf2V2BIkM0/BE4ydau8oHacrhsdoinHpuneDV5oH
bSzlyOTFq/s+JOW2IjwzxnS0991xznT5LlWmP1ko5qMT9b21aVUQ3mEanPdtwZUXAnTbp9Wgn6hu
GLYEE8CjmH0hzqA6smMOmeIukjkFm1bfmOR0XBmfw8Q5C2NBROhmBrVShSHHHcoMsFTjReSo9GCA
3hMtGysahVxCW9lbEpfBJmua/uSO2JN02KJrKW8g8g2qYwqcl7GBrIWd52sGx32da9zU/E/bIDPZ
MxYTD2nW6euO3NN2NDidZHMJ3US7b22Joaiq++4QAK25tgMzvYYU/ZZ0GTEs8BK7sWc3Hhhs1inK
DD/71mb2lfUPei73Lk0sK97r0zTpem0NyVXQqQHcArMtN6yMnZcthUG9cx7pNTxjFxzeE1UnN2k4
2T8gkYv7IQgoVbTiaNPl2H1mUgTbUZrZge3PPfUI3yYRAwSK+uA8cr9iGukGCEK+utLCCa7yqjW2
Cda4TdRV12PGcNfkULqpKQPfl0Y43+BtSA6T7sWTT4MPRooJ26ABv9yx2us+mT55dkJhyUP3kGl7
V9RhsjW9bJca3pNfZ1+ScXrMWifbkcpJ1nE0faEcYmPWDT6Xfvg6ZtpdA1OwXwnwzacii/UdpY/5
V2OkvcbS8mnu+lc/m/O7ztHUvSnhr9HW5nNZxqzm3WdUOsU2ycT7mBHoGDv6NjuXqalZq2490PgG
d2Guv5pGkV3HfLZjwX4Xikz8iMRw1CHTazsZkpcUck2PIHaLgiA3Y1S/T5H5ni97qYi6V7K5zc7z
kw0IjvAqzhKm/U7yzUjyeN0K5xFs8Q+GkJsRDlNhjq/FUPS0jgx3mYMpK9fNdA1q27hSrevvZgUW
SsKGmP2Qj5/706qjlUn0eN7YAV4PnRvjFUsghZtVjKk+sc6QQPptNdvFVRKwm2zN0kE4dREs7DLd
u0F8w7ZUrCDAMJRDW92aGEC20NbK42yleLja7lo6ffExFhQFLw6sfhU7Yt54LHKb1hvHL0ag3ZM7
/zd7Z7IcOXJl0V9p0x5lgMMxbSMQI4fgPOQGRiZJzJNjxtf3QZbUnWRVZ5p6rZ1MEhMRCMDd33v3
ntt735iQNH7vWuEGmPix1gXVvmd+19m5jgPCf4iQyL1KAGe5dUKf1+8SzsJr2kAfU+t0h2EyAf5o
CcynchZbsht5jjumb7b3Dc3d7aywO8M3vYihK/Vx/zFY3XcztLdFnR7p6sL74UxBTrXHrCI4i0v2
TTo5l4Qs7TLaQJqZnCWYw9Y4p3Js4G6Jc2J6ID34TPOSe8j8w4UESXBTBQDvDVF+2GgPOyXeoLUe
Qs+N/NSgkmut9LLrqsGP0O6sJwxJm9YwHmvde4w5365bQQZkYZ1VKducS791VbrNMQtIKsnAJjGw
tG97NsmUBwL4nfacuhiPFYPvXYj8bdALfzHKkidqE/iNUEZLQkrrrtwF0jmVGtEEwsXSZSY5TNcW
+Y8rhnFdQzinpJ8/eMBn/mZCulbquyAfH3Ds5NckP3Q7zSuOLpNrGgDZvW6Eu5xwhg3CIZ9t+0Fr
vfOKzNyj0Lt3+nNMOqrpOSskFtWoMe9QHT7mpjZfgwl9LhvFcjU0T4ZWX5eW8Z7L/LH2vNdhCj8S
6Z73eO9DE+aV6X2EGcnNFedukQmxCkm4AkMV3eC9fYnKejhjMsvTVpnd1s6aA7Ra9VRpCOeYi6Qn
TNomZ0U9OHfyMoGbBeo9C6OUgybKhTSzBe7Q2tuz4+GjbnLUjhkdcXw5ek37HsnRrq9yAIpkrpby
mGMUXwnN3uPleSswohCEjA8ureezJKifuZm3bRHtGTNeFm4EfC7rt52Zsa12hzhU9howDh2BVGX7
bI5qAkZL+1SQ8ghdh278YNyi4w7pM/VbtCoFJFe92paxh4Kiukk5m4cYzOh5UjZlzhWj+R0JbUe3
x4YUlyubqmLlEemz8myUYVH8sOivtMXyg7LjxU5MNhHd5NQ37Gg2BfdOi1kSDTdzQWbtfe9Ue87x
17ieLngfdvwrNzaxZ4LIgw1hV5cySA7tqIb15GaPCSSsvmKjDIin0zlIe3iSy2S+r+ZwWk0YDv0w
pZvRyOg6Z99axen0IMboqGfBibkiuW6mvsvSiACe1DuQp0FuddztbbsK70zipaBmdc/YHM6oh+tV
X+RybZdGtK9YyhA5o0KpGoenN4poCZeVznRnzpwXhQFvlRK0s24dpGprLRXVTVP19zQJyafPNONI
zJC+bl1d7lISVLNNUCTNwwxbCYpAVNLA8EjN5SCfkOrhsCoi5psvSga/h66EUtnHBI4S6+H4gi4y
/kxaQxuotcbRTlvvPRO9eyCRnUNA1ACGK+ELtzFzJ+k1/QUn1eJtgh34OBPjc2iMOT62Dp1hegQY
wYEy5MWto6LoO9pA45kWmyRkthNXjPube9UkHalVs4Z5HQbMQJvumDnpdAxLCaS2+fGRSBCuPCx4
JeWPsRC4Gg6q/lS277OhZWe8tta2dwpu8AQ9KXDt8crtQH2xTjQ3jRYtTaPWppSLDLVF79Zv0LTM
JzjTwcWETgHCvkdeOKQeZFGG95R2nb2OdZtQgz6qHxyySu+aKEtfQhLid6NbttsoY1cyh1YcdXTM
133MhJDb2sU7YXSQG80qaZ7hoQc+k2QXyaJwS47SItviTdQZGbbDLlNOf061TsMBBDAVZf2M0oWu
Q9V3Syo2wm+8wsGtg7rD9wZy0Z18rPeNVWfbPnKsfZ3k4K+m+X0Kk+CCrxQckrLpt0GZc9LQQUms
jFCPD6hQ2iM7CgG3RMnsUJzhd3HwhD/ZydBfUHQQ+8Hmu50kLQJiFWmTmGF6A8txuo3KMjw4Tp29
dV3r3ERW8wQCRTS+02kXOcWgX8Qc4/E5z0e8fte4Oskk7abSxyrBy13T0VB8oJcgdqfbyiJKvWrz
JalxGnccY7rnmb7BmV2607oQudrLWmnrrnU5uEI7OFOEyN4j6qEeNlixKwLsz6OSpO+O/e+8sTXp
A7k1jyHwqwSX26rsrObgFlV3SJVy10DItVOkJ9/Q3HNatePb2aRsyav61GZ6eF7phOi0bnEXy1bc
9F4i6DUXJZhEUnmJCKFg2Oq61foB9K2VJZPiAAMI9WQ6p+fKRjaZDC2xgHlt+Ev8EQLZCDAb/2z5
fV4wcIgcyQMqO23ThcsPq2BqHUPV9cxVuA88mZswsI2LoanmtSeH2zA3202X6DW7+QgLb8qtQ+EA
Ho899EtI5zO/Q82AthKKbJx3hQ8bOzzGSWa8YJQlCk+oZBMuq4po7epiHLkqRSWxe27oEPurJ9ug
6Npd7AlC3BD1EkdrWads6u+6appuWhO1A3qy8VBORc9puUyIuAmu28lyScLAuJxP6Xysm7b0SarN
N0k8UIUi/d65S3MVD8QI0w1NxZxE8Q1PbvtWZExybYj5iL6ZmTCwcfxYKGPrZN0tqTH9bYspcDMz
vFln0VA8pl7SbWx7dIhP49egZY1b1cHZrhzS5XtT1Dt6LYxNbM26NGo6TCpI6msNc8NFMFrBls9z
USLppo9omxeogoG+uuk3qYZo204yO3RYsXe4RmmgUHMRF5myOnryyPsrrnoDfkefFs5aVIgpI4ts
SzzQ2dYKu+fOxiIykH53jqi82MconXcxzMxe6WiUpwxgVYyv+qzFDnPZ9mn/FiYNRM8clfxx6oHQ
RVJXxxJZ/wWjqGTLAXVLj2uDZ6DdCtkZnLcLzD0Z0epouNytFqKJLYhpXNtBoO9IqCzOaFrqGwM8
5zax0vc+zk0UytF4MMdqgHGZGK9EHLobheUZeCVwxsICAEv4Np0hPXK3ZJGMR4Ru6doeEIq3rA3b
sYLcpbSadT3q3At6MM59b8rsIgwq4ROf0mwqZkE4Cpob4kXTdc2g/C4dknbjtTU8MgITV2XiquM0
4Tnl9emyQ2JlL0uS567O9OGi5/+9NvVMw+jniH0D3eounvGLgS8ItsjBzqNccrSfyY1bhymAYPKX
RoS5OW+6ozV8ScywK0+hTmF/gm6B4kXBW21CTtDtFN/2adbsSojAq8zx4l1k5wbDe6JTrp1UMoky
Tfserm16MhpvhhHgtd/1tqsua2se3rWOSaah9UsgJdb7fcDE8GKq5nrXjEDoWnoqV3OMyRfns0bn
N+YdMArzYJez+UQUM+3VJssfXKvP6bvK7MGm8vGhz9jQn5V3NcVMuUazz465w7SQmLz+vq/7tzjO
w8u84SxDX98eHqpeGy8r5I5rfW7ePGzaTHH5R0jxIyisc/QYFlovn2Ze8St9gtyXotJ4QvbuXZE+
BY0j0C1k+QGrDEdzM9Uf6yEUzIPt/jkfUKmvCdYCyNPJIeSBSEpvJTo+Wxi5HyOHIvqtMZ+cJM7R
b4yqPfbQdR4S1cL340D4DUuH9lj1bbsvIA0dO9vtn5E05tdG6wBpDnGWXpqV+zEUFipojVn8c+4a
zQX52fLkVIZ+NNIuhDmLY3AFWov1zaHNoZhCXqiwLR979PwPDOc+CG3oDwrsJOUmA045cgfwr2BK
mzSmOvMwAhqyuFxikzS2ssLktXa94bo2i+GALpH2l0ZqcA2j5lSaekMmg+5dpWoIDiF6W06Tseo+
wqhtEh9Rp+3Xo8fxCmJPhjtNK/xspqMR8egIl6m7RQxssK4MCms18V+sp55bNEZT4ut5w18nRbhP
o7a+QnKLYN+TwcFw6Kd2rMkHU1fyqRYq3fDmcWdnsxopffi+Xs+cezY69QTmkhvTZctnK7OGbGR3
ZEI80BC+mAXWeh+sQb7o7bPXvh0Sn5kQjnonygmL69+W5DdUMNnCT+khFzJmr47lQKR7IrtwHzrk
D7OokjWApYheWgCkSCgihCFumu1bZ5Nhq11zmfYM0xFreRjr7gNCGdsvGVrDjjZnp90td6Xgu6Kf
Y+3yiW21aX+bdHZJIZ6RybrM5MzXmhh3Rd3ned0Ow19jrTGoyj29PnOVm8ht/Jng1A2CaB51M3sV
f0Ya19Bn3gJau2uvyEjpQLBsFM+M2ZV1E+MjHy9UVjgVx3X5MeV9B+EDnkh9nrYtcL0gi7hoYEyD
uvTGKnmfi5boYStpquyUWcRND27pGGfJFM9yM1NJRjcic8SpCnSzQfClGwaMkRzwB9Ygq2E3mTPq
ZdYFOW9nJEUPsJDm4FbhOex8zQ1vktgVQIWYntqlnw8aO5KY1JswjIqJLG/QSAm/ZEV3SZTCFWga
9aTnkI+Wznf2MFP1sJs2s/aYA1ZwHgtbJvk2RZcwcNbt07OsXChaU17B7RAeoAO2q8R7Im1BqAvG
NPcdCDN/hjJSveRhU8yXsjcsdzeWbnd0wfayv7WBbjzEY6kB/E0LvT7glg4nf8gStbb4We5njC7z
yuhma+PA+nnSrcZ66a2+vdSGXjNhxYYCIJaV1jhwgjBzVmjCI/oQdXHtEjUFuPZH6jZcnU7sHZ6o
sxCZjg+5iFmc6zL29Jee3tbL2n1Ta2ezbgNVyvRZbaOOuogRJHyUCAfUbspy94rmNmuENTU5tczQ
Mm/mnOEepcSG8zg0wZju5JCSIu41UZJsBsYfWbej9VEwEAWhBhmzVjQrEzur4e1jJgVomxtg+qMf
4eQuqoVhVeYRUbeq6HpsgF3dcv6VRQB2ynBboC+2/R6gDqN9P5QUcgt/A2+d42WvmVVIuMRC1G8R
IlbzJFIIVGtbRNUHcSzGSat1GawcLnbjTTY1MsgUUtSrJVAd3zvZ6gnRr+kZ01My14Ogik+VlCQO
doPm9ceCT025tSS0F3rLwZU8ZRr1S4K77IXjR5LHfWWWTuiu89DUMhydLMyA9MFPrHtndpD3hCBl
DjnxreSDFenc8W9VGiHuzcio4wMaTwLin3m1Q3igz/u39oJg8jXk4wdzntot9iT7REek2WnQrs6N
sku22C/DNc2B3RxV7R2nZJOb1ibvlCdI9seGdBjPmTYc7eyIs0X2wBntYqZvoMyUtjH8sIM04BRr
AAfW5NcDGKrH4pq7ufAzpietJCjPCaZrp+yJ5MlooXMEaddaZ35nHsnxt2wfa3bic8lAPJoiuU1s
7VtXzksgs3Hd0sB4Ux2LRcXS2cKx2hlDg3AhoTKhe30GdcP0+8EOzivbvM0VCJ8Y644MsQKnFhWS
VRT0JUqxgjiHXJiuR1T6Y+ngwwNrHdXteqKVplKK7BBTMkeV7Vx1HnL9AgehoXvrWVJd8/uZd7PF
JouS9G4OJQGiNR31MsRlqbGMMZ/aOGPfboBsuI8oPoGS1TCcUHjqxjrp4DWXk9g05FOSRAwOBeor
XSBVzsVlHKv4ESMg90NUTXZe1UV9Z/VWfhFN4X1eczh0purBo0M7BEicB82BrsL9BQSLyPHSDRyX
PEFh2RUdooWyx7y6IkqOxDqIuQCJS2O8omnQH8kZqK84/sS7FmRPFAYopI3sDFbytZXnfgVHVs7V
no7xATdbuaklzJ1G165ojuFqKjlf5Lm6DgJseG7qgGzy2rFcY/SAiqq8myJjmtsAdW3NJcxucs51
1yMVITJOnU4/1yvsaptKlMXFjIeglunrnDTOthjH4lbv03pVVWQ8DsEkdoz79DWd4LNu1NNdkfzA
PVD4r+yWo2PdhDYDgnlh7GOd8cMpAkYchslV7dHyjFS7C/Uquc4z+yysDexHYomMzzYa3cFDiUEH
l6Q/tOQv0QakoxVUWXb0EpcOn9GVD8xKhxcRlzTRWhD8wo0ftSoCsGOm30wAFDdjJp5HROTrtsED
6A0oTGEtNTtbwWLy+m1VzwLesGWvRMnupAc3yhjGjY5Oe9/Ift5BOejePSd4I6yZjlSRT36dMxjM
zOohXQzcQ2O5l6gSacLh8zonrE1bBo6VT8D6gZTlcXFLCjzFTBg9Q8xvrEwxjWDUFXZdGsD4lb7N
aL8omjyrsI7tjR2NTwEbVTdG5bnUMjod4Qt11FPQtCQgGshQLDncW5ZR0ywHQYU3Ciab7rgnGTNw
buX04o4UzdjVKAAS+W6KnDRCsyxOrjEzuHajcsvPam+CBmFJP44GmOXkxclJQWUcy8xLdCh0rAlT
C+e7tePKW8ZGbwB1OFRAcKTJmJCpNM0XEfyEA9jwe006Ixs+MkI0OIwidIiIZSqcnTSZYkzWnu6H
ti5H+S3pG7I4lEb58JEWgoht77vbIVWxxYxTllUaxlWh7mDTo/Uw4r1naBtDgfTWW7re2nHK7Svh
8as3ws0OU2mKyykKrnPRvybJbWknpxQz26aGrUeb7UzXk0tptr0/JdqVCCs47O2EgMbMXx2Cdsk3
v2iaMniq+vIxbfPNFBO3UQ+M22vd8RsVBN97Ymxj0gTulCWYR043hAnT1nKdo6HUZSTmclN0RNo6
6TcKYd+tog+9TfDfOLRtoIdsBkX7zU01kEDDccpMwkwK09uhCeeEbpenBFv4FnXKdDRycHpuHAab
JnGfRllBNgBqQla3lLAOZb7S5Xg+Kp3P2Htbe0Al0ziCMNhWWBeEQFzl3TichB2fbCu7d0P3ECUy
9rUqP8w0pChDemqt/pUcU/q9eeRtSi25tDLSvYWj7ss2OuJ293F4vJgc/tJaA1rYFN8by9j1IQbf
DAcT854iOgUtQAWRPIROvcOSjYqwvfb08qwxihPk5f0MJ5Fuyd4kpiEpK/us0ZsU/lcCSsnoi46C
LiO2ID5K0gPB7DP+X5iAjqKFUZTlfeSCIStkcK2yId+UJLfOjTy2Xfqe9OIyLeszShzioN0i8RMN
HIRe8NRnAPkyF0BfmYyvxphyaqCdvcG0bX0DwanTa4xiHHUCWQlshnWSEJBb56DamNeJrdKgMdJs
HW5ItDUP/UAGjGe0yB2NGmI39ner8Gshz+2uNS4byb4leAICDOxBN0xro/2Br8D+DMvC+RNs0f2g
XODe4JGIJFoYffIk3uLiYETBSSGyOQ1ZSsWDQMRL+WBgJUEHs8WAP7sBQvLgctxfR2h19/DQoTBA
mcT0trJZPeVc44+WayRVfEYMqNraiAhYdoqAHmrUHZhf9iepTKx0lNJXXUeoXlMMTPbSau10Vn1e
5K57niV1s47S4Rrg6m5mFE4tgXlTTzu5o4XjHrumSHdDM8LIV5exYT2wtZ3pBXHvguCIVZzppCCV
hr0H1clDMMj8ujUH86ruSVfi9vdrNw3OF3hV3cV7ihNGk3SG0qDaRbUaVmP1SnOaWUPSGmu9dNdy
djU/ttShdYZzrVV0gcILbNSHss0e2InQq40+AdL3VTag8O0GujYl5+zVFATum3Tx0a07uxXdBqmM
9T5IM75IvCI5ZzrpXYSMQ48R6LNkidSA+ttb8s02OcfFdf6RemyXKE+IVy5iTu5O415DoKAdRXi5
jy7X89l03MuBkdl5Dn/2T8vGf6wJ/7CQ7//CmvBSvf/Xw7t6e/9kRuBv/jQjaEL8ga/KcTw8dYZN
wCSegz9RW5qw/jDpKMCMsIUthM4f/cuN4Pxh0GxwGKZIkNk/2OD/Qm3JP5g+CgOTjyWw4ln/FgBc
fg5sxaFqQbCG+CVszMoYH77ghMLcFoOFmZkULaSBqcz5jwGCqGdSHeWxT2fzG63fkIVTmQuum9Nt
7KWmuUWbm7+UBsE82JdrjAul7Y/JUgvlmZ6d7KqVL9ItxVnn6jlIxnhg3BHA3ZxXqGbcp4Bt8pR0
gJb9dCrzR1SP3bmGIHqER8teIQxzrwxPe+zqkrUkKadd1EnrlUG89iJBiTMWM4aNRNNKhjb6uCzr
pwPErcFPbRHf//Sj/p1HbrkP/2uv4j5hUwa/bUoPepcBB+mzZwOsT1anxHxbMENQ39McbbJ6HHZW
p4K1DDMmK4WRIxm1ijpeRXb33Zo8ystMOkgekUKOt1qcgNlI0EE96HZKNoHqR4XoI7qAXFVltD11
IkBIhWHiZ3RdvCk41Z7/P74H9jAJWo3emWd/ta/1TUg1V37QX4lu8iB4j0yiRLKK/R5JFvt8WL6p
apQsx6G5C/vIBhGKKrWdGHBPTgWotA2N14AkEGJ8WvqtuX7eJ4M4uGGkztKil1dmESWci8v4+OsP
/9nr9+M3gNFG7h+NW52RyWIM/ck3o2gOg6sOPwoshueF7spzOgtUW20vzheL9e+sfp99kcv1PPKD
senwYiz+wi8k+XnIECsI553JNmwh6x6UM2mqsEX3zDqzs2AYoEiRlrSm/86zP+bbX39f8y8vJx9g
YX0RigvLXrhffqw8aUYYceV7PGe6gV7BogmMe6h+K4NCfMxZUOsEv/cHtHRWvKl7fXrNJR2G9Rxb
08tg1OguCDRjrxzFySoc3PZEydbfepoWm5lSKvKpRLEbANNEM0jgQLEpDYcsw1jb9LaeWtvQbIkp
C5V5MyOE6/Z5psLHoijCG2jfaC46APRnv/7a4rPBl/vuLT5GC6aaRwIrJqnPv7PEYxFGUfvd7FVf
r0phT8cJc8iTGkkmQisQl9vSjHVsfqPokcqONFIwBzaXGQJKuEER7ZARewtHraGcsAOhNlopENWP
tqa3l5EtZ7LhLfeaSbP1MAJUuuS/UgzYaV6xDJVoEiN1YdAvvQNfcO3Qoz78+jv+5VGmeOIJJgHC
EwREL3mZPz/KvBxl2CvrtapRl+EnnDdZqkWc44yCChzgzq8vZ/7d9bikwQJmLI/zF8tZneiOMMG1
dwiSnqwgtDZTijWjyNo8wSXhiRcz9Zx9T2kcwf2c1mnQ3Ii+WMrUnvUIGEZ/XiLw5rhLwb3nyJyG
FIFS2zH1dKjsXSjIQOPabt2llOfzJJrrGPrSHckTQoOdHg53xljhbrLbMyPQnTO9dEyF3oFTudLM
fomlV0fkpt0Hb79xsuzeXGuJwgX665vx18cL7qW0yUjHj27LJavj53ufy1iOYz5/H5jv+WmodIBZ
HApHxvJnQKpWDbvLby7JHv9591iCImwAKmwjZHp8NefChnZaqxq/A6VyD17aLiM8QmuslGPZr7+c
8Zc1g3eGRZKfeXHik+77+duxVdMJUs33yeufbFUyWK3aJgMeHqyT2YMKYofDvE8xJjIkdp3sW0xU
3MUkqcx+81GAfn791j8eON0SsG0k2vrPHyX1ECFGwnsFGqg/06QCOtF5Ul2JRGHGGXsE5SDQKMaT
YEARqskQmFrRDE8iIemsyIb6NJpdSaKQ3s08pWPxbrkkv60ylK8In6CD72mZqQbRgirORBCbFVKq
KGFuhCiQS+bO79KMl+Pal5+SdNsfdlAPozXP7ucvpcezW2ea/ZKl5MojRRrtN71hRKF41U+osNty
BZaPUw40EmNT8fa8j8r1Vk0sJY3LEIpOrYwUxU0MmA4mfrsxGDa5vlUYxcvA2f1jISfRRSeph5PE
LG6xzjSXaTgx1GNA+EBCoTixFvdilRj7NKjja6ZKBLw6TJ0Ws7TLDdBb3IukFpXFXkDvAM2uCbmp
NO02S2fnCADdYlBcdudG5iyqCySawBUtTEy4uTBvGLbJQM9Dh1785l0Qf31CTYPKTZfcAOIt9OWx
+WkbN/u2GZpQvCgR6c8ShAP68UjioyY1BFxmU0zK8Q1vzBF/2COzPXot4BYz1KEqTHy04DozL0Zt
WZ49OuAXb2qEW3DFaIODxDcxSo6hTQrKGFJham1TXv94x/5T6/xjyXT+v2sdP4lfy66Nf650lr/4
s9KBDoLVGVe1lHirLXaafxU60vjDcQyTtQ8GCMiOn7ghoEEcfNjgQiSObU7WYAv+VejofxAXxKnL
cy2o8Sxq/xY15NNr65jUXpylFnABlAhM3l+gIV6phR3zToF6fAj32J1aP3Fyb/fT/fibMuHzivfP
q7gmu4rBru5+XXzhTczegNOB3pmczkPa/zBClPjNG8RR4cu3kXwfFqFlLxeMmhbYys+vUAad3RQD
RL20a6VY4d2eDB/fnovADSI781RH+nVKBOJqlAIwFemF5NNKItcqz24AbvZdcVdMA/1b8EhGecHk
RJjHOtWJGjFDNdI/Z8Q4bDAixsiYCaODU1l0I30LS3QHmRhBvJ/nsdsZzixR3tCemDr8NwxC+Ch9
U6FGJ0fkJsZbXDPrq8wA0FhC42UZY12zMFnFXu96h8ZsXNjGBpuD+R1USuPu5dgaOycw1dIZK9SE
Yi9NTgGjYNCNbFRng2NaNxZ8vfikl6P+MGFiIwnUTtL7vseuu4FcWF5Cpm0z2Gc15i7UDpDlCPNG
1zx0S8sf4RNjU+UtG2FKM8X1E5hPDsMQVycrV0WGrFfxyDK2H4MoeCiGtkc2BtELPw3M32oTZ15A
Clxuqwwre1z0Z5oVI19uwQzALiqm8KDEMLfng5VLquHSwh5so44qHgolKzJaZ1nv8VJOV0GsU0Ea
ajBJevEmTHuOmPBrKZI6X2DHeC9N5Y33hauqjz7HAsL/AnUmRDn4LdY76ztib/NDkjZWPGtkayLi
yEYgfwQbC3fvRXTCsXehQ9wbszEM0FuHKoEiqynGj3aLvBX/T486o3ab+ozAE+Wuco5rcOINuxPf
WqXJwi/FKHAoi1aGG2lQVOx0r0ZURKVLK34GZYijSqcSOig7IO2QE7DugOBIWhg8aWgMTy6MPZCW
VlpU+7qi9c0stP+zxv3P8vyPH2vq/70+33VF3MQvPy/PP/7iz/XZMP6w8BeYniltNmC5sFv+bEQ5
RNQt/STQFixZ9Kn+pw9l8j9RnBjgnsG96Jbkb/65PJv6AoPSOWWSbUeGHCDqfwPqtJTS/9tecWjm
mK5jQuCgIuLt+Mp0SkYJ93Qi8YgnJv+WJUN0nGXs+TSX+ls0E8w91DxeOYU+nGFUan6zbn8+1C2X
pw+nszNRjHFmtr50FuRktiQyywoEIyjFspi71xgJwW3rRGr76y3iL5eS9F5AzwDJssGw68vp6KfT
T64FcmzIXwFYlGR34AVt+v1d4NdG9rvd6C83lRMW34rdmI6hS2rW50uZSHSUGkmsRawRrxhFxdoq
9ehuc6q0yu3MJe/s3s2N7RRG3junssn8TZ3LJv3lh+Vb0r8kR8pxefDoVn76uk3chYOuWBTnoE/K
/eChFVxbRdZZPom40mNKQUwxxfl8bJwpe7ZC9m6QWmn1YGayBWxdO0whB6Bf6BwVtrVf/xx//Xy0
QD3ibVganQU59PnzxSj8EecRBlxA3biotKQ/anmd/6Zz9QND9en5lpSQbKSEOv4At395wOouqTwm
xgvRk1ThlY0wCndKP4MQtpTQn50xjE85sclYb0ALzDsdPkm4GpxcvpFSp6LrmOPydY0lCG1l3Zfa
Bgg548AuT/TbpClxj3f80zED9cxBiBQ2l9TlLQ6+odXUDo2AMLdTZLLG10klQev8zzrzN+eez+0F
ziC67aLuplkmWF6kYAX5+aF2BSUzLxnS7C5Nt3ZKxHTN67YapnzYgJYZrn59PeNvLuhBqfvRxTRN
To6fLxgiAkaoheXSiPSdXCS6wrR9CkKfg8A3N1AAbC3sxA1yEPk86PZRdwN46e0OYPIFRq913SAe
/PWnYjH8tIhxFwjn5OCHdkun4P/yIzuWpltaD/g3wjF+i5IxB+Exvc9AIM9GVDnQ3Emx/vU1vz6/
9O1hn3HJ5Q3nbf/yfs14EMaQRAmgoG55iISebosM+8W/fxXaoVzI4+zM+f7z7e5iy20SQUpcTeb3
Gn8D4YN2Y//m/v3dd2EXkAt+0KUk+HJGn0borH2xXAV33MGwWnSFnpP9Jon0b67CHkeYJudmIdnv
Pn+X2ityDSAEr2Jcv+Q0G78ZtZJvv7lhX6pcXglHZ/jm0kDWWev1HwvjT+v8aIBGMXqLJO7FcqJD
D033pHF71bttZDAtKj18BBwMeCekiyb8pSy3NqHRh5oP6SEb6FuapbgERI8epdNTp7w0c6tt9o2d
TOF6JEG4PrSyReDFcQ1Up8Bbi3SIEGTrOu/HOjsTduaa56EI+VsJD6hiWGNhtzJxac9gNQLyoIlC
L2gEqqitUKMV8jTDIECkkVV6Tv51lOwJlcfQTwIB+oaeH6RGa2iRPUQxjuvHMtLEV+2AdRWqTRLy
YlVDeKpw9u/HSSHG0ywTNm5botE+z6K8m286s571+6AEV7HrO9XOgPsMhTFc00KgBPnsQksls2zv
xAx9/TRGzeEvgB80Oo7Ia78l+VLzFaFe+bauLDfcTTRwH/VK63O/04Ow3eZBZZ2KWqX6ZkL+0B0D
0FiznxZWaaA7gxOMk7GpI38QYznhqJFOQyyfEd259gybvrUiz9hqkwfmz5BTQJZjInDJiBZHsB+U
SoJpNGuN7Rt2s7GByg5Xv+kZW+lGo6ttOGeleaAFwv1JG2s+IG7S+Jsm1L+VU05QXxVLhuN4IDWi
MkYYzHCjljto0dhoNxMqnet2HNnyYvbsywl72rgixHBEvFO1bsOPMWHfmpO5fx5Bh78v1UOzccIk
RSTBp79XCIEh5kl5Y7QT4zb+MUW0XmDY+UalfT4CrxiraROnwfyYCjLDL8YyiehIjSCrth6Mru0k
Sa07iIZF+Chc0jzJKTDT7ErryfLYGqlIsSOhXEVLhy/7yVBeOW20qs7RXWUqf3bNPn8NgBIwxZdO
HF9M9RJM6Cya7EujnGvE4X3m+jmMhHivYjcRfqPn9RuphHiIPRH3ewi3JHaFNRjhNfzl5lDOEf7g
EhPfuOZZmoxNIDUEWfAaUPT0dZZhpDNz1XJstEwTYdxoIoQpXQ1YduvBkMFo0m0jZ0SpVhkpiFsn
GZLjQKH5Wk/sWugVQoPYbFuSdDLCa8NeXmol617RsEnHCCtfJgfNzt6uM6k2ADTEqzumY4OgqCzH
lcpHLEihnrfEi42Fc6hMVEJH1IdTT3ifh0oSMFMBGCsVgQDxoUjT0/HqmL7z3+ydx3LcyNbnX+VG
b2aFDngkIubOAmVoRIqkSDluEJSD90i455o3mBebX1L99aig+ljDXt9oLZoSySwkMk+ePOdvBiBc
+wGbLrjyZY0+igOWF92Rpdaw47CEPZ2Vs1y8Wzl05mdXa+oasPUche8NkGPJpTbXQNgR/8dKsB7A
LRToxsDoB+UKgW2MAfVFnTZ9TsdO6zbZAPAWGr1nDPvO78rH2U/GOyvOY1BYJkDAfifGxkF+LMNp
eG93vevu6gFH8Q1cmmw5i7PabpEiWqBymEgJIGoaGbhJIGLjWeeilEsf+LMAqBB1WXmFZhP0Jcrk
BnR8RGYwQgW54uI853tyZ5WteNPUcOIgwhbcoyGql2/zDrYR/YYKcXJ8eu3l1uQqyZXfbOxvemqF
xpk9QaHYu+kUfzTyqsJMBkzQt8TqvWuTdlG1s7DFfDPJyU+5FvsdpJSU3pVrNC4wTC+8xtheULzF
/xgpCKgisNXzpjlP8nZg21KzBljvlO59YrWoQAnAw1tXz+3rrFbaUk3o0Z1zUUmJtqBSsbGB2epf
mjAC22uApWRDaCa31oWp1+E9/r48MTf56Btik1go24vXXIDLUCgOkXf61rR9uZxhRLkAznPqsblF
0WJxL0BkokNTIqnjblx3ztG3drvmCXtcwC0Folwbu8o8BEHQc/tgYLZR7WqiFQgZtN2gLcQWCie+
6OTGgWa2iRBox5l2MW6oNiNyUGsOFnXxwrkWRKZTwOC2DVDiXWFduXQA35TNiBHD4Pj1XV40Zrav
gQg38JVHOLaLByYpMFMjQmxcpL0LzdPUfrAXuk8zlYSnqkbXJcAaw3ICr6BVtxmmHjE5I66ppnsi
bIZgnKI5A9mjcR2EZw9cGeEDCXa49hC1sTMDJl48iG5feUOfBqjn9eVGiwrtFmAhDQ591KA0LIz5
1UZxB8aXXSW0T7EvkWgiFK2+QxdrNHe9ZUWfUg6n8tKOzNjYYOnRUHOpwDdFYeH72wK+4n3oJlQ9
Uqr0LJxcJg9ZP4n3sAfCHwUC3DBvm8bUr7hNYRFINz0pFfY5+tGJIbYvnMwqqE+5XHXMqHPkFkYl
Ol5uElrAHLRICMz02vZayrC70tjUFJ0yr751a3ckYwwH8z2C873YEErE56Vv6jtHy8v3uKTZxiYD
y+VsTN2ssZ6qSn3Y4kECsQUUp0Xjsk7z6dyQk52dzePcamdqQrAK8CD/ou6EpkMsEKIgvjTj1wLj
Et4ESm34n4UA8HgHjaRRkTrAKwrsk0NgsmVQDAWFMPQ3CSOmIXXt3CLr55iSLF8LYpGXScXwZ1v5
iXqr0PGKt/aC/efW9bMJQUKZtFC38nbWDKhluhfdKlw9EAlaD3m7MVyv9y4r/g73gxkiggjS0pvZ
ZWbuRvAcJ2+S4qLpKmx2qUpZIVF27qwfMraNAipTJMoCxTAkYIvtc2L3n+LSHy5X37/vfNun/ulf
qK6i7vAWJ8F//wHG7amv2gQV1jOZlN+ffq0yqR/9u8hE6dtyfCwBfFXRoebws8jk/OkaAAh8gNOA
aKgpcYf4C+1k/fn83fwTUCTuTeoS81eVSTPQchWqU8uVSqeSAVjgFWUmJfD66xUN/z3gBICtLGpM
fEKHD/7rRTWZfJK+EqcXSFZiB615cM9gutYuvk1J+UmTWvoIdbWifjrriDNMsimns6I0+vYad2MU
KpGy8RyA8eNCFuGhDb4LBzf7VHZel2ycUccIE69N+TWpdO3JaRw9f2PrcVcHi6VX3Za+myZ3VFPF
g17OobvxyWr7fZrE7U1oZz4OpJxsgRdSg9ppuVHHe5x6pgsbibTySgLQbQKN41aeuHsdNsV5UcoU
DHNAujRIO3OhP5yYiPqbQyIdeOCwLkFYyE+GIYuLCfkGkJaacQaH2omhIFbRx1/W0ZHaweo+9jwy
JSJaLq4HRO75qv/LRSk2pG3xXAgGgb6X4MbezuhXnrjAivWLp/LConNYmWj/UgtbPR+0xrmVdJU7
yeEEsBTAdJDgOXOn4zaGUS4MMOr3dOmb7E4b9OEOMZ6YUwPuvsx22CK4WO5Oss7wAJvbGk2lThnz
2loHDSeDi90FWh5RAZHIItT7Yrbx9DWe/X3jUXn92k7jvTf8oZJAvPomDxZtAmZlT85AFacfMdvo
kQIh+Zvt+wzw3be5zptqq0MWtMZ33A7zd6jZTZ/bxovfZsrJo8W3DMI5sp0Lmgt4fVjPth/xTwsQ
Y6aoWAnuZfPc1F9orOTf63KATK4jAt9cknvY6VabJ9RN2nzR0+vJRVBui7sSwNSuHcoIrobefEbu
zW529GXa78Klw414+SLMHdKKSQNomftm4EV52ON9J10dnn7ezXchq/3Wj1BUAnJdDenOrk3jk9kN
YbgJNWkgZBAN1fcCV6fpfBib6R4mHkIVBY4VjVIuijWuFQYl4Ih8KXuTcQpjSPxsTuwJZVRc21UE
cgl3uCl0mi/2s6Wx+Wxv/PICVT3IX4IGJXEAkqqhR/fQ93R9jZnTliohHfxWwUO4dFAhuCNnceog
FsYEQ24IFjyKwOfr1ecxzjjWhPW2KHE3HJsMPIIRR+fPH+g/Z9AfCpf0whmEEGd7ePKoH/i7/WyY
qGSyv1H/9nx1Jv08eSz3T/qlKsCgXEKUU3iz/8LZij+5ZXDA4EtBG4Po8PfJQ2faoo0L+k+QLFEt
es25s45xxBwD8JOqDKo+h6kqh7/EuISMrYg1YQe90Mz9iF7uLpu0/kQXY1UUxZnXVX8Yh+ONQvMq
xsVdVpmoEtt0n/PmU++T+3llNaDnJmPMwvrxr2Tov3VdXQdVRkMSia4QoEx1hVGP/ctjTSSrhUcQ
DSaKPoE/gUWHddhfZjB5fuZd/+1Qv82gGoqNyOHNBILFPRxqntHJK7VKmWRl5SNHeL2JIE89/LKe
jpxFz7i7X+r0agptwwZtCUKFrsBzVe+XJzJcOiHGJKnNZ359W3ohQpfmqLX3pqZBX+Je+T3siyEO
bEk9fTI8uc8N3AE6LJb3trHkjy9/oCMzzNrV+Y8JpvK6WjidpYilks+T2g5YR9PDIbDq+u4pkgCJ
/sFYjk0dn1YN2LHVWFhiFUWJvnTQub53UzejfIDg50C/R0voRNtlXcB/nmifnceW9Ckse2ot/zLR
YwJvvxpV3oVFObQkP3yg3iV2LUWWa2cYqttscRrc63qifmuE6IjoildUYmc5aDTNEKZFLqwy0wE2
XT7vbdiOJ4CoR9acC2KSz4i6M7nDqp4PIWZYjKxwg6bQSgg5ESUtE4OXl6f92Cgus6AAURYF6VVK
qlNX9WKR4XXRuJT2QFM8ZB7WXidmfJ3gsbJZQUQzF3iKCYbhcMITv2jHIovcANpav6fEGV2kwjC/
gmxvL/Cs0hB1NGyc5mEd3L/8hMd2FSJTQjfpVbC21obepl0jBBLFEMLauIK/2rveuc991kOeKQTp
CcdmQTWSmyxqEfEcRH7bnZf4F3QBwo3V98HBKOflz3Rk1ll1HjdJ5p6m86oLwAWxQaMHdpconPAO
E+dpWyOy8fDyKEcisoBgQfOPrrJJYDmcdC22xpLmDHHf0IrzEZkXE4PhFuufwnVwpmQ/f315xGPP
RReb+xUPZ3AMHI4YIqWCuWyEtVnbYgDadhFEK8fZvn4UH7wihBagkGTWh6OMZgLqJ/JB/2euvquX
HKJqpYn9PxgFFCsQQXWwidXOWApIIFNBRSZB1uzWqPJkJ5qluXl5lCMhFo0J18JFiCD9W9dOU4LX
dcHJ8uxXZtCo2YSzVqF3pXmvfyBoF57JTtC5ba2DnlcaNVB9+u+FR3JOtZiWZIja7MsPpKZldYZx
nyJ1YcEhm7YOW/rUFkWv94zSIdWJhzE2fUaGoD3ttNa8j2e6xLklbpGXPREwj0ylD3/d4wyhjUcF
6HBZCKfNG60GtoTjdow4Q1fs5TJAVGzLU6ZV6jBaPyRqmNQUaK55qixwcH54Reb1E0c5EpDVPpcu
6DYLs1o9krANzcsGW9MT03pkZ6GHyNURKAwd7nUAdXzsF/q8t+meWej+dQW2JVZqvP4QpsOKKwyA
RSDq6zzHRGNlMUfgv045WOcVd/89gmPt21FK68QmPrZOHBqTCpCigxBZbeLILsbBHTUb6pcbXeBJ
YF4UuhzPVPHmKrUKbWNqWf7QgtDa67V9yknr2GKhloEVjkUTjLzr8A1WVW+XkB0VgwgpSE9DTMr1
2/46N6L6xKQeWyyOA44U5pZiDq2SjXJEXNp3Bl5dO95MYfluTkJcPtrlhxumkIiogL68BX9fK3R/
fU4XC9i7Dlvh8NlkSYQUQ2Xjc1FY+zQLzTcooTi7148iIJGo/ERVT6zDUabM7mSI0liQGDW8jK43
91UeeicoY7+/Jzr/oKKomoFe0cVqFMrr5RJFteLKNu59ikn2V4mb7Df8Mpezlx/IUb/rcFcr8g+A
DuC+MCK91ZowUQTiUbnBkBt6eoA0YC23FhYg1jahmX7jj4NECFOMQxXQg7a6ncP/QhBoRr3favaQ
PC4hvyXArCUrg7EbbG3j+FP/I9GHHNLP2HjoV1HZMhErKorP2RijqKS7eT/sK7+lOwmRM9ua/TBa
AR63DQpbZY5nUQwgJ/DYssrY1nQeQvTWgRCUMqNllNgFONMkcb4g2Nf/sDgUbxynTD+ir4uuRF3z
qfm8pju+cYzSfohLh5S+z/2yo00cmp9jbZHFziwT5woOfsQjooh3SestzrYsayosEKy1BQwlZY6N
tJwJS9i8sMUJnNKRdWsoTD5cFRJFc40Yy6fUS+IILsbQOeZ1IetHfOzDixNv+feXrNDRZB0UfAnf
q1Miq+Oq8wzHClJ0rt+k1DXPRe3jgo7Pw6kFdWQowOVA0CiSsRVX6yltEr2taO0H2BPlZ5mb0akK
Z6VYOsxY+L38XEfSXA9mKLo03MC5MFirFLvMTURVcy5Q6E95X0fpIPiZ5bV/26K8V2DukCMK5vlF
uDFa3UcmWpjzNytGOSWasvSuwUjjxFQ/Z9arDcVMAuB0OCLBaKrI+Ms1S9aW3VekuJCAzPyyr130
MkMrcc41iOUeAgS5uMaumWmxcH8QG4gZ09tuALkY4OnVo0Oc0K0NJqvkHpZ7yFY0k9DnE+Hy9/jM
+1aubGhLePTjV/EZxdmqK6mpMUWF+aVrqKtlNCLRvE7N7+NsIPIcp/L7y6/rSFyDXEndR+HIbKCs
h1ODWmSCUQAwvLpyrKsilfa20BPjfOkz7QTk6NjzCQoKOnUpXwCbPRwKSeyU+xUmlU7MRVYXi4vU
xnTXJtX32UnfemO1nJjRYw8n0AkEC8AFBBPFwxFpiDlFikVEIDG9Ou9qx/yQ85c00ydIRa+fSMpN
9FNIJnwwjodjlaWkvlt1z95g8sJAu5s+iFVfaQ2ScP9gKJayQjETQZ7bO78sZ8Fpt4B9VC5Jxoi2
qs7qyLm5oSHzT0ZiLWJmzv6B9H34UONSzOk8cI+yZ93aV5yr2MQbIt1XXE6zE4MdC7vP0GwFElWh
8XCw2AMMV4YEpNGr4eIBhsadvne/vDx5R0aBLMJ9ChYO+fkanmhEhTEYHeEpboziJmuz6hwjQATW
/8EwisQLYByNAn8VcuhnpSinsRwmyhoXZWwCHIBGcf76UchKSEog4Sm05eGUEciogNHtC0DEDXeT
byp8kG+e2Lgq8KzCJ46PJohWisrUblfPQjuvQgVecwJu8hyKdvEjNOStkXhX8IlO8VKP7FmiEC1T
CtUKkbzaR+kiZygwDMYBg2Ro5Ym9D27wrI3N11e2VKeVujc3DdsRa2b7ZGtwZUYXDIYeiasOocU9
QJzhxHX3yOxZijhAy8SEiLAuKDqdEaGTzl1G5Lp3LjSallMx2fcNIs4AT0bzRLH0OdKsXhcVNNdV
K4/nWxPHJ3TBZ2aLOlNdhgkSBpn50THs/lKjIH231MbyDZSScU/HrwJ9E8nhfOTznb28NI89NghW
Sgk0HVHXWC1NgD048JLiBQ2mM4hxmwjopZr5oe/jdDOH/XhiKxwbj2NTFybbAWbHat2gBISD18JT
Q2UuL1qa8HtQ9vH7Hu+zgICt3b38fEfWKR0ROrYoEyj2uvr3X4JwOwDp0Z7rxFon97g3oEU8RAiB
ee6nfzAS1TM4gxAmKEofjoR9iR56+USqrMcouDkG+hTpUL7J5TC+unSB9glEfjQ+TBoN67UaQRA0
Ips93eg2xlql90FDufwaoP6pLo16/atFysGlAA3wQKDUrIK9E5toiYeM1JpDdgth51542rwFREiT
JvZArAx4rJyPA/nZy9N55ACgxEWNC31hFug68UZKYsTYhJiJbJV4zxzA68/j5cTyOLIcwRZxZFEt
4U4qVjGTkoYvNCzHA+GBhRDa8olmO35VRvy9C8fXB2jqF8/0DdjEsCIPV0iDJKA+mMRMN8LYwgHa
iSonGpxzqo+Qr93ixDI5NoV0WlQnkZYX7bzD8fJl0dSVzgmytpne4WaRn43Ij57Y0cdG8RRUhUhP
NW19uJFs5bVZsu5BX7yn8y0BrJ28GxwdRBE3lLANwXKV4aD9UnVNyD20okl/7dbSeduibrt7ec0d
CxZU/amu8jTA4Vepb1lZDeYnwkHjyhNnduLal1MD7gDlIO0fLG9qIY6lcPfqzDl8NyieAhZsSejx
b8DmB3vUq1RqzolysfrA6+1LFk9th24cNdZVtG1bgQuKZAVMSZVgT4WXj+i8aj9Yy3IxNpWz9bT6
qtXR9Zwr92SF5MjoZG+kB5xbxI/VM0aJMUdSH9jCRaZ/UNrmT4lETBrz0vDVVwhB2gMnT4V6+Ayr
N6cjMIrOt0O6OGDB0GnJgOeDzM8ma4hOnJi/h0SGov1uUIVT8Xd1ooyNGaNYg0BroQ1NvBktJYTW
NM4TOqheHwyqWC7Qn6dluH95eR4ZWeHA2GcchMzpaj+3De63mKdYAXo04RkG0ek96qbiPXdQEePO
YCWoM3jJdplNujgvj/371uBCSAJGm4YuOj2iw/WKfDWwIW4XQZ+YyUZdzM77LI1QiPSWE0P9vtd9
mJWYc3Ij9CDCr/Y68nKtU9mUtGAgeLcZVOYLXE1ff75wuaDlRKeUm/Vv+kwUWesUQgvOlXPkb5zZ
QSPTB4/58rQdeRYlWGappIC9/lyF+SX9EFU8E5hJx1EO7M/dpsBwpS/03cujHHk5io5KFZc0Rx1j
hy/HcavCMmqkyPFI03fIcaKOMbcQPDp7uXh5KHUgHkYUUHfYxNOu8VRBYhVREJkdi5E6eWAWXfIQ
QeB/N+Mq9hSNnX5HjI53Q2warz7IGJSmJIcZjRqC8+HzhREi1dD8KXJGYfSImyAGn4MWfXn50Y68
K9IMICl4rgiIUKtwZcwaEq8m6GGba/S+W2Z7S1Nofv2KYBRCMtcn7nzrUWoMQrS0ZxQsVMIdrw0I
Q5EvJ0Y5tiKoW3I1U51VejOHMwY8UIuz3gQJPQ7LjrLlssF9d8E8xRpPhN4jZTtFDaZzTEpDhu2v
Yu9I1wzrStZ441V4GYIlLXcKVg2dkcTyYuIE+JyMtrvrIENvx9EsvnFV9f2gmez2LMfaaOe2jpKX
L3HncGb71XViFa1R5VAShORz67DpYgE6kS9jdSSLc7vydD5Jcipq/Z5JMgr7gYIP7VIm83DGI6Rs
0RpkD2Ia5n5EUqa8zLqlrTY5SjEbDsjkxCs+slyRSKBSqgblWFi94ln0flQ3vGJc6PXrMbeWfeyk
84mGyrFRSIZUQYFbG0zHw8cytb7HbNu10A8vrPd8jE8ylKd23pFitArEuBjR26aGZazS8IklMzu9
6mJgzIg5rnAv3KWs77u2x8XRS6LyYwFqf9MWJX6DepR/w49BZlsEQrtrLCGLE1HuyPah0qCQYtSe
KPGulgwcPAeTFY+XyeXynV14yVnlNv293WNk+HLUOTIUhw+1OxUOfNLowwm2kdbSWxNsR1r08Q0q
evkVRJlujy9De2IjHBuKMhRQFFCCSsDgcCj09cufLTiQts0XTLTRXoHitR0GfC9PHOJHtoOj8nTF
jEVkZw1DRfd/DgHCUN0wwva8WeDPxZqHZPHgavsOV83X7wZ6phRaiXnqWrh6Yz6EDJKXAkm8JnR2
aZUk564+tydi3XoGmTNg54osS/FCiWseziC456b3WkaZJY2gpo/drQ61/SHFvu2VD4TYAtBmhcax
eVWYXhwO5c60/bosp+FN1w6/PB2n0w7a68urby15QOCmHgnGnDTLoOPsrYJ32XcL1k4MI3D/xcjz
LJMpVrH5FvWujWy93YJMypTVUJdSA9+38L0CMYMm3xZm9erZ5bNwxFOVd9hX6wqKiXfXons0b5Fc
qFBiQSyoHHqBnaLVv3p2KQaxMBXxmaKQWL9It+yzIgGRIXBBvPTduEPwPD/Vyl8HT4XEo9dAo/W5
w26vMgoLZmeRsPWDpnOnRwOF44+NXX56+RUeGYQl6cI8ISFzWJmHC2VuZFzLTrcDJBTKbZyZHfD9
5LVpC6U6g7gM4wVlKvbz6nhz67Evp5EJyyzR7Fzy2jdO6WenXou9jhtqHCU6yM2K4Et/9/BpwNwX
I01tHO0BO3+tQDQ+4juaPy5u5aHLYXr1j16JC2VKZsgajeYJtmRKX2xMoV/FwNdgfhlF2WLlhlQR
Ac9pzvUx9y7zYdK9B6Rsa2QFy9prz5Kw0C4iPLUiuNt1fyuNwcM6s6MfdEEOXF6VZYpvpzsN1tcZ
yctlh+Cddl4OFeZv2jJbclOyVTqKY7rZ7aai9eQWEaXmKnZG7N0bN+4/Wzi6hbsinzAtqscBh1nO
EHGe49jy1EkfMQhEoDCZmFCVd/alnmfKsE8gY3wuQixLNhVJaXQz+RLL59mbPww21iWY1lbODTxl
u9vn2A+be0R9lzowoFe0F3hOYZw8VUXxseplfC/mBJVMH1ea66JtrAcdXaMnSIU2YoRKGBgjW6Mo
ziZSl3AnnKm/JiHIHkfRN9M+iifb2Lf+ZPjXTRoS9+LErNKLNItzxDDJ7KIzXDntem+JyUe0BYtq
/GqNuiy2/eSWQrlqxMOZCdwqeh83SlS/dWtlJusP+ZtiopG/hdxVVMRuWWEIpGltDV20GZ9qvTY+
WPBhhk0Wh36Dx3TpP9jO5HYXcVctX2PLBXLX+RPi+4S39s7B4vLWHrB1C9DEKT6RtiRZMKZthcF6
i7Bb0EOBhX+YtKMeRCJvrk3Nsj+YVdlhT+y42Qed/2ed9wPKofiUtmDFRSP3C6pk7XbwQ8J/Cqo5
3/bFkpEYLMCwYeKOY4czQ91oQdKY7pcwLc0PQ5i01XkkS74DY6xpJkd2mm8lRuEhVt7OgguhhbF0
pGf6tDOLNPzoQbkOzz24VO+8QYpb+CTWRTpL/yKJ7fZSn4d2YwGbC0aw2I94h7mYs4WdGwBBRblG
s/qx3YSLldICShoM0qwUomkALA0GfUdl45s+edDg6wKziU0iBDo7omi1L4pN9CnTQ7/GrqXJ5UYA
+Zg2WHuP71pngNnboPJSB53XIDlD9QxDWfjIlMe4/WY6lKjB+zB0FdYMCz//dRiwmjtbQjFdlT4G
RUHT++l5rtewgFl6Ka8b9wUfAcpm+tZPufdl7EH27NJJD9s93qPxx4liQ7kNR7e6dQHaCBzoqtaC
ZDmJsIQeXNswsdJaxjvaFctVK5JiugFH4T7FbeLgAuqXTrPvM7fvd1XvgnCwm1K4V2gjpOON07WW
9eAgqRNvXDFHbIYm76ErY1mFNTf2Olg1u5lX3oGT6D7HqkV1BnUiMcHjOEP4ObU6HYPqJR6HzaC1
2afWFgK2+oQH3wZl7fkj5KIGQ/Iyw03wsVm0ZW/4GFddlW6BC0oN8hCDV3pZn9t4iSsWB7aLm74v
B8iyTh13QTcN7SeJ6MC7CIXfCSNhF8FfKxVQTbtOJJe1Aylp2+Op4GIHmttjoNukz8qHcCL5gl8y
bkUbobVhlm0PiGJBT/nKiWFfn6eJLK+qpkXMDW4yL2/J7ceicPV74n/3WPe4lW2F1Tjn4Pswu3fG
uv5cD3Pn7y3NbfydhYQLLOKxzdpN5I/9TTqnmPFNeldGAdBR/tGB2PEhTrLodsC2tA/m3lxkENGi
zql7I9EQaGPr/Mj9ah/ZXv6EfVd0i0yog01VoaOjHk45c4ITJIa9M9eDHKp8bE/bZhEVbkQ+FvG7
Pkqsmx6Ct4lYxgIhzJ9NiLsLitjjtgfsG50XXpfP0W7qa2leUBfNo3Sz+OX4MLfhcBcZEns/9LOE
/aGxB0XhdXrjMTRs4xHKcT/gp+lM1pPrlmRUF0No0eqshY/1Lvt33Ixla37WjGEoif8JGoYgPjNn
181Odks9jbXZWG2X7FHPcJlsQxRh0Pg5osOYAaIlKjIpzsyO2w2iNb6f7UYjnd+2/oIIiDOQjiIf
oTfTDm0G+62WhDVmkx4ydQDhPOcS47zhOxAuhPT0xBrvs3kCrfFRYrsVXzR9a79X1kZ1615K3Sp+
zFFb48keO8tlhpgExvR+CF1DNZrMHVsDtr3kPg+f3dC4z/qhLpLNYBnZpQW9D2PyEs9lp8ddbov5
mv44LkQBPEJm8UWLQe7zfBPsPTs00eJ2JnPadxS7F6KMDbI3qYb5ScP66z0GZHj0jpbI7V3EhqIW
nudJu1mWOmUBFzl6j0CPvXdLQtfckwaeS0Dyw0tL0zM0kVDPp2UYpbO/c1y3/pIghi3PBFiccuva
DXePpZDJRYJ8YLy3mqKjOGvHA6VZf4HSN2loxQfjFGZnzZgld72RjMuOIwwhx15gqjP4jX8v9KyI
eJHupAU6/Sdna0SEjJ1NyLurp8TAOSSTNQ4hlYUxWeR7y4AhvaG9yaYa6yA8N2V+juaIf4eoGBxK
PWuat3iyY6HXe3a8seMl3Ong4PH+qzr3loW+TOgxcsB/NTD5RbCfKv4AzxSU3zWeQlV4s4Q4KS1B
L0Pvh40duraXUy30GwNYbIq3Tc8+nnIXhQuWtdff6NJOiB0Gq/TadOPUBAXvIpaf2B2xL3FdOe9j
PAjdT52Z4eBqS00iHtPmYKqSbnHSay03Z+MdHgGOeaZlYWxecOWp5EUM07PeG3Ey4leedtG40fx8
fGrrHufZOZXWu3oJ8WFDwyS2xXn1rPMYPms+ciNG/1EqKciXE+LfLmmGuqKBFaCJz3Vt3faysqwj
nM/wGOax2sUmBimZHWU3njtGty8PpW5Hv1ZDyVZVc0VdWhRVfC0arVkGuBFrsQMPlCnnkutu3dZi
rdtIl+/RlZSXyIiYF109L7uuk+Xu5fGPPiqgBQp8Cgi5xhBgGRhncYEoiUCsad/0jvW+CXHKFXnb
nGh7/HbN4FHpxnOldzlpSWgPE/M4KysTyWb0T0IawGgfzGdN3U+vLFEwoSiDoXZOZQtB8DWGRXP1
MvRGTi6zQ3MI+4kWUJjdA5pCRvnluTvy7sBzqnoBMCa6DatqyKKLfOkX4Lt5ZuuUsy3AsehXzYGI
XestgQxL4qWOr2WK8ejohOLry+Mfm9DnZg6QB5MC0Gr8BuPgkhQOSDlCImcYw9a70aGN+vIox1YI
tBeqFlCHgCCt7vc1Zp3cpEY70FpEYO1J63ZYrHZYtYWnFBx/fyCK8zQz6EAApfrtitj2tszaUgDt
wON7t9AVuHZxcPv+8gMdH0WZvyjwJbigw3WIqDMZDBWnAK2lKjAHAa15SvsT0/Z7XcRQlBDA8PyB
Aquou7/iRpJEgD5A7CzQuny84f7t7XC0GDYgoJWYV4c70dRNkkxjmN7izaxhoZVlWuAANrkQ3TBQ
aEZXxtP88kQzZN2BQZ1SVdkBRdCMY4esaqXF3OCLRQId2IurP0WDo+11DuC9RDNsK+Co9YEr41NA
kGPTjiQ1pTVQ0EAyVvf/0J9lxZGqIp1RbrqiIomfYutEPDs6Cpw7WnL0+t11I2vK5NgTOe1A4pq1
74rxo65j+f7yCvq9xAA3lcIMHGpYRzzO6tV2SyIil/MB/L4fxL0hP5VVh5hMl3l3FULCPx/qPwz4
P+ho/jL1v8mwBEn7rwdcAPJf5Veef+YnC96y/wR0CRKX0pXpQCMiOP3Fgrf+5KxUzHgKQaDklHHB
Xyx4LKpUq9OgR6xA8s8E+b/0V0yk26FZqeqRYcNoAUD+CvmVlTkFFiN0IihGgoRGa4QVudpoYJUz
U1DlQeN66HAR4nu44i+Z3/4IaytuOjSy/NaLNkaa9Ua9QQ12iqiNYlrm+mAQhiza4wLgOO+eJ/FV
6+mm/l7eoy/wvb9+qv+n+tGvVT23Cf7e/+vwy+7n19H3Sr2fgy92z5I5d/J7O7/73smcH/1JcVff
+f/7j38J7zzMNcI7XytZ9uq3RUlV/vrWAUu8tFI2/+d/99//9e1/XAxV0nIg/BTzufj27z+ef/Dn
ctHMP238x8CzkIUoyrv193rRxJ8Kz03vkT1NKRsO0N8LxtD/9JS+wHO1F8ClQpL9tWBsVBMUdpUf
ZT09N87/awpuf6Z5zN7PKfnr63+VsrjFJanv/v0H/QYix/9LB2nxs4oB3yoPNLosgHsOIwvepFOY
N/NGFog6Pkxh5KN0KZfKlQ9d7+mYM89wKtvPLkl+8iiTIjPfKWjwTMkOj9aip2IR9an4NjUk2eE+
rmunQlLXglV/PYWi/ERTCM1FP25q7SpBMRl4auvV52Xol7cDh+GXqBvyLyRR8UcRe9yxB0CE/oVM
gJ5TwR9J90NMkRAkMZbph9+L0A/4yHEZINDl1Vs7E1NyhbPaOAWiNOTDIJe0CYrGQAN5GQHEUoKo
sjvdituLOhLW9yXSB7zpW8gmW9V6ym5mbGeth8rQjOyTabSJfBthHHhOo6N4xKq1wSqbIF9gYdSP
84+4NMw7K1/Q61yEjB/tBgPGwNZRWhfaGNawo3o+b5hl5hgFWew6w9W4pE6zpR6T6Vt0RJ3lDolK
mJx9F2XmxuuFND6YMknqq6S20soIQKhZ8Q6UMqeKa+LTsrHzaPwoAW1mb+Ystuud3lMFzBvPRaPL
iDJr09aoKm7GyKnHi4VyTXxBUqL115bQmv5LYXSp98myEqML6ibW6g3bk3aQU3H2UvkdZp/qmD2j
EWiVsKfdqM26jVEjuYY6mxMVm7nQRbnlXt18C71IJnucu2o8a8MRQyLQyG/xPqAtaOVW7m80w+of
NFrnxcZaXHy0SYirBSW+dH7w7ClE/XSadPurZyKwu7HioRKBDzkxehP7cQvHoTCXbCvbFBUcz2zi
7ixVjpPBYpfpjNqGBDBEX4ZfjD+3vOGlK1NQHMnDTTYtFMIaXfYUsuwSNRAoaeVnSihmufGWmmKT
15m1wCU38z+UZYgfgGGE4cUY+YsWRBppVCBHKcJNQ2KDuRW81AzjXRYF+McO80/X08S3MfdZdLmf
t1CAy1jO29aWXhLkeDx5b2w7K6M9SoT+bYgn0FM9jbCDZsqVRjBWMXd7Wn6uB5zOnh7RLZneQVvy
MCJAuSQQbpQkwYB2ZbQfpY5LzGxZGbq20RA+pYa/tCpl8j8kTW81G2FOpYNNHr+jwRviU4q2393g
5cR2v+rwR20oZW8RHkq+RFNi38+jQJ9pHNrpHM6UBvew81O2D7jWsy7xouWc2al/UIMueTIy9fda
nBYf+E7vtoZgH+8o9Pb3GTYZV4WfIhyXcvFHa5MKMjqWTV6UmwkbCkkh3R+oOrqoDixGW09May7r
YIxr84fRmNW70mJzb1rKvNQBs6Vxgzkb+4/R7KYYD3Y9ipg58qS8j7nJ3ypl4SrAaaT7imKTfpNj
Ke1t58Y2sw0ERPctiXU07luMNvQLKMQYo0qt7Tdh64VPBS1dbYf1Lo4Xzf9l7zx6K2fONv1fZk+D
OWxJnqwcW70hWt0Sc6piMf367+J5X4zHHoyBbzmDWRiwjW61pENWPc8dyT6/mEYNgaZRml4ROpVP
fBYQnElkgtCcXa9ZPvRJDp/WTPZYaBGkdbfaw0gTob/2AlgEzoR+Lb1+XY0CDlBCAvqnNBXDTUlE
4idgNK1bs/K8PqaZu37kH7ULmh4JWgmJyfXuTX3O383Ed3jojKG/yM5zP9ulB2NVPX8P5D9b3uBc
sju0pN1zH5RZH7YkKr6moz48eYltXea2r8xQM0uDxMZ8INysztSPHM0TOFm6NP25a/Je7mspnY+K
kpbilPRaMhPwktSPqiSumZ+4XtrQ6n1ImK7X+1sCgCjdg9vR7nrLK9s4JSPyubbyeYpNbsRnRXcZ
kRbOUF/4uVsR51pGrjD/FIH4gvLJIvILgFq0DnX5oYTfvPVaLYwtK3XSY1BhFMQUCPfTzjGK/KYb
OLEit+QsilK3tYizbXVSv8CD00/NIlgztGXmeXTTa+J3KWp0Ix65ZlMYiKL6Aqxx5tAFubmr9Z6z
FCR1jHLsWUQfdm5OkSDfdWi6OCbCmQa736Y3F4RhluMgwqxbGhW5qjfIkUuVS0N30HkeYanJBnIm
AhR4KnpMsegevs3OVR9WoaVViGAAQiRN6emIWuR0LzYhvCCBWao8cuRG85ZgT6igiuhG6qQYBV6H
MrGeeFISfLFJZv0JknYSO5MC5R9pWlkv9axPM33ErXyjH7E8lZ5MVAjIpedhUfbJZ42ek2RIadUf
U+Us3sGwCRkJldPxWM25q94EHxP2xxWxO4iSl9l81KX/e8BqfIB+kgWlfoXvxSkClXlfa7ZDH7wh
QQ2LTgT29t+JqkNt0iHIK8TIc8RicyYOOcgOhZabD9DTeR8TCmzxsfROcg+rWJNq1mfkigl+5pok
fn06ooWxAqIDONJDVevpBNvTdCokC6+n6UaoNRo4RanR9WH84gSt16VzCUoM/dUHWWjkyvcDypyB
HaJ99ELqXdwpXsfK/eFJIc50OzjfBulxEFpGlVC6Yif8YctO2n7nG8PU74loqGmic4d1PvhU8hmH
ASGNvFWtnSVAyZ31ahS99iWbtXiZXKvMwzWg54wmlpnMWY4maBi+YDPR5mw11sVAmN6EKIPM7NA0
Unup65GXYSa3m19VU1VWPHXZwmGn6clPjbr1MWygnH4lJUhxWA98gZjl2/wkkJpmATOf6G3nd24+
JnZvfDdeUTwZQ+59iQ7fZlzLpPzG+1qKkHLqcST5eZ3JVVbi2+ss9dvXV7J6SfspHkasWga3k7Em
4boWYuXXPowyzqRcb8D1yt++vWqElljS2RnK5J1LmPgJo06nRUXoioq7gZKqid+mz+MzJn712yYW
cdop0x2mnTnbSIZ9AmV/Sck+HU/WEPyeHFXekLpnvXH3ecWF5z+ZCK1dh9ss7YbuUG3lPJdA+bai
LKGZH1Fkrn9IJZcvNDHUeZw3lXtvmWSb0/wtZBOlQvZF5DnS/uoCAQsqrGy+N+xOzrHD6efzaHdp
HbpFA+OdGcu0kGZT6M+D8p32rDKjCw4tYrBLruupEzsQVfeVoAojzHmGLM6a1LgrGt7RLl/JXVUQ
LsyNrrECIY++wZ2QTT2pVKs3fJAh7V9EW4yveedNPt3uTXFo6nWCUOeJYRgdve5BlAwQMcde40b8
7+kilak+NE7KnlMznS4mkwWxtG4TcH9PAcW7cHNFc0gReL7XEx2apFsq7abAA7RGNoLsXyLghzoL
sk1Oc6lbv7xBiKe0mRMzHgc757nRpf/cOwtG+6w1pQhbW8tc3iuxkPozd/Z+8jTHufBZT6+GsIPv
YGlEEwaYBZDezkupDratRmjExBt/OoWCiV4HOJuQzCfzjDZr+kgX4m0ZqbrmhVDq4tkZhjWP/cbG
02xVAPDVVnhUafrO00hlDBdXc086pugvq0uLF1UiDDiW1qC9029lvSe9GVxcedUWVAYsBDc6aeR6
6kJxb4TYOVU2igiSq+uLgW2eeTL1ta+ic5kQur5qgpj6LSeBAauyDCIuF4fMLRctmhuZpTi0DAey
qfXUU51mHv0jmrve+JNI53hcEwKgs2I0yT9Xq04llJskNeANietsyYO7RweGyrUrzPJBmIqcbmNq
0HM75hbSH/T5PIQlniwtqnvyt/9Ce/6f3pY9Fsf/kCw4ZPCc/1qdtP2Nv6MFvX+A07MdswbDReqb
c/ZvUMX8B25aKuoQc5JjxrL6zx2Znu7NAYVZh3RBmyia/7kjW/+A4kBoCkoOGMKRZf13QBWutX/Z
kTfMBih6A4hRkNPNYf1vO/IyU5cwZ2Faso+dRwCSB5MLjLmZCHdxFoRvKUyYTcuBySua6V5Ms7f2
wf2EiEAUtil+9JkgxL0JXJKwI6ZnU1wIfis+rCkYs3M2WxnQKyQo8jxKTMsdB6zrn4a+qPKzUG2S
kqBbGPaBWz358JwueUBMUtbE25dGF2vO0hOUyUD7ZyB692dZl4ZHIL0U6YHM+/UZgUe/xLlgvo3K
puzG2PU7b4iqecofrd4a2FGqDDDYhf886I5I24gvQiTt2k/UlBVDJy4me61zLhYYtLBCA+rQWuF0
xitxolN3gh6AiqiWgFVjZPWhna0dgiQebZGm+5nbHzpW7wP9vrEXOnNqx+vTfZk02czQBYkbuZ5o
qFpBc000FWAtYPp90aI8h3P19dyNJOn+E/t1gbs2BHcVcte5q551ceNBS++cVhDrHRIEtdHtc+HQ
OLWoMl2fvaJNuWpK1HzrKW9Z4vxPU8/nWV0a9i1dsS7JjNLLHhl6EdypSXfl9GSySMFR1xJrDmm9
48y8t4a5sokRelpdzgfFVar3nJilbASiipFIQaA01aZGqDci8PZE2kq1cw1i47ldequ7dETDcy2p
qvxpaH1bqM3L3fsP05Jx66xzthCIH4hmfGYg1PWdXUDWhfDSRvPU9r1V3lpykOXBq8ZpiqyqEFqM
amnNCGpRLGBk55M6b6ATc0h3ITDrtA4+apIoKafOi9qpD/Lj4pjqJK+Vg+paP1hcqwhF4ZjUvqeC
ikJ3SdGmkU+kW2dzyfT2lvx8KG6S7JsXel6kEc5GOTykI/V4sWHxzAE2Uo0otcqThyFd/QcGj9mI
JdIfk/EciIRPqLjPrw11jAMDJdJMqz88+iFQBxDosj2313Y799p0hzyH+gamWqPARCRZF6ZiXMzD
7AxYw+wiZ06bKx8CfXIIw/+J/LsvYz9vpB+21qh6ekpNWpkWHyMv53jCyPVoAII+BUY35cd51CVW
4r8o31HowniltE+vaVrYGGJEC7DF5ZU5JoQXFjkJqrFS6Kk2kpnxW05FmF+ZaB0/dkP48ZWuLgbb
z34gVIXMXq7E9nAluQfQpy4PnSsHng+B5uXR8BdFfqXLnSt1nvV1mkTtX5T6lV7v0wymvR+bAKwE
/l2NJVQ8DkxxZ2z8vNYbkx0ZCDUe+yuBX13JfNYIDUBlo/inK92flxv1319lANRe6I/mVRyga9lC
ZVhKbGqITINVwEMH9aw2VUFwFRioq9iAWJfsMZ2t8sC/ihhBXoUJ6ipSsK+CBVfZY7bXNx2Dd5U0
lCW67biYNqkDAHr36VwFEHmyCQJWPShKaqi14AwEhlyCMKTx0d00FPQMZy6CHV589BkyE1vzApKL
1EPpvquvUgyv9dPXYtNnSJz/5c6va6jsKZfGvO+vcg5R5hXY7ybyKDe9x3yVfrSbCsS9CkJ6I/FP
9lUmMm2KkeQqHsFViZBkvIpKhmXuFUXwGanM7VV4Ul1FKOgS9DO6YqQpvCH1N5NPdRGbeGW86lj0
tU6y9r0M+unZvWpdFgKqv6A8UcDkljTKMC02YUy22HfdVS3jXpUziETVGs+boMalIL3cmUpHa0j3
tfQP2VV/gyhdPK4k0SWQvwMKHWFtah1uMpQ7JWfeA/2i6HmsteGFSs1N52NXgUGbycDQbthqeRRO
l2o7ZJsJqETamcq/XzTe5D6sqoQwTgDq1A9XVwZDG3WBPjtz7JUWH4Eg+g78kYQkbjqfQfa9K5g0
Qxo0uCY9U5ub0BjIcw4LTF3zGPVTUFehnQmQxkVz3ce8CPLB2ttuRZpUqTurH1ay0N+Fhuvs7C5F
3oauOZiMl4FP50zQ2MYfUxcEhWKekM2Z/k0y8Aie5ParGtFXO3vAc0Wyk2X8aaS+CtQgdEOFiFoG
RX5imSfD3poroEXiRpNLV64NPce1r/K4KUvrtjebDKhTEnw97jQwX+xBubDU6xTY6jmhw8RFdVr1
D7wC/KyYz5GCBYKaszpP+LEp6WvfV5Nng6k7o5iBjZps88JMA3Vx1bpVzDiklJXfJJ97/olno1vD
GsK0DLu5GrdvchGk/aJfbOhsBtd980q5yHBUmUpftMzRujs9H+z+s5B6wW/XbNu6jbfaGN3eDaso
6apSPgGVMf6sQt932ZCaO+l3c80i32l6LAHqUHACWLlhNZGbQJYD8AZ9RvTLRqteLQ8lv7wyrFuN
3UJLBiOJnDHIyl1JWt0v/tzyRi9I8LQU2sozwuz/Mumjd0dxkK8Dtff9D8fYOkyaefas8zqZPji5
mIJvTRZrGpelau4Cfcqfg8UeHswgAYht2JvegyGxf/KtAhhqYr1FgdeicBM5TShuJl4sstXTMLWg
XPe1zfVIzQWBdtsjRttYA7nOd521AU03fo4xJwtkkIcS8p9RxmoBVZwgbWVYzbWd7SAG1puEDXaI
jKZOj9yowxSt7ki/Xt6nNdsEwRYNPwqZUmUpnjRnZtnLiSG/CZDYItNhzXyTrBR3Y5qYRKkiAnvy
i07+Aed1nsoS2S3V6p2R7hYf00rosvVk0ZBpyaHCfDxEYzPRZUKzi3eCwHZo4506w6UU16mbvW5V
7atDyc1ZE4SNxqacuj/DmjkIzbNZ/GBCQ0HcBJn1mwN25iq2sebjUCuHBXleIu4zr6OVCEVeP0c8
JxVtfgG9IxFP04bMJHkdTTDIN4vVmQycfqf/dnt6YVDhTiIIhRMAdCNLonsWCqR5wUZhNZe5Tgu6
dmqfmadpWioQlStceQgyf9EgqEf3QzdKlMmL1brNTcYL2oULIB2HvaZEtsEfkBerXhpNDDuW+rH0
0CWHCMPHD4XMls4Yo+fL1hmYJGFOKOd0BhiJVE3VKh5Jkhgi5a3aH6H8XA8LexNMY0pxQR5zEkDi
upEg+O6w+K/bv09HIhXDFcC81Q86OVsg/h7LLVFj3Bi9ssIpRQfIGWf1xpE9fa73JXozsgxBtWNg
IIs4+mIGf8naWrtVXiuMg8Y0mB/cYGU27/AfyDjNlH6ciRyVcStrf9dWIvH3da1NT1NiS1rUyNTT
ES8ji3Yl8NJqVbQkKecL/mbQn6dZgpgjb2/e2i3sGqLLpqX1gNqePYJA7VV/2rx83gt4eUDbCyU1
N0lbjeyhw9A9aoMR1Px4k3gPWJEr65AHfir3y6oJTuTcazUHjmfq8vm2n8yuasOpSeicXkpe+SHk
zl6dfen3waNYA/8+FQ3PSJ6p+Yk6wq5loOqMGWQItjPUGSPxFJgYeTnZdVskHP8100Jvg7bZtQzU
Ph275c1Pq7y7NCUFYrs6m6h5cqlUglPCxfAL3hJAZlkqcotzP6HgihANlxo5QxUIvmlh/ksm899a
rm/z36KV7ffwr7zzlTj9Jyn9fx1hbSM5+D/v4Df55xf9Mv/CVG9/42+m2oNY9q4FDNgI6WPYhCx/
LeEazcaIT1C5IeMxYbe3VftvaYNPf/GWdwUhTRQRygf+1j+ZavzPcNwY0Bzy/THZ/hsz/Z+YamDy
f9nCuVwRXvD1kGkhbyJx7d+0Df5S2coYVqgiizgIT3NBjcvKB4NJrnjMYOosSeYVp6GiG8yGaCAC
YGjSImXsiuqALot9fcV6kivuMzQply++RfCgEuUc881a6jd4H0CMsO+oJ7SYbhkuf2FKKl21SLOA
mkaC67O97HKY4Uor24AxaBRumGwgFfFE4FXdBl21mQDLVhugpU9q1qFYvKHk/9gwL++Kf9WmFlwQ
qVrv1QaP1UOfGUd7A814Heovt2m9k3/F1GrQtXqD2eYr4sZI5Ef4BMDh6KMrnsUGzk15JzlgNshu
KCvzPJbd1od7xfTaDd5Lc5seRfuK+iVXBDC5ooGdbIPvRFrj63xFC9t+QqB1xRDb1WX3zq/Yorji
jMMGOXqSIOyQflSQSK22xBOniPWrkUF3klfM0tngSzrxQDJrNqib5opvZhvUOdPz1RxyRoY2WnLD
F6F1RUZVYY2XtN/w0mGDThmepkt5xVM5PnxsAxvMutLf2YTtFX1dPVUciism20kjtgps2Qm3xSXd
YNvesLo+Kq5oLt6D3AwTf/B7BrsN8bXI7bt1NhiYhdiziFQIOIzsDSh2Sb5x4qmwhgtrbfnDw4tQ
xU41eO15vKLMdr15YwYL8FldgWgjqww8C1eAepzkfE+6jONCqoJgu3Pwq1ksjCZpWVCnhi0OoLvY
MO/pCn8nGxI+b5j4qC/zY3IFyknNBjTPrwA6IQbpzvVT3DGdoDiHO6+ynhKHLqlGLu2fTBum5DSi
XDp0yUjX5cAQfa+5bUod0mLSSykLezaPVVlZx4RsDOZ0mbi3lDOp5rR0mjB3qkqxTS8Y2t+DfAQ8
8bt8aSIdc9r74qe4J81eM4e9Cez1Su2woIXTML2Xepj9dt85s7Ai2Ovlw1hbmB0Anw5zlS66OwvO
cOITa/m89cZo7x36Q1l/aC7DpAFx+HPRJdAUz3k57UqqkMfbxRi36zH3BIVmpbHNwb3qfeTKZZXt
vXVqzs00qXHvF3zhHWWRK+M/6AJ0JqZASiRNIrhx26wJthJ4+SruS4lnlGD85GW29Prb0AtqJshy
WnqwZ+o1N5WHFk340CockINnoFh3zHa/aFPwozVLjFQZVKGLR3gyeA57+dSKxbgFt/I+cA+M3I5B
gIhFL4Wm9knSzd8i7XUZ1yvaXQBkavRkr+cKyx+GpcFOHQlp2iDNopnBcONhNdBwGIOm/aLP0MaU
YzKXYrYK/Gh1KvfW730WuCRBVXTs0G820ZJVHhCGrY74etYaEYLbdnttWtuXYCGYfbfYspNnSxjF
tytFcl+wSdpA16jcMUtBqz0FZpr98hOT0yckKIbpLYNU8mKXcJUq7MYyl0/jUCL5IO60Uw8DKXB3
/cI5/ei79MeShL+QYoOuY/F3o00p4LDaGONKT/R6CLBWNFHvS/GD/VycQdYW3p22me4X1et3uWiE
2PksOJTcBn7+mahu+IDKkryvio+fT62dYPBm8EgFRfDbHxfN203zEvRPmJtKEReZvr5V1aj/qNH5
dxBXKmife1AKLDxU8HbF/TQN1nJfa1udRTX1VR6npsdAiZHIWPeyWms/mkkNvhd07BVOZLUpFqKG
LgMgUq2lVTVYZJ7Fq/SKKqrkCAW9OslShrMU3S3FZy41grxkP2XL7yrWhgIiytP07q1bsqanhNTp
RoxIFgxs2fZohyJrxAgV4oA0gHIdrdYg+zzMB4acPf3kpZOy962oyEL3lqE8dUHZfogg0x+TCkf6
heLVxoDcywUva+KbL0sxuvWx4Ny6XRaZrg/NyoZyCNqxJAU3bbAJdQ13nl6Xgi7gtpyf3HmeZUi3
IUIcjvMp8S9bWdN87w1Dop90b86DMUJ70907K4vcPqsa0sqpB5UPGh9kFbkjR9rSFUUSZ7lU6qAZ
7Xi8Div/f277H4gA/+Pc9sXTkrX/OrfxN/6a28zgHwQ9u7rPq4b/INhkp3+NbaZH99IWYkVAwyZU
3Qa6v6c2zWRuI85lqy9AJUoMClrxv8c2zdL/QYTdpgd0YGLodPvvjG38cb61/0VhyKThwGxvadQW
SQfo0v/NNMBz6/f4N1HQqXGM+wIRk2pEHqaTH5eW0u+Y8p8MKn7tZaxuKt0cdhDQZ93qf/b1eErc
8dhLidNfz9TBKce9KfSMYppURb03Z1FFh5kKgsd8gJMLYBZ/tQnlRXMd9mlxpuQtpL7gHZUH7jB7
uBv1/GVBJnOvyX7vDRYlHt4fv7d+j7Wph2Kq9pRdPoi8OmEw/Jna8LnEy4Ma2Gp+awYsfcT/4We1
xBsuzzjz2GjzJODcH6d7q8kujAR2nNk4Jiu2Q00+4MecIjczRs7y9dR4fPOjacedXXKMk9MWZkp+
Odb6E13+riz8LJT5tO+18buf3WlfIVEC1PwsyureLfmxtK6qznY/xI5X/ES3q2LXEnu6xb+1tWij
lm5BIeoHtSDCCnSJRiX47eQ3JJvjx32btX78WehOv4kOqVVzVuzLU0oV6sK3OQ4LRxtx9NpLQ0VO
w302Dz1ci+E90aGTR50s6G4k6CRy+vUHue7YF2f7oOPjryyrjq05u4BsytBS8r7Jp0d7NO9h2KLV
HCJpEIUSeMAJbfPBkVeFQTefgzKlvlxvbp02AfYSIt/NGs4PvzR1brGkOKxe/ZgV3Y7Z5TD6gpbu
9ZFuyVtL1HdaYJ2lyFA9ad2zUMVTiqgRslhr9y6l0pOteb+1OXnQPPc8ez67bs8f9iuLkXNY+oNW
2SRCItzd+tXBynlXQkX6BLhneyTm6K5inmCKVA+NsJ41vMfPpQjSsElS9PfYdQ+mWt80O73YJfeN
WHswmP4zr2aiEmfL+NaSjvllcafjSBhhJK0lecuxIseNBU+NBNA6mct0VkWx7qoZ81xd9TnGb+lE
hTP3MZn0wObyQYjkm3H21lXde1M2IhYkjmH/Lu+pPjBvLJoszNHzaBWXy15LnDkq+uA2F8txAf2O
HRpfM5hLVBPqzsBIvNcgGrdxw34I/OmXnQ/rvq8oijTagu+rz36UrC6I2ZGyljm5/FzPN6UCeKqC
V12rbj1yDfdZrwteQXO+s5v6VK0U8C6q+JiUUcaJ6MedbnVvJSKzELHf3dRRlqLZSb0DE/i0CnUL
ococTB/TDmTtGBS3lQ3+nOT2dBqKFFxD9XlY25NhhvbcXrSiB8mU7nKwQWIoLQjqkBhMgj2RqUxG
XlMWINqwGjSHa11d0PK+ukE6xpSzHWtaIQXJrTFxR/y1Yv4dNOXNOCgZZokDWkpntSkwis90gGpz
v2kzPtGHoADLMW+qqonrHC4S4O+IJ5qGC0pQhrTaZdV9blY9XGSOQvixSbR9EPwsjH7mUSh+p9PN
qJBBsTg+kKKooqpAEGTbgsLRcWGkxK+VPlvm2B3ZNfobpBMSrLKjRH6d5N7U0+zEcnHC9jv+rMi1
2FMaYPyYAvHsqOVmSRccl7PqQ7tJnbtuCJxomZ3mN+IJdG9MqzF67OJka/MaLShoZ2oewL2CBta0
vbfW+bZc03Nv+PPRln15Ho1mx4PQPUyBdlm68SKr4M/qjS9FMb1VeBMFMGtM//pX7o7BLq917KBp
cp+6XWSv5tkelwu7IRu0g6TIdWmSX3yLf6jVjnLYfPfONB1ka9W35mJFKGnBVdM8qtvp2GrjAz3S
dwX9EpFBbNJRTUi7UtZA5fhnWWpm3AWNe1wD/UbV2o/exfFp9qP+VfiWD0fC+dVhlv8sG7M+6/Tz
hcaMvXAV841eNc1B1WBKkkrxuJCzg8vW2y9j80wJxAcoLw3Lx2bSCOYvQBMqu9oNI6q1tayWl6Q6
ra3g/FbGOLwtrilvtdRkCVl3q2rO2TJJPQQkoarUgdqaHHvaq9wkuD2BwZiMtfutlxyfC0UJt6Wb
3WvdjBKrGlA5qizbddUw7ylrvp/qX2bZ6JsyGwVUuZCiYbu/RkXdejrIgzAyK7IH54jM8pi12n4a
9LhN2jXs5IT20D1P6Rp5Ro7vOn9bHRjbbKzP4Pen3OHwdUQHiCr5fEjLx8/+tXhY0vq0uriJn5xM
F15kTtciwkJPe32za3TumF7d5oP/KuDXJ5Vc3HL6g4kroqYK4z/5GImf3dKV+iVk9Wpgl921tnD2
qOybHTXS9R7Q2gjzrFFxPiblfhmSfdDAhEppGaDWvTpmWZDvLaHGaFDTkz3qH3O+omndQOxW/Cp1
bYgagwNgogFkD8dc3gYBN9C4Th+5lwAze9IwDr2EMNQHFHFkLoj9IsA0C00tu0ZSn2o2JObO6/ru
uwqN6TQwWXToTC0E2BhMnO44O+0YAWsU56rNis+8oJ8HzRz5ADBPxI9ikqCNnoSjzM3Vp55Z9Wld
pvKoZbZ6z21zeduAj48FgvxRh4LDb+fFwrl30v1CETj5AnPUjfqzpdnvdVPKl0IfYR6896ZzhlOb
YIzLBnj3dKoabnMOWY0yph3YAwEhU/IzkB49wh2C4xRhY2z3AFFBe56RGIdN/zVJ17pJAIDiVUNk
CYX5qyjAkBvPOWH605/7dHg3F5e7zHtKPHUYptF6t9OWemWh3VopNFVq9s15MpjqAcTHuJPcllXZ
DSdAQnZhEc4lrow2vR+a4pwF+knNJtu9EbUmpKbT9MeBM96kLp1W96j0Wvof0IgDF+H9fvPy/iZB
oNCYFUsoIPdEPMOSGOTCjLkVQVcdl9J4qQMbqXc9UU0I79Ml83Q/WOYBSov30U1BhyH3FgIEevT9
FKuQB3ujK203pxmaPF6GILn3M/WcmoSO4KgIlpm7VZymXN/ntv0qqzmyjFVFa6HFwdYZX8A3BMi8
yLjZVZkBsa6456fIqbS4cEVU2+aXKatDa940uh/nwUKq1hiCIB1t5yFt8t+V2V1W6cYohOtonJmX
Ul4Ej/YgLT3UiTom8Dltbx4q5C6MXXvlumc0iv4BSQIfeaOV+3xJPaS16xM1n3dWi2W0RPLL9ra+
AhDofCdUqFmZUsdeTW90yJmxvVyVvu69avi5Hf2TbI2LoXOfyWX9HsfpNkdmsqdUO0waecRlcUIX
cs9DzciXtxGxy6HbB/updXeQusdRJre5Ep9CPqHife5sEHmZxJ31TFPDx9il701rHLrB34+BOK1a
dVOn2sljle8d+uG1QsRtUZnxPM302+v5fpYQOrVYvtvS/+FUXFWcDaXbf7Se+CKF/OJMKB+T9kbm
JD6bbJC5fSAYCsK0O5TO9GfE3JG703m0x4+1PwZ6emj7lGkexV4d3FjlXbBOPxGG3Mj0hgC81F0f
2zm4qApfBIlDflaEIhM3LqbsPoEpJBsFQGoWF2Ez25D6e6vK/BcJPhDGyKoErHPsdM2n2ZtHV2ox
xREDwceAWr1DZ1DJz9XwZRbd/W5KHmymaftmwYwwrIQO9e19a4nHUUNBUqS37tbAVfoPzlzvVvFk
SW1mA4cXN6t7RN4kivTmrU4C1iBMtMMal0mvt4RiedkpWD7QqOwTt3rP8+rWZlB1pHHxTO8tt7PX
rrGRK6c5JCP9nZXBpZWrB7I3PmgprGIyHsiGyNRxUda9t/werSz2iwKRkVzixtdCMeO1aoK3wWV4
6Qd1XoS+n01LHJRFE7NlvPbdD292b2Y3+M2TBLU8lE8mSpdwdJFPs4ykuymbPpFow6Z15d6sbPuW
Alnr0HT1cZ3Nu6LQHyZ33dVyyUKBugdUZ4Ks9b7c3MlDoZa3XCPRtsfr5XONpdtjOQYfM7NSwVWm
N9pNhRNlnV8tD3xTQzPgBDmCMXt8apAeAR7e97MRpaa6lNyBmTb7oT1yBajZOSVoofFufozjfVB1
d4SJ3Fqa/xyohI4y64edUD3CscedIUSkzO5VrZ+l+6twtK/VuuSa86CTvt+D/3DsPRIcepSrum3h
DR9RBP+Z2/y21Z03mHwncuxlV1JHjgQlyhLtzpnyXekPZ9Med0RafQdG+zin467tfpiF95VZ8lgX
zSXN9fmOvJwwmxKqYWEf5GihNDyzra2hOYA6lQX/mZN9blACk3u0q7t/mr4tI1KlTlprEeBfeWZE
Ncht1WmH3Fx3aZ8dkSD+LH3tHdlVVC7FvHf0AZ2MIBJZ42qo6umkTemdQ1o+/CyHjcWaToTGZERF
hp4A1ftO07HolNOIJyDrvsmCDTszEXxM+lOp+f7OMzjNc1QBsTdMFhU14PmQjSjT/Jekyz66GgGh
HNUNaPFd1/dbbE/9X+yd2W7cyLZt/+W+c4MRwfY1mY3alGRJtuwXQpJt9n3Pr7+DLtfdzrRKCdfj
xQYODgq77GKyC65Ya84xPUKPhouScQx5kOZHI5txISbQY5SKX9rSuC80VeyA3j2HklpSOUW1ozJ9
7PvJXkm/OtcyWsK4e556v/qcJcwVKeAxLISIHewhfs0WKVk9j/qFXxT2du6cjhGj9RIMxQdwP2BR
Oue2jvEKSp8g8alo8ON013Ng7cEr5Ks4ZhY/17g+UrReGzquFqovt1klVfBZA+K11hojOyNEbNgR
H0z6YzPOO51B1Raff4MeP6sQIWAGZxqSX6RINrjkkf9JiOAhrHAQsD8el/9ad0Mb9wfQXDujU7/l
5vSrWkPdrEvshA4KRvwH3WXqU8GjBrjDxeONg/yQw25inrLxSfBcpeawcYvqm7LFbVrPWz8thDfh
qFzEmkm5rQc/v7YjyWaiitXadiptPZI3vw0tSC4W0Lb7CNrMhkuKIHM8n2TGHjKgWhmL8bb1sUUE
Vu9fRegZM2Ynmrw0ujzflllZYW0Zci+yS3EuYWyvzKpKv8DRys4tLWJ0Pb4yYPccPd5OBs9GYj8R
Z3pFBOiWHu+FZWbfHb61asq+hMivzoqpSFinYxxZiPe+ZNHwETjZuWZYbN0DRCUNnzacISto2FcS
pjlTd3lJacpsmbVqXWeRh8Z1VWrGlWWywtmieOhEqbsbBGw844OGNzIqMw17WyAYkFXQm5ypcLZo
R6NnkY5iMwKZ3LnsrXdBSw9mRDXhhX0Z+udRnNrZBi5V6tUOXX2dt4/Vw7+MA/BKjYKUXM2WF6Qa
aCBbfuz88KWDPChGcdnb+d7gSXSa8DngUctt7SGCcL8WZbLx43Kxh23DvA4YSwpGI+2q9ifIeC2f
5TiDEJT4oKtMv9vkBrYgEH2WGC6DugtwXU3bUmjjusPq5BVmTh9X7YHeeZnML+oh+mbAaYqM/sKN
1FmfhZcoiZC+P44NaaUQwcC7bTsHxT88ob5LUbEaaBv75ovvRl6TZi91MuyrNLxMp8+B3aFPnO6U
AelvSp60vLwqk+rMpGizChPMVXRBSvKdU8SeQhfc1Fq4zrXhirHArcJ2UjYdwtFPqHQ/xCUSIWOe
N6ZTPtFVMM5tSmIKxqLhE4vpEL+lCrZp0IotUPfoSgspT32gRL5cMViZrv2xv0mle8druQ6t5sEI
sPTN2jeDum9W3achrFDXNMVllEcfGEm6+36MrY9VV+ubrpjXzYxei4HaWuF1TgEu6T5xgLIQV1qM
6cjnO7UaLPcybuLHvgloZ1XDeNGE0Z2vynBj6hVG37zat73EStrN93PKCHgg+BJB5ac2FzfB6Nue
LCTVJQ5WD8XaU5CgvVtJ8UFzm5qKKAXpV63aeWHVpSXle+duE4TQDCiZygXh9yapi3NfH9xrTEsT
rZxYdaRfOmd1lNxakoYik18kzdumcD4awfwoXVbOHoDkpT/b5yoIr2kMMWXLQosPg9IDdolxtJM6
RY4s46TbmMi2AbuxQTTse1wm93GUPvWIT/+Fx+H/UxnGEhrxzzKM6+eujtrn/EiJsfyln0oMjA0K
LrdrIcf4qzv/d0tfE/T0QfbZBCpD2YW1iwjib8gEAg7i4UD8IseANbCAnX629IUBZIL5IMMBYpuQ
csg/aekfAk+AS7NowDRgomBhrZBy6ff/kg8grZZhUhd9iZwBoSi7YWosep2/XJO3wAQHQ4OfB6Ed
6ijsHQu96fAgRpbBmB6DL4OThGf51Lr0xDXtQi+HU6lgb54OCZaMJkAbAcQ4PFJgYvVzJ/ezAJcK
jBQ3xod2youTmNjfTgjziILwZVnS4s4dHQZuH+tNZT6pqkcYhme4eyimsD8VKrJcl19xDkpwGNA+
rkGxyYjn+OZEDnjMSj3NmEVWsemrTwHSQ8ptKdYuEoGtb8NeSPIpu37/hr11YAY9wMtw5eDJOSLU
JDyAXW3oTwog6FrBhcDd2iw7y6TC+5BkdO1wdO8nLar+KDBmeVQkElkeEbAsts0w6/AGFlGhyVrM
T5UM2vgRbefge4NFxbZFH4npDMemIdcAR+10W5iytTdMsDGRvH/+y/kdX3iE2/wYHlqpjilgFrV9
OpfyqYtDY9krPIC7oGZOMvHHB3JBiirC1+Ank398dIcpmUIcvepJa5NqS7xQtSHlFb4GHJfz909J
/UgsPDgp6NoO/zOWKBvq2PHoLrc0bdCrcA9RJoB9aURhi/AAtPbKKcrsHh5tIthVJ1h0JQjYC9sN
2MvqVgbrE/7gTASt1UvmWe2AtCov/PgFkB49v6621HM2tPjcA8FkzkOKnftra8YIsel5R2ak97NE
TVNHjulp9IGtS1XlfIodv3fLVT1nVEaD34hXNGnGuIn7Ga0HtmYqMVT8tHgZyfSMA3CvazvNUqq5
9On2XDvm3F1F8zxhfDYTJ9oOVVc+A3pUxnWjuX5+57ha+ElZ8AWIcR/14kxSBNOxiGNCShKhejZo
WMW3Rj04FMqWS2Gsgfe5t/qcillKoy035eT7rZcNsHc8dPLFV8G0ztykepwy08QQ9jD1g44Ys0Tx
Tm+NSvSsBLx3XrJh0r0Z4Q7YShT6FnqMJQgpWIyjNF6ncdOb49Q/4NJgdzrnyHxWWRL1X0ItD7/W
eo51268jSZ/dREPuP4va0YMXGk3+hxn0FiPQDsqfN461Y4WeABPJhd3pWhxWF1ULdUS/Nxy0J/oa
cR89gKKzGgtXlo+z0qWBhKRjTm5RHiX1EKOlTwFg2Cvlty1Isaksa5KcjXLAF73XZlOr689lWUSx
upOzUToZaGszaz7EOG0YvKSINXzrfijcoh13bl3Vk9cq+KXRZSbqpNK3wsCoSQMQL1ppOkA/taCg
O5pNNiqvhywNKE5aT5t1X+jbwI64+bBHkOjXIP+SImUaa8nArj4xPVEdYd6G3ZXBKq2KwEAwhctu
8aaDyWkf0LLPybhCGVR/n2vFRCWWOn0xOnltXfpXvQrybrrFBRpbOpryUtXxjq6hSf6amelanj9i
U4mLam0C+VBEf1WlglCDkIQmTYaQqzp3K4CYXtdWegaxD13PZd/7lr5rmA59H8jlnlemqp1rN7SC
8rwQmfNJ1T2R7S1eiW9xyuD7eznWsCiaCYEZOw2/BCQR9NpN66SRvxtZ9cKPkxNKBlhOrsudXY/Z
fOsXZn/HZ8GkXsf3Ma9ElcefxwL1yw7fkwPLojXIcQ/RUI7Fp1CKstuFs+Woq5ZBgXWGr40WJcA/
Y0ZQE4j4UuRh9WQxpsU2PTc5WU6zJTSvFW4Oc3MY7fIlCJOxBSWjRgwtDrphXqRRH0F7Eg8ZPDHd
7ett6zIye5yGtlcPCyvPvwFjIdKtM5Ej8hRPiake6HDq4VcXgZL12kSVohmRZpNg0mwSO1B8qgrh
avFq5HV3r2N6wglqzJZYt+veBcyqvF5HIOeg6qr7+DGZoxr5FSQTe3hAqJ5jFi6KgGYwjFhpXmlI
Z7iXIWSaHKvE7YTaPd8gNu3wKgx9eteYDEBWIiKufdWbeCtxLfbYqaMYZwxd4VJeDWlJP6sUdXon
GH7cgrKhczLWTeAyNEeDvTZMH0FTbEbie1dxQbcYKUPHy5veSJH52da0RuKBUjwb+vA6Y2WBHwP3
N9qVUcMXFnZ0BpZmtPy7AEnox2asJh0DtMnrEmmFr3OJrKUlAkzZXuVG3z8QTGQ+Fjg3sAMFmRGs
3WKR9AAAi6ytZHdgQV1Gm+n5Zh1eBwBFPjfToOgTon+/FfikFMMYLWF/3fhghKMcdyDcJTO7GZTB
0i6myPyYDzL44mC7ITMw0fzPuoyL1y7V+4fRHJCF2aGMv4XGTJMJ7VLzxdJ0/bqszJQ9covvA4Im
kZSbgWbK54LbV68rM7ZLj3YZWYRs5t0vpptHyTpniHoJzRxvI03D5lMzNOHnyTGzl1AybOb7kVcv
LV6W0bOioTgvR0yOWDvksM9HMWfniWbohGyOmdOvYzVHL+BKzLu+mhhiaZ16jqGj4OV3mJsijqii
e1g0zRdGWcZjp2vDKytUHG8KnCjYGFom0F6MXpHdLbao7TDpc7fS5tD+PgajgwGCw2D2rAZFM12v
Fz8JkBiI4G2nf5jh948cBAHEqqRW1CHvzMD2ncEX2paTZlqXzW7S7lJejmyFfXdijwyEgNevk2Q/
5THjmpUK2KXrczNcztSi0+1kGvJ7FyXtFYC34Z42EVo6gBkkvuVJJ9NrXh1/DxdFVkCIHR8QuAsp
h4W2YnDhOIu4AqVj565Ago+v8DvsxDMYbkSrcU6C1ym2IVe3GFFw3iKUzKCsQNfxiAos9mmD6BiE
91C+1IOJNBkdDPcFIlv2bDk1DoLCoszYqik3e+a4dt5gDaFdtQ7mcvB3/OkaVSd4SgxIWdFdhYnZ
4+CKmjxGI+MnT7wyudjR28JbI/0mw52WtkPi2bI06bRH47z9URf9T4n2f2DK/lIiLki9n1i7/XMG
Kg8HwXTkH+DP/9Shmf9Bx8bOUCx0Npt//HvT6uLGJ5rMJSyIp8eVJn/n555V/WAmkuSiQ+eldKao
/nvLiqwN7w+7TNP869/+yZZ1qYn/W8eCRZQOG2LItPqy/+KfDrcIzaQwcNeY2saelqzbNmO3cXIt
urVFUN/btTWegCwf7gZsSWHEVogNCafA1uQ4cNGku5xYfciEdkzjdS0Mbd1I7aXPa/+vh/EfCX7H
+jq2P3hrXFPBluTk3N/gqqQSprHT8jWYy0kGYpOWfK31e7xMGv1UBrg9ZsLQljg7NjRz9RibuJOh
T07FNqstmph8SMI2iYTnizg4m6xWOfSFhuaraozFOabNNBnzQrevUkuVe1vDkM3aDyu2Kczkvmvh
V21TZyTyRuusVF25Y5RW5yF0NF5dygh3U2iZKF5HUecMIIrBDnaWPVvcEQhYRXWWRw3T8TwWRFSQ
moWDKzUctCOYqDJjz5A6a25ZJyK5abVySq7jMhhfOz6Cl3U0l/ZzFo+Fce3MgX0bmJF/XaLwe03R
BUUeDj4YPqZsymlc48uYDeYgcdC0sNvdJC1u0lj3rwt2HpBVI/yWQK1aJn3T2vJrcyEPCNrCV2Zm
I27XGpUOaxFqVsgMemSfd0a7xn0Ngl6kn3MtbIHwDVoWV5fj1MFBGJdcJuD+/pSJSyesRrzC5lg4
CEWMhGopZdRuNSbf+ZiJr9rMVGzGCC0nS+KS4EonieI1G5RiACARD9W1GVBlPjgDRnwG6IWJNXMV
V3qvf7SHEbMo2hc1NqlnRz4JwhtnYObbknNuFkztKfVJVCAqFmyToklYDa7aJHpTz8YFH7qQQrKl
vsqA/GtZZafrEo0obhF98DMUcZlhTGXrFaFpz7d2W4k8WUf0IO3sZu5svmB+g57/UxC78dywE8Al
sC5nBlLPKcQzBv0ukPrpjhNAnw8ZrunIIUVS39SEm5RhQUFW6Rix3RU7/qn6YKMhzG6zSDNu/NbU
mm0jop7xsjHXn6pg4iGq+mbKtmUtC23NfcRmrqLONVEaEPa8tmjoJuu5teLsrE8QqHsjwhR4enZW
v84YNedNW3Zxv5v1UgUfuzor0MfxX9OZgE3owoIbDeoWEh3pZ6RecK2LtcxjUGSVzVCGPrtrY+sk
7pP2NXwad+e7ZnSmhgYVPi3hHplghvLJTnrmM2hNuWA5ohH1FTrNAKKbr1WxF1ZKjZ32Y5VeAi0L
FXMLHXm7pxtzSANWtU1z5hPXyh9NRxUD/oZlsLeWgK0AltlgmRuDeFWJQD5J9LMYyVZB7qRtld/0
IjWSM3REU3DZWMjJvQa+5QsabRNihRmNZA2Uhn5RaohylhESYrP5okbr1nabBv5jLdhxuzMuC39s
NSujhULijNcmfdbvaAbZwbr1w1LsmkafcjS+AKtWKpzKMzk1lgEHqEwgPUbYhoClhHhcu1IjMwIB
apNss77TvaGOzfwMIbHF/o3IJiobthqQiWhxuLeJW7rNGVDw4SERgQyufV5kZ2dWshP3wWjw+G7Y
ghrxx6LwR+tMtWOJKlgZ5Kiwvck1DOUYO1FsETaeE1ysj7MG/aJhvLvuDBzUNCwiQotUDBLzKmdW
HZ4joE6rHQOz8GtOC2aGAQWOcoVZHWmmdMNgGSIzLSAFELSKSAEemFYJiw4aUHWZzCONgWEezH7T
Z53Z492lQF4nIurGe57KAWRhaIbGI0IzJBJY5dOARr0xuizWn6XtMDDd1aVrxDMyIrDQH/xQzA7j
E2ecii9hjs5BfhZIklyeS0xK1MXBOisj0hJWhiANyCI8Zna64WtQASirHK83ljzqlx5WW6RgVEy9
ZgxfRxk2WfX4v/qonX6QfV0qi39u7e/YF317JiypaZ67A73+8vd+dveF+g8ViIL1rPMyAYWmdvjb
Z2n9xwZYbpFXoPMP9kJI+lkpCfkf4oKIeNUJM6MB/4vPEljw/2vsC8f+I7n+0iv9b6FEL5WvFZnU
kmQGh4afPCqUCKaZeuHHN4GuWZNnNe2y8ZN0hwDzkcAxavUjomFxKllcLB6A4+M6xBNKCOpE6Yml
nvplppCRT1b1ZXQTQnRBI96bKHKzltiT4cqKsm9GCsTAj5CLq+Tplzt0+9cxfiUgv3VorK2SDF1I
Oq5lHR0a0EiFF6i+QXlWX2ZxiWQ5dvN568YRehqjssOAwiIqtnAhsW7TlgW5w5+VwYlKTiwYqaOL
QN8cn4bEKoFRYvn3v1wErPiBZUzhDVvqEEkruq503aQGZodhJu2HifEsakKecvEyFHVj48GvfHo8
BLLhd1BOeCljpGQrxOLlqeSJNx4MKIfMYuha8QFeMNa//jZi8zRrnN19GHdiQMTnoD83+jp7nMYW
+BsJeXpx2cs2L9fv35/lP3x8UQwBmZrJDIgwwebh1wObk2MgNg5uyIeTL4XZFS8jhIe1L8foIhWZ
+NSDkbrV3Kr4qFtwpt8/+nLzfzs6U5TljKmszSPvSqYbjWU27j4m/exjZI3tC3sNaHOtPBXR/tsY
yiL8xXFAhfMoLjHfh+dJas5I2Ja/hwiqPzqiqc5E1ondn58OrHFC4I3F4WMevd59YQZF4Ks9wBeg
KUYwPo4BeKm2atvH94/01ungF1/Y4mztSL44PJ20l2YbqeSmE4DEq8aqbmw3rk4MKN66Ow6pEnwA
bdNi+HN4kC6Bdt+k0U0uXPybFaBuYgQr4wPIsOlEgsVb5+PC5QGwzybSPX43i4EejB8lN0Y9d5se
vCtiUJLExxPP25uHIZiDZZysctM6es1ad5iwh0dcrGR+iLMyQA+Z5ycmSGKZNR491SarB9thQWIR
DL3D6zaU+BrpD98UkS61dWVTdGxzv3E9Ydj1U66y9h5+i6mvYY9KVt7YwRhZl1LYO8sXozrxe944
abbIvF700h2dPezhz5lTqzCz1Nk3bV6fw2rTz3ot+Zlo8Y/75OWcjs8ZAA8dBQK1Dds4mr+WdIBr
vxJ7ictiFRMIDRA4/0Ty4gtwqxOJQG+cELjCJYfB0gGs60drlt2ameua437wk+DcZmSz1lVgnvpc
LP+VozPC3MVjAlrEWoJODy8buxD6KqncIy+XF/CYcvS1Zbjm4Sq8ytAbr/KlsZFMmdkx+LH5ZFoz
9GsjVldzpyHzj1L/oara+J75Vs8gQa/RQ2uQZ80OV9P768HyY45/LOkCTNglvB0QtIc/1kBVWUnJ
pkXW2s1c9OULnEHGeJPhMskJdIZC+s/QiX+85W98Ovhu/PeYR2tQG+ojoHBjH0t+kxcN+LjCccwu
S4fxYqhok6yAAdu9J8x0umLGpd29f9JvPQe2kkR6LWNUeq2HJ92V8IdYVPbk2zC00+rmGvB0dOJh
e6ts4LVB5o32WzKmXX7FL2VDUwg24q2+p65QatONhezWMoQJvZKz2z8xawsh0DbNfecuCuFZ5QzR
avZCGyPWNbYNKrU0dJSZlpx4sRcuyG93nZfOYXHGoYrn/vCnzULGJTiYPc+xgxusCBeocfqCq0Ju
5qSOPlZqyNcCB0ix4js+PjG6EJsw6iP+yXVvwWqJ72mG//39G/Ojnjx+HPG30lnk/SEz/ejR6Gfy
pRpX35OmIC7ssJBQ2ZO+v2j6xjhjhxvdd3VTfLZyLGc1wrlP0KEQoUFRn0hmoIbfEI4gz0dQmxd5
ppUP7/++N68bIiCXZ4ay4Dgf2Sq7hmaqvtdqM981CysYkVd3QrHxxopI048QNtqG3KPjr2cwCfac
Qb/PStEn66pFS57pUMGi2W8NenFoN98/q7e+O7YpGcdT0NHxPU4xKud+INWk2Y8EM1yKltyLJomN
L8g25e1AZ9CFJhkytpv0QVwbkcCOZuo95DWF/u393/LGFeaVlLw2jk7X+ljZQLhpoUKn3qeBZm3m
qPuuyzE9UTO8eb6LGka6inR3ZBuHj3+bS+UnYbMHGm96w2JMC+sGXX0Rqg/RVA98esMGuGgATAaH
qNuiaZ3acAMMQT9x7d/4WCAaY39Ho5hwoOPPX03kSh1p9X4I2StkUnwu5+7b4Ogv/iL9neddY6tT
H6i3rjHLm+IDSCoZ7eXD00+I2WjMAvbHgIoUBja2TmTSniFcki8McW7kDII6HBtjOn/SlnVSdXfm
hP1bFF+Cpeb483vOBm955x2TauN4NSIFnFFwjlEkqM95vKGPTaZ94qx/P+llAsJ350cFgEjv8KRp
ydRDXVT7jNbKY6RHzYMIC+uPz4SGP7Inl9XBcUAcHx6kQKuWVeawzzqjflWDlVzMJgLv9y/X79U1
B4EDxRuL2pAF4vAgOYGnmmkN+1Yf5D3pDC0+ihm8adybWXbidfyhSztckNmUKHKruDuL2ujoWZmI
FxqgQ+7tNMqnleEYwV0IXe2jasZxhvPhoKshoudR97PufGTn8jwJGV64Sl4HTWoCQLaJufYwUIJw
H1py7TaNasph/f41+a1bwOUmEQjhJf0RRju/rRsmuA/lS6aloOFWJIaKea27fXQJo4GhudOYANNo
vGdA+oZG4/+303QWMCdJ//AZWH4J+wSYWC49Gxr4h7cngWTJPAFAaGJjkDFtGt06LLz3z/f4GVh2
pELoJuAv1jHO+/Agk+MEGmzrPWHBCYONeLgGygsgKY/37x9ILF/cXx+AH0da9r1UMDCKnKMj0XvH
iskDkKG0uUP9BH6FzE37gk6w2kboIlY65ipasuFdnffhbW4O2reWuNuL0q7mhxO/ZnmB3vk17tG+
nwScwJJFu4+MprnmI5LfVnLobnV9uIb6bW2YPhAGjGEq7ab5ooRTuZ2ckcAo6N4pJkgtmU7c7uX8
3/tFRy8IwqQorv16Pw8aEhoW269+2qR3A0pHgqZAKgBVNDdJwlxK4B86sRYcr2rL3ZEmQad0GgE6
ucvd+6XG7PIISqrZ7O1MDJ6DSMxjYJedOMjxHuHHQVhqXCoDhr/HybB+r1V1mvAIlK38UKA5Qpo3
Xct6wZHb9Xoa8vHqxH1ertrxVVVYvzDLLU0E5+g+p1oez25b7ZvG0ZHmDFJe4VGb7x0XMRBXue1y
T+pFQHngRB9i8OxizabZMNEYojc68ba9+RKYwuSVZitsU5YcXmbmQ60p0oYdS+Bezn1GMw9HDq56
P9aeWN8I9mCrcQ74DZWPa2XrLsKPy8Ygvy0w4TyfuDrWG1eHugUSDFUSg/ijJabtM4ecjBZTw6Rp
5FeEzWcRYT4GE2vYMRQXd8AFNzXVZqQVFKEMLK1vJRLQ6kIrIxfxr+EAC9Z8iEBxNCkQEqku+gvg
6cm3E7/1rTvJwsySyGJImXO0fvDV0AuoXXvsNThuVWIgbVxiUbhfAzpzFJatRhMjaMLKcxu9ve3M
wP6mZoRVK+5kZp34Urz1xizbMmTypu78pkpGXDZilir3QqtmXMCdPuwsgF/9v3lkXJuMBD5LlB3W
cg9/eTOZHOaxjJbzVkzV0EGI2EtclVJUJTnuPTQz57gEFYJaEMTY9cNEkKxeqXQfwXjOFn8fE973
78Ybnw0k4Oz8JNqEZU96+KOctg7k7LjXjTO5V0FupHe9CMMvjOqH+/eP9MZldg227yZNU3ZLxwu1
HfpG4qcaXHp7PMc1AJs+qbQTy8Qb7wFdRvBFBqsfLbPla/HLNbYpyhHQO9clqssz9M8d6BZX3RGe
BPvHhfV99v5JvVFlYNYgDQNdO+0qAEqHB8yJXc/qob9uItk8gc9rDQTSQ05smkMqCjg1TI1bkpFg
B7lxj79PiWH6mvfk2J24k6w7HOtgiaQmY960iOtR7zAjOfwt7J7CsevKa4VcDyv/gBdoQ/ZV+zTW
s/tkqnZ4hNnJNCJMqL5eDQNZs6fRV2puR1pXCnQHosHrOPN9dIyuDVti9kO3O8/cYP6RqTdrn3St
secLAt70C0R3qMTcruXadrXZwQWeswCntNWOezGXyX0Vm9Ur8wBctiZowtJrZqeuV/acQ/IhLjrs
N6g1tBfIJ8ldHyEiRnRWVq9towd7MNDTq2mBB94Qm0aAAVmw9tk4mZM6D7JkbK5bqx/BL3Vm9jq1
iuFxSzM0XkMr6T40hqh9z03ZYeDykn63BdfRwc0GQfcVFRwusKEX2odq7osc2UCTo32jeDlP4mL4
DHhtQjEBDxNKU5IgD7F7pb4IvMfw6jSTAVcwzw48H1VACQF2kHiFrufdxRgTp7lySYGE28y0SkAj
Dm3Yhog1aPSMgiVtx6BcEMiNixH+d4u+L3oFtoKkEPlnD5KqNvieSIBt+VbhCJ68wq2dbJf1BWb2
uO9R1q34W6QGEnCnw1Ul9anDW2ZY0rz20YrPYJzHaMR1oLnjLeF2zk75DX/cNeq2O2uUT3RVHOnD
ulUDLLl+TsARtIQfVivgFCMw5xKKJQjOet4TiwbhRbYkQ67aQkhnXVuQudcGmhwTOCIP6WMbExa4
jg0jeZC9WXdrt1/YHqBO8nTtD2w8QUNYWCAUeZvxqm+4O+vZDeo7eKR8NqWVyjtMoVLsjWa0WQN9
6HheZjYi3cyIIOozwc39nMSLpa9lGM5GNcxy34tly/hRS7tw4S5H4luj0cv1Z238gqsknS9ynTS0
HQry+rWwkmbeV5AyM08AHU097AfFPTP9AtoUUnpjkX4IgQJVmLdTK5MPwYyAhIo2rXAwVyVKTAhi
GAaL2i2CNaNQnmq46I3uKQDjUJpNhXO7mHJYgVmt8ATCuZQ1uvQJ9VaHRMlF2+Vn9SYkzQ1LbNrF
kKQBOT0bbdiiq1C5fV9Y0/igJjIjtgaqyX7LwAtu/QjY+kHHA8r3UU/gdbBr7W97f+jvoDNJQNx8
+qEvkCz2FQBZKbZ178pNNkf9JYHn5Q5QOW/p0Degs5EinMNSQh9cLRkkA7jaR8ueRLaAHMOHqMrF
la0M7bKygjBfAWxBww5LvLPOCy1vH9rOjW7GFiURorSoQlFBs+hjS+6o8uQYAubo5sFgDQkqJA8l
MtTur0/q/+SdyDupiv5ZvnD9/PU5eG5en+sD7cLyl/7SLpj6fwxbSAZtP3QLfN7/li4YCDkdbhtz
FSn48C9tj79Zg9CjaSRQ0NtLVBOOJfouP1WemjQJQV72FbbtLKN/+UdJTYfFABJPRKZMd/iFDrZE
DI+HnyqnhJpLnYFQO0zH89lB2mMgKDpR2R1uUxw6lHATaYgwN2O7+hen+pdqgG6qLsYGnmlvVpeh
Xj32Xf+pM0eiQVImGgYavF/uwu1f39pfJQrHp7XgrqkGjKXjYy6WncPTGlU2+aRrVF5L5MQN0ip/
59rDKQ3Gb0dZNnacky5N7i572sOjxEmQDRNRCosEj2VLb+TOaJRx+/65LLfgv9UEF48hIUUERkjs
rXydjyqbmBjKFBEo5G5ymb2Zz3abkQFlRFd44B/GOH7tSOg4USQfljDLQXG9Sp5c5tBMGo3l1H+5
Y9McBC3NmMYzEGyuRWe1W7uctI2pyekKWespzcJh+bscj9a9scw0yfCmgFv+/S/Hs0lM4HNZYUpS
9pPtF2SWlhM0lyBpTzyLv980uqu4AR36c4to6OjMfJIvZBwTYZHjd7qYZiOhTdal/+Io7P7p5DK5
w/579F71yYA7xOlaL6xC8HDxVPlURYuR6cSBfnu1JN1G3uFl8yuZth896bGBKQgbHxiblD0JiJhk
5yJa8Bw0a9tSK+R3Qjqys/cfyTfuFi007NZoWVmMjrXauu1b0KoXFjP+i42FB2NbG4a2zavy1Ab/
+HYxb+IFo6VmStSMOMAOHwzdNa1uqJTy4iGId0Xh8K1EWnvicT+6ijx8rFA868iZHB0h2dGbXJtJ
WDDiBD0w+R+wtRk7n9gtsq42Y66fu4kbnLhtR+/XckCaJ4j+bXRtJAwdtS3MWc/LcSyBXnfTJVGv
JnfNtS9IMC/OqyQ8tT1663B4qLG/ctts6/h1rprBcCocMJR3iHM2lAY5Sdkh6tmeJAzhdQYBHyeu
6dGd4xQl3rRF1s9cX7HTPrxzKrfiBi02rpLB0s5Lw71PKrM58ST+fmKSC2jjo8A04P5240JBTQN6
m4OQFH4e6Jlxjg433oQIFzbjoOoT9+2tk1qWJ8tmpdL5QB+eFJUpi35GUDMvPVnudgn1zA20f3FW
6FmWrrmFiOu4M0O+dzSVwok9vL0EJucaafW1ZPfRZo0Hi0hs3n+f3zgrvmM8ityvpY94dFa2oXUz
r3TizX4GesQxkk0qyj9T6iyjdG4RRQb/t1QDx9MRdyJ1xZwssKBkQKzbvllooE2xff9cjtam5Sjs
kfGUUyQJeuNH59KScRE5M4RtTFj0I/nHDcZEmr1KnSIHvHUok/GsS6m25LccH0qKwJ4HO/VGBDle
2BnjfSNc0rXlFJ9oLL51KK7cApde5CDHL3A3w5YpwS54vhU8lJ0/XvaR7FblNHR//CzAAxOLYgt/
ER/mo5PydfQGXRBmfB8DmFq0wMiHjQr7X5wQazv5zFS6y2kdvkihKuyhhY/jWbHWXM+aPiM06io/
2OuAWk4IPn5/vqlzl489n3uUTD94279UF0OcV05tg6jTIUqteLv6azrUzvn7T94bR8GNiyRXsdAy
rj/qpxI1QgoEryjq/LLeEHb4mViMPxsr/HiJUP0umrqlvWaYR1+qqBdx6AsOonV5ukG9btwE0KZP
CB3eeNwOjnJ0d2QZJFGe1QQZ+UN4hpFXreYWKkUqB/v+/av2+6FQJFhIHHBd8cQZR80yZlIjOawE
rJm0FWAMumayTqQZf0qdTjtxh944FrIvpiU6Wj4Br/3woXOTJJG0QBLPMWPjMrHt/KrFk/XMXsL4
sx0Iy5BB75NvExQZShf96AoOvtQgcnGognV1Y9bkfCVSNCeO8vvnz0CewLq9SKZQ3B49DXlsD+iK
8ZaSGB7017IriifAZU572cP8gkQrtdQ5scD+fkw2IVBsKCdM5PXq6IYRMZvJoQBuUQqlGKTpQANI
H1mnDa4t4/+ydybLdSNZtv2XN0ca+sas7A1wcVv2nUhxAhMpCj0c7ujx9bWgqMqUKKVoUeO0HKUp
IiDgAu5+ztl7L4tG259fEGP9VX4ogHiUzroSoWimZ0898u6Cgl8HQYAkY70PYshyVhPghQsaAu67
YPY/aSN5EnucbisNcOjaeTvnjf4Z+1r71Bk+1tc470lrb2q8rqEbpP2V3cMsCQ1aM+UeB3ar7Xpb
c88W20qe//y3//WVAyXAYXktfYmwed8LVrTJiKJiO4Iy0tQ0ZrE1URQs8YtWxgRt/v2rkZYTMJdj
ueOR/fyCt6ok56DhnDfmXjfvgBGbD8qWndooP3D+J5Dq36oFf/MmGDodQw8zpY9d9d1WYcZZnkGA
L/nVizac7JRI8nooCZOYpnoewqER6ubPN7j+J9+9C8zWGa2xWCBUfC8qBna+pFrhkrMWkEjbu2/z
olebQk+jTALHse2PpiW/u0e+XmRfHFh0armfn2iPnL3VJNshuYNI/hLrkX7uBSCUGJIWA7w/395v
3hYeJg4XFGZoB6x1i/lho7LKgSwGZVebhFqFiJSube61WRbH3M6sD0KAfnetdTvEm/Dd6fvuWn7j
qHFe85Idv522BBpqZ9UA/qGsMPn9+bZ+86uR8LNWwsypOay/W3frtE5cn/4k+YNNE0lZeA+wq3Xi
rn1jSwmZb0ti3T7Yw3795Zi9ICdeWR7Yht7HRwkfyECW6XwLLooE7IXx1kEldwwQMIarImn3d28S
Yf16aF8LY/jn75YpzdTIDvU5ovXjNO79gfwWaJuqPy/TUT/lcTFdayYJmH++6q+/Ihq1dXy+qnbX
Ye7Pb0xrz7bwCF9GarKU+0WykUkow8h66HL/+VJrz+Lnb4/1y0KXtrqOUFK922ysPACeTT4tnf6a
qewy29W1DEjPCa16qT+VBL7fFS2BtGE29734YGn79R2i3cD7qnOza5fo3Y2WGTtu1jD/8JTqLiBz
Oki26VyGhBjnl5pT5vexUzkfnfF/OdTZNKTwkfH9A4xh5fn5+RbEWhBttgbkB1VwnAAzngfIID94
tL+7ymoxQb6KwvK7i+3H734ZFnPWZUZ9XiHM8gpCdYF89h+8ob+8KzS++BDWJ7jqE97L37tuUoPh
cHY01Jxu1wMZ0SMdPxcIrP/LpeipUCu6gY7x6ufHVi69AmxJoLdZje5hHURGtj4TAJpr0/7Pr+Vv
nh0HLBRwrGUsL+8dOpXB/C0zCbCdGg1avM5qg3C6FH+zp7yKMnkLaBLx+tPzen8MGc22zyHbUxi1
I2FIOnTUZ9cnJP+DL/qXF/37dVyDs75rI8t49+gSjbgbJ3GqTSDNrAlb0ru0jd8EilxMQztOZLe1
u86cmw8+sN8+R9Y912FuTR/o3SJdWLmTu6TcbZQTyBM8r/yLU1hkHv8ffi7OQ2vRZ6NcWl/SH7a4
RC258tyx2lCA9KABGoJ/SRCqmw9ei3dSYp4ezxG7Dh+Th0fM++V+vAKsz8LvRXpu4s9bN03uS9iS
wBzKo9AtssNo3hC7E4KH6/ceAUwffAS/e6I//A3eKx+Dcmq93jUoCHvNHTZ+79aPvb18ZNr46DLv
1mWXvJYZJznh+dY0XVSB/2BV/8sS+7dnvd9fZF0+PBT2nP5//tnMYSCVIF7PWnNSqB3xaA2ZqFqg
f/Cz/e7tp/ng4gTi9aev8vN1oFwNRS/NauPkklmoPRkoCExC0yxOfHYoPBmfG6TX/P0FeJUHM8Px
OO3Rcf75snPviEAXXNZesrrHu54vj2XSWx8cX3+3AiOKoTCiVW/86lJAFUbHkvNdjKs1bMRs73Cv
0WaxiTea//Y9rfEyq1GE++FreHd0NbMeYYnDPWnN2IWLSJuMWGEFtOLvftFch0MkRTy+QvbJn58d
42yjt/GjbazFL3JS2O1kD9cy++A89+uzo3J3DaT4DD11Jm4/X8YTk92YBBTyJsx9SFzGHA2roMM3
RPXBHa0v808nHZsjlcnbxwSRLuJ79VI5TwNm7oHpzVjFu1xoct+QvnSVuoYgCbRqP+hPvVMvsVYh
Sg5WTxonuLXF927tzZ3GmU0Nb2QOfze/AhDgiC8llbGitgLYfpM6jf5Ye+TIbovGK81PXj733pEz
AwivP/+cvzxn9ICc0xlo0iphGPLuOavazNNGDBMMEqntMk+v9ngexU1qeR+dKHlN3j1pOHoIH5kJ
495kzv3+0BwTtRB3cUZspKg1Vsq51oYA6IJtt7gqG6Ifo4LQXOihiw0Ea9xQ+S7LlRpSv9vbbB24
kGjD3ksIFNmXfG5VHWXViqwnntq5LKm0bh0mi86pIEKvDVUzGtN2Vp71ZOdF555NsgpEKJXlIpdX
k0weIHF436cj2Qh2eFg47llbs7MHsDfwtHBdh5Vb6/w0wWT242UmaPfdIkZZA7y6HpLxp0ovg0Nb
pfYErzUvsvjFDiDqVVt2KZ8cVTChGcw6jIYWXInM8BrrJTbnyps3JL5W9c0MUt6TG5FoaFtDw1d4
McNAeS145CLhJeg7w81VOJaJZaF5y2NNEKvZpv1WWuSgnFdDEUPZCgJVTRlxeU4NIdXPlx72gqPF
04kc5RLNDvIq4sn8BEhXuKRyJAemnoYM5m47TllU60uVP1oTSjb4RnDi3VtvEEEAV0vVzrXox8Db
ydm12mPHD2xuulkExtZt7Fnn1m14bRE5lbnc23PvBpcFweNkfLfD1JzHhZTz1bioUnvQksokbJQg
t+EeMZYFaCAz9NOA3gUxLOih+k2a8fyWi16D29aPcPr8NHO9k/Sscrlw7SJXR5Lrxv6YJCJWhArS
CH4KYgk7kWUQyqiXxMlXm0MVSatLAq6AECDoX2er7ipLIpqBafao2Sn56ATlEE8z2LaaX0EQM9NH
Lhin+TNfWxFHsXTq+C6OIWmfDKfxvV1bmJP5uZqMLN9ada3cL5NKQWfRAskqzKQomNAAFnXrV2GR
qkm/JYCzj0nAUa17VRemHBEHScT7cqyDbwq7+5sSJVgO3XOr5GD1elpyIGw8Ev4KL7Z3idC1q5aC
tFgJVhkipV7FBoRVm9QUkmUd9SazWP9sWSlCw9Ll7xYuZoOcbZFZLXeqqMdz/AEVTBFz1JdHpQ2y
C7E89fgG4tHrNrjpXSMkUTR7MpVJep6BJ8MOW4L0ZdTTZCQQNcUdvy1twpm3YMA9K8JBar0aQ0XI
ihMAywGWC8YAwu+Uw1F1RH7VdrnxqpttkUWCxFprPxbadE+KrK+ORCeN7TY1PR3jqd0Km8jEGkxE
VZJ0uKsb3XxLCPfJI8jKHiFEFOJOiB4K9WE8Ft1nL68s+yKZ/RXxu7gImhGCuORPJtostqoQxn2D
aWaIhC2C8eQ1CAg3pPE2xcmPZ33e2WOdvI6CMmVrVqZF6Lzhds/ekjvdQ8ZhuEcPrY1UvOQGqR0N
YHnXEvM1X3hFAq1REtqb0ntdOhKV1ACU5LIRetzuCDdzZqIl/VSHIzZU8UXaEBCySeLOb0+57EnN
TAh8vV8Ksg8fl8yt+THyPJ/JQK2Zr+eYFR5Y+NPHJpjiW9Zus1jpXG7+AEagZrkBGbocRtbMb0q3
u88OetjpjKZB/nmVAFZnWAT7Ioxb6U4RZ/BYi3QYg2/gMoyHdGBQHTLB6sj9SsxB29NEl8lmnGLh
Pg9iyPQbpOJG+1g1s36rK627MhaD5tGoBfZyxjpUX2ER7UsQI00gDk6simVDL0jeNd1QYPCoNP/b
MMeBOM4d4L19kPdmdt6khv5ZS3Un2TdgNLU9yqDkzRoNowl7vw1GNK8SQCLQLLjYKSdGf2dkMs/R
SI+BcbJH3Xl0U711Q41koie4YHL2Oe+nmuRjn/zshFUaOu88V8t506d1HeGwKzRivhJLbMh9G4c1
ayx1YbSJ1rquYi01okK2FTrUAjn+tvLHsX+JGefLi7YSXhdafTpYW9YSb0TBXwHJarV8uQHlqMZn
pbf6s+/GSfGA5KkwzspWc+3DbKcs+TJxrHYT9AZ+EFJJtWLPWjKYu8pvGxOocUwabJRo2exsWmuq
kqfSmIqXZpDmo1sKP97ZBjrNTW6VBmtDxh6gtlOPwph+jJXI21gr2+q+LCwVPJIImSV7r+RzDSdB
KQJD1DJvLRMvwsYkPI002jiwSKRPVaU2OpFleeRJQkwjBVokjmpQPfVVAtKufHTrEpBYEZT+cu4l
yMYe0q4RcTg2DbtkkQ4lYU2MCX1exFx1myDFdxR2Q67pezXzln9elaHuJu+G/kTw1zQeyTLVQb35
GXFUyHKKOAwCMRcHEqEX8U0x7Z+pmYbqy5h63pvE2adep2I0EEANSAm2xLWSpU1amuSQABTH+cSy
sUJK+7jUgxtWK0LARGUl06nhG7U2UKNy0qz6qcORZSalih9N6RJQCk1RN3jZfdJjoQr5ar/O+Yfb
wrCb9K5qcPceMa80vNKV39vV1sczUd1jlhBk/7bAF3lLljwTFyodx+LUNiooyZ+GHbIZFt8GRgJF
UKrHGr41hNWgW6pgCAmjNobnjrDW9ovTJW1ymyFjbV8tvHt8QlmcOpeySvw3W8QDm70edM4pQ7aR
heT+zctxdgct24LqcRCsgG4tUAy4Pk94U4spk584GcEDBulSDwi23dKw7+1i1o0rhapcf3T7ok3u
Jp50v58HOZZXyl6ksWO8mA77PJktDCFWXz6OgDLm23mw6jX/i6i+F6atHQnqxWz3QGFMCfNa85cR
vEnvEc41e9bJabO5fWqIAYs3ppFXKiT5ZDnLCTb1DzXJ3mShknosN3k7oHVlkdCHgyKZwYoMPzOa
qxa/L0tQM/Kbb1q748MMU72vteeqKrRxb6QyGUGycoVz28SzsqOuLI0LMsNQcBOyU7mhHMDV79ZI
QLIeksWcrhNkyeanwbW0S6l64ZFQ7bjdaxOAT7m0k1nQbfEK22jviMPlZara0ex2neY1xrVH1Jm/
1zs7+KJ1ut5+8uIRho/tNoFZhlOv9c6W7YmOqKblwtY2RexisgnJcvf1L9h8RuCbIgG5aszV/PD9
3P4fEe7/w9PxQwnzS8bqxRem6t3bTwrc9d/4S4FrO/9AH4fGYO1r0d5a3Rp/hYfxJ/raZdPpUn6v
XM0fFLiEh6115koHJwiQcv1fClyCxcgodamNELLwp/hI//9//dRIad/9/x+lqr/UmoiD6aczn2Du
w52uDZEf+mGaNHjjC9hrwgrSfY7y97x302JH7+2VZfMj6d4vfRyaG1zEWgeqaN3eG+ztKRs5vyHT
61oiSQuyBoFdZ+qDAvrXgna9jIM8gZkta4G9Fpk/3FVaaovUShgkBuv21sMBcypiDnUWt3U250mx
j9u2hvoKt4vIMn+4pLw3ox9eg+u/CvYfH+33q/xUx/O3QND0fVrN7b7vTFDO6f3UjOSlNEq85KWe
3OCfWdgEvgkWza9tP9ihxjn7VLkgPBcDgX9O3qciT6Borl2vMJ+dDMeLUTH03udxNrypoSpveodC
pXdoSy2iK84ZIGNj0UVpnEELNdyNBynWT4PY3/WTso/JMEyknGpUqzLV42Kb6xQw0sq7V0IlnXTr
Zh7XZ1C1E4nZk1ZYj8+Lmq/toIkv3aY0Nn6Zih2AxfHe00wwv5rKo2rwq4WKeITe/Z+15H/yCNeR
8b8X9F9myZv6aSVZ//m/VhLD4bvHar2yYsy1cUEz46+VRP+Hgf2aHtjq+UUORnrNP5cS0/oHXwHf
AVYwkuC+53r9b2Kz8Q/ShxEK0f9B6weN5e8sJN53c+m/XndijVmV2OJA5egEHDD2/Pmjy5Scs0SK
LZW/ORDMtwheOp2x3Ab/k/OVzkWeAyiLde9AJPBAf6GVnX6iWxxrezQmBqGdxTADqtCCoTzFLnFo
X1N/zuT16LNf6nnK5wNwrV4ie5TxY9n4Pjx1d6pfnalLX1qKvAvyIgw/5L1u0o3bSuvU60okL6Np
kM2lmcZy8s1OANDCrVzW8eBRmdR6uYuNSp/GKKiUBzoQzEMeHGdlN+pipi3Qch5quwdFbT2EnNwU
kenIusBItynCLieBpfltJoPYO3cHEmdMDkPNwc9dL982jFCT7YTSbFyivExtfT9jrlChdBwg2LUs
A1nvGKIOTMTqXvgezRTqcPsAMaOztpwap5hsfhPWbYnrzbp0RW+R/Tz0qLzpBq0JLMugkMN4EAi/
MvzsH2Uxj3Mo5xj33gxTYtcPw9AyjPaHW3J4SVvX5QxMgIo3vUYH6RDE25OmKoSdqWgypVRh02dx
HHHS6PEzi9aIVN6Yt2srctdxujwDghFn9FzKp9lAOB8KLcgvu1nzMUFR2r+KwS7GTTfV6V3QNtBk
pyLQw1GZQ1TZTv7M2bjJaSIFfRYZIquAJzZKHWOpMUEuAjOlCofWWsO3j+3LokzbBoIv2ubIzvvP
xoiCb0Oxe9Wa6bgtqOv2Gf2xnUpN9zZr7OaVjARWQiVHOkqFUT/NnZEeFr4vsPCYyz7BtHS+UhsH
xqYmlFdsMWdr5Q5AntFvDGbmW9wp5l1l9YM+slKLJT7ASeBZuWPcFRF99kTcl0MHMsTBsd4/J1JN
BWhdMfrntd35E3Wk4xJAsQdS2Vpf0AJWgREiwcCABmyimHeq65pkozJkd5eaSVW7fheF2OmtLe6X
2cnPbKmCiHjy80FMF7jfv/UCLU/QgDufY1mGaZmxxpfzptZitrOMglWXQbedfKb/7ahDgijrl9xR
97Nic/GTRI/6Rg+IIvb8V+SCMrImyr9A5iI0hsE5FOPi75Qz7fE5qjBNy+GAn2XZNKn2qSv1T4Ud
W3thd+1uQfIflnNT7nXZn09NEBljVuw67vkwl83ebL1PsW5tRZ1RmnlaaJqMHooZIyyM0mlbLPrX
dqqfltl9kS5xygThEtOd0Aqx/beltL9qJfASP77WwAvd1Ur3Nva4tGEmoHlMMKvjxjQjaw7yzZyn
ZURU79cEP1zowqcmwHhMInfSo8Jp5N7vjasFfOHKeW03YkLCtXRj9jLwe59NcbCn2XUetOQc498z
ISYnj51ITvSQnokVvRtzOwUTWz4HThdHzFF8min9ZePlyecmrW5QGR6XfLAOuZErgibUafHAUHaN
dpWk8SGPy8c0gXhCJUCGVqCv0c56/IC9271tm+bBacbPWtXRlMQJ0HZnhEWXaxL0BW2Q6oFVXVKQ
duKbm0OXEIjgNmbmsFhM3jSfxsa9zUfgFeUwiG2aTG6oEjmGGDOGjSptc2suFYyIrHbacNCXlVgx
LBswjOZGNWW2812hA/jum0Neds9MajiMOO5XyuniQi56eUmqFcTsgTT1gZBZALLBOWQWnohH9TE7
rY92FuR20zu3qjUey1FndmHpYZDaxQ1l5oHpAs0L4RxbqJ7EsXymofJSB0jrmjzQibecHrsJtG81
EbpPqqCzpbObXkANQVTSoZ8hc+bAYaYh2NuKeshDJ6dpaSZk1oWVBeoskWZ+6j1i0cCVNEDMhjO/
aO+8vr1utJwlpIHK23vLK/6c28pw5MkdSrUfvfEJJnJ1p4Q1bcpxktGo4/XNyFI8GHF3MI1huvTX
+GhoRYDNdT3KLHneTfa2MyuxbQst/5yN1l7ZyUs19vb9MNpXKJki0aGJJMyv2ubSCA5VmvlR2g3N
wRnVA1CDr5UrLooiO6vpP7Fc959oknxufZIPWGy0y6mbYUhlZbkhRv+mzJwpRGzwQAdh2um2cdLH
5UKsC/1Y7sktpKuDmW0pXMzdfFHA/uI94PR90TM5clMG92IAGgqlVzhBVM4ab6fUrul6fRV6Ra9K
XlqGPLaLrh2H2r5hfasuvYV77nx4BXlmArdymq9zPT04ev3NbOeTC4B2lk1CtLY4H7I52CvSjnZL
rd1QUkPRDhTf+qQdK2mfmqHtXtJh3DYx4K1KUGHjK8o3dll6jD3lqxDzNdGSYpM03auX2HNEo70+
s8nCAqsC2bdrzV2hJ7dLH0DEBdxeDcFXevRXXVfaNyJ3Tu7oXZDKny+KIHS/qg9s7UVGlpVZstzV
utPJb3qnF/ed4GWkJ1YKRrv5oPMLBKNl7yyx5CWzXl1bAQgT2WpAh9a+Wdotxic7reYdUJ7O6HCp
m7xT5PJ3cnr1LLW0WVh2Jn45uABVs0B2ISKriYLFp6UKq9Avfe+eIPpiPO8qmR/RUlaas6m73snc
G9OvRCB3Oj22Xnwzjd4T1VGyZECG7kv4UvombvPB2GRpMuZRzl+25eRk0iM4y4wxWZ5tXXaTt2U8
MvnGftLpmJl7+iajk+9jS5gT6XQIcbR9mrT1IVD2YD7w45liIB9d00/6nAbXKKKnm7bN9BechWYT
NewV5obzA5a1O+U5hXAOngaSJ6yqwdpJ6GKJ81iMNTYEUDZEwkEu4h26KU2+Qw2UhDXq3dHORdIC
vpk8R9u6S050c6TpdpNUT/FMnRxh/3wgHmAstatMVxQ+x94vdBLhcSp3UZp35Jiw8TlmvXQimnvb
ltN5no8+s984k6l9ixIojrLMqYA0Fwji8n1TFk6S8juM7d6EcgBaF/gJHvUyttQMoUln3M+Mq3Qq
GZVV4/k8XmupHbTF0BWMrS+sGlZYUVn0RP3SY10oFjaayzRWqr1uY12xyKJv9W9oqswe82FZ7acu
QbSVBH6bfa4N9dyxEWQPBrFS3t1k5F1yxLXUiJfM5kXdcoS6Vlqfs58sJrS2Xay65CJtwWlHFQiv
0WPbWcaUaQnDUcLk9+3QyYWlAMAuUAlFTf1GisOcXY+FP3VPnYAzdYwHfYqjVHIsQxLLQ7ftDAIT
Fee03PsJE7Pd0GpjfrX4Vjn720wphkkdQE0410Oc7osR0nmYe0M+PdaMyG7jClcGwznXUFtXNqVJ
2s0aF5kOUwrAoJyzcV9PpQ46Ici79kQYg3uIg1J6eyjRuc7nbRsRsrmq2mpVwAYKvoxZzRDTqhxT
TjQRX3pF3IkVwBIINcTGSRvKuu0keExHGOl8peak9naIQYryaKCqtj+l4zrNqolxK6IGrlmwnYiI
FDy0AaB8YoFbGgVZDXJeuo5C2FVPuDOzEHs6ggG/KE9Vh6qpJ8pur6ZmeTRhBH/uy7znrGaJUgU4
8VrHZFaUxzj/taSNmqnqIyudumOQtw7pSp12PgWeOLpuYZ8XQz8eFps2MzkZ8ha94LRxZhp0Yduu
YQsl6+ayeOfL5JsHjxr8pPssW9yltg3S1o9A3GTk3MRtcXBlzD7GzPDML5G0gQdvd1bmivu21LpN
q/uYjURjX2g0yr/AhutPcBHyT/nk6edan6hv9QzbG+O+U7+Vse5+Uw3sFEZ78G38vq/K0OQrv6RB
m2+NyoSnkRVLRNYDVYMh/J5zT2buUq/Kd4XV6i8zUystJOpoAlyBTLiS3WUQp6tWQLw0uMbDtme4
Cz/Ev5aI3F+oWdMt1MQulKLID9MkUnvTslceFe3unZPOL5pwxqMCe3xwFDnumwyCDR6TKd9mCQuj
lhTuMSFebIdZw9/0Zv3EtoPye56aJ3seki1x5+OGVnn6qdGrKfLL7izo2y6y4DeGXdFQnqxiqF0A
SRDG5GANj0Ebq0jNmQd/Ggu6PzMmmWT3xigr2bVOKm7GUV6TdF+dM6H1qMksb1P47OXMkXPmk0i8
mKkFZmSO0n6Ysv6BhIv0mOs2853K3dmJV0ciGdxt0ujGyUiCmaFvlr1WkI32TG7ERVUbRWj0Rh6R
aFHeyQT/Ah4RWBT20DxyJxxR56Af9qIaZirJ3D16sbFcjlXbHPtYedz4MO0tE1QOd9IVu/90Yv7q
xOAr/2Mn5kuVvfxMfP7+b/zViyEFARUaweJrVw+7w+o9+KsXQ3YCyjGCsTGXIeKmufvPVoxmuP9g
IoyyhVaHS/LCStz6Z66Cz5+h90FBioqUQeLf6uqurZZ/tWKwbFrr/2gKGaQS6UTU/9yKadZ+72yi
GHEHZdy0U/fcGo7gQOx/JDLERvL+WqRLoOdFDYTs3MR29PO1WrJtZpVwvtLZBRmDjnLHbp+EOWse
pvM6npzQKUfSre3evdSHkrXAncY7r4rrLw2s30uhj0ko+7Q6+gBeDwyD2efMioF1ar4F6/SyaabH
TATWqe1b7TrrzS5C7GNeF2Vsf7bmxL8TvrhMDS0Igd0E29YZ3mYFU4d5uvWaaUS5+HHyBBanzEMX
dFDo2hXQwi6LyaG3NU5ntFPc4aqtuuvBZBGICYJVIQjYF99J230W2JScJBKgwcGjMMwWHRGJdHTx
qmCjemVv47qvv85896FLnMKmGlRjRTPdqzslvTkn+cRmGezBV1CbVl3yxoq+TFTeSbZLzVZEheV0
OjsqbRFNdXeoGzWstl6VkMF2x+HPSg2fgWImYpdejWOX8qQHdAy63TCRpoWeYPK18Wk2Sw7c6UhE
OMdZz3KuFIFx10Nh9AC2EuawWl/ZBCHqtfUF/iSCpETv7aPu23m6sUniJ6+H3ewzY2n3Bt+C+Nq7
Irs1yLv1Nw1NaDsaDA4geOJn57lbpBscy6airA9Sk2duILlJTg6CradZ1IEWTl2+cKQY9enUa4ra
3lBufCAyq6WoHVkARzY792Qv9D0iAzwjeaLA34Bygp+itDT07NEUbd6dtJb5YZhACZMhs0UvOIkG
w0BIki5tCCLcmICRCWVnYcCFBSNkR0oCKyxH7BqosydAstqy0eY8Hpl/qvqT44q523EP3X2uO/Tq
7WDGpJnpvfvNn3wxR0s5lFwNQOG0MfzUYv+3q5EjI40kJDR6ayLPmfU0ISHKsx45n6fgw4yMhMe+
qrW3IW7pFqqsNL/6DfKKfeC1wWOH0wZCLjsjao48DbTNEPjaEIpUBadlZPgaVp5N6L01ZE67YaDB
m8v8XLzmlVFe2XosVYTDfZI7DzqWZIohII5YnAu/Uv9xBB+8GDSzVnvSjcaCbkRk4sUadoMK5i65
absREsgzi9LctG+F8u000rt0/GyXdPihYGnMrc2yIJrPTQMJy4QZxSbVSkNua9yf6Uk6hFkcPPId
vri5VTzNKlX0Xywqpt1sDDycimARuaUET9BJYtWjh+ZmHElV7CXUljnNJ33K7GPDKZqHWzJX51iS
+wkLxjS/qFQDzU36klnuchtt7rbofVYTXp/qM40jjRx8r/AjOkX21WLYM1g8cG/+xs6nxdyTCEk6
1Dgn4001INYKs8ytsrArFUeC2ba6T+i5+ocWuJl37EQBX44VjO5I62nYx6YRMFjtjoJj2KS3b7Vr
AEuds6zf1nXQz4euGlxJV9Be46z0wcyvdXLIvlIpEsufiqGgPhR1jKlU07TrxJDZE+dxELpYWayv
k+H0rwY+mVsVp5UVidFe8o2nDdlCg4FNPiyGKrF30rFSDemgl5aLWeVb5G7tddyMixu2CErk1nCq
bDkIDnq3BoODPGxoLZkhFK7kW2FVSbYFFGc3p0XJZop68L3FVnWllW45XogeTgtJpWFAjKsXDnXs
MjoCyZZS8yLW3XK0AW6d0ic3T4BnneYogXUv2yHNLOOAIgB0skFj56kvmXJuRjMY9jC+gNrCqF4/
JAS7yfnMaMCgEzDOdPdqvQPCbepSuzctlRB5FqOCd30fX4s7BcNZkVV0e0imGp/8TJrlwSjU4Ifg
WONiQxhbQmZbVbX+Y4uqCVc1OUXncGZYB4g70RUfbzl8qhVjiE2iYzG5KAOnSp7FlDjdm6+MuvoG
QGOZXkRs5uhGaHY7JiHxxqhug3yy/RuUZoCwN6ZT4wwL0wFrzpZupj7eBStF8XKuM2Pg3fJiuL0I
ck0wwU5MYdasvgKPfrxsqXr3vZrz8YrnjHOi8jXBkV53hwb2Nv/9+JBmWtGfJSmNeHqx9EAGjy4F
vJdvxO401aGzKCZ6YOyD5gsaEs7s7YS0VgVYPpOhAcqbOGMZJZ0WsyLpnmwf4LDNbUYPSK/8TwTb
5C2Lc5LL20ai8o782TSXQw3oFc1Ga3nldoQ3yVLSxSaLnyyq7JQgf3APTgl06hrFSCmdcDQFeygb
bf9Ukfgu9jp1l7WP+7wwUJFl5IXPEgPjxhU52bNhReadfVu0fB2HulBohTVOygbuh7kw8q8orGTw
OLdupzPrDJwYcKFQMn9dhs7sSBhwB/MCQepUXdBuMqAyVja9a75J4aXnTcsPuo8Rq8QPemEuQ8RE
akj3JgK/ir89dMRtoVXj1TjOlrtN/TJLL1h/x/Gtw6+ZRwMpGs7NWOjW+ZSyvp6NixyHqC1Sy+QJ
MVC6LQIK0FOaxu5rY6DLoGpGMrbN2rL2oo6pT3/dz5b54tB26b8pAnbSL+RCVP2FDUUyORdu7pnH
/2bvTHbjxrY1/SoHZ84E+wYo3AHJ6EO9LMuaELYssSc3e26+To3uoJ7ivFh9dGaea8kJu3JWgwMk
kEgopYhgkHvvtdb/fz8wvzJT/RrpDH1SllHV8SXlmL3jVpmzkaoIkaeF2DAm0FFdJPLY0vRBs2As
y4CEErTLcYFTSqlTqgiP5rG3WHtoDMkQZCVhU2Et05UH0kHqmDNOHJEV7y1zvs90u/o0oXIF34et
a5MuRbqJsQ2tU4b51arVYiN7li10MCQ1IqJceJJdCa5urq6oxZItRARdBGK0WHMVYW7GcWoO6MgL
OkuG9CuUqCFGX3Gg5bw8VHmWaP5APy90+4Zo344KXpIqVCHFtZSLSiMFsKUF5dupx6TNtS5dMioJ
J3b2hjCms6Z15Fp3zlcCQ8c9mZ5MslVWkjyOBHhHqrKsn78ug9LvSNrSEVqBqqGyZ9qVzdW1hzqL
LOdE27e2mT1WUxJ9mvOyzekbqIkdjm7l8SUXOukMEfzHykfzLEEGkqMeO06zBWG9N4tY36BG7GXY
EdHMDS1UetjtEBNhhYwafOSiPAPK+8JtAjATQVxg9GRKZq05XLRog4NZxyLFalXA9jOG5RrwSB6y
8okjai9rhwVOeY5N8+zSPAgbhbDFcjGUq8gmDlngTj1mjmzvRnugwZ86g6KyipFa73bJ61CZIBUN
r2afrMwsjL3UusRXpwS6WTwQEIsiblZcf+om9VZEyhhiW3MOTRvXdI6q8k5Es7yINLe56Hsky1Vh
cfgpVTvM0CluyaeZWE45PvV1JI6y445Bv9ICRS/U9Ixq8G7uvXijYeYIjTixCJUV1abpSArI5yp+
5OFtQ/ia/SeVDDqq+Fm/mFtLvFa1jG4i2Tm+MEzdR2ZynXjVB11UKmBMRdkXffRqSqvcT146+pyM
Q/5ySge3rTFHpap8KKJ5abaJZz5hVij8cbDnQ1WhOuQMRnx0SIektEKYwfZnjPrONSMt5+B4nXVh
s3HuhDY9OHNbfkKczP6RD8axmJ18bV/UXxtPX40dfX3Ul6I4VElx5zXo/5KJN77GZbYEgU8V6iqU
a0GXmjQbANp98NKGtjgqvfpFqyEOwVm1W7rienqoTT0K9dXYg1p4QpPVgXFikTfS0BNKP4TgKPKc
xy7rXwgZh1BbdcqmGTmeurb2mOWWQ41TWNANcutg9SiYgchMKl4AObxmTTL+wQD+j4LrnygTflbr
3/7rv9mT6uqN8GL9lT8gitZvuMfx8JH0h00Gctafxb5FGwBxBZqMb5jEb9jkPyGKuvobIg0KDxIN
APSBAvqu2Nd+A8yOUgKyHXkQTHb/jvLim0bru2ofDjoEQ7oJgIAwJmOCeluBI2skMHdtZoHiSJRL
B8ViHbgz91M4zqrtbPFkgCEFtpxFuBG8seeUQez7SWtNk3uyshdOsBHd8Z3CiBlJ1lJ53UFjIZsC
ZPlZcXRY/ydfWAmTEreZNA6MHs3wsDNUJFxodvXrqnWUKhx4rAvf1CQYVjpk7dfY5LQblM1g3PZo
IgghbAXRCmzhzG7Saej2ZjwZA+5B8dhRaD4jP3a+cNqvv/79VtaVeKnu+vblpb/4LP7X+mQ810K2
KXaH/3r7n2jo/nhwVsHfm//YVH3ay5vhpZW3L7Qy+dXf5Xfr//n/+sN/vHz7K/dSENP+XA9Vv/61
+N1diCPwZzfu3Yt8Tl6K4qX7/tb99kt/3Lo26kODXdTENUlrxuXW+EN9yE9WnxV+Np4OfHPfqQ8N
Qk3V9Z7WCSlDN7S6Lf/sU5FduiYQkUhogv+BEaH9nVv3XZ8Kpp6F6tCFreJQB/Akvb1zKzm0euTp
kT8U8Ptk7eKVjTil9nL2gu+uzF+p8fhT3z8k314KFSZRCPxjf0u++k4SWJmUDBi4IwpRmYSO4gkf
J5vj/91XoSmIoHLlV0FI/SZM/O5VGuD69CZoj2euUYZ225kUy7G7+9uvYsEkBABHt5Bv4V17b1D5
DFHRxgHXadmXEWKgru/S33u/b6Si3+sXv1Ei316yNdsDP561kiV+QO2w2BBFXlSosB35FXVHU3EC
r0wfUjEQBhP0tXMU0KFrWVB/ReFQqiGCmLCmBlNXS0B9rQv1wlmSu59//lWU+vaNsQyvYlpAa7jF
be7d7+WdfdJZpJvrJNuUWhQ0fXlXU9r5nptMIXeSDKMu/ZVZ8F00msu9CpIUJC7LrMZLvjf6jwmh
4VEWITuvMnf1wdcH2nVdIGen21luKcLJxkeFB3U6sMaqQavZl1VizzvbqJIDdBq6SFbsbn5+LfQf
nyEPszKbk24Q+MBFeXsx2kmnTdZRDBLZLmVYe9iIWo2YSCcbapvz+DilfqxJ7XYp5jt71lGXEfXw
0c0AitO/ns5uFrW7hdhcON9O/KKkcezQx4lTjtgkTz4Ni6WcXFNfbkd9nKtQofTyMyWl59kpGHxb
I9V/hcRc96x3XzGJT+gZ+ZKBGb632062AwB2VpNAOgu6XSMtdk1s/iodaF1ffngVNJO2iiwWr+27
B2nJ0alZKT4DxVKXTVGv3qSYZAlRG02AFdb5xSL0V98VNyZwRdBzfGPvblzmr3joZkhIboLeYeK0
56ultGkTY8v8+X3xVxcQCgx0LpZ9Fgvj3W1RyFwVjZYEjr1UHJG1kedWr351961X6N0VZJSxuvId
WEy0sN++jDaIPslUruBietVlSj/vyiFNYpOnrrnrhaNuVQ0U7DBACSsQP1xFmaZvFxt3znQxRptk
dKYDEQEkCQk/kX15nZTezDhVsfaoeZ6Al2LUi5UB61G0bMATdiermtVNkRkgnuIGZjxGyIPrRcUv
1r/3wBkeeGBWbEtoZLlB3kMP1TGv5wFDXUCzjL6T43YBiLgidNBUBAMjnlCh5Mtzui1/+6vjSMmL
c0DkNGe82xX11iDtgKQ51I9GsveaaaFln9Xhz1/lLxZRtt0V3GNaKxJg/fl3W9U0O0ULkixBQqkb
7Fdy3i2zge1q9OzAnWSCp9FufvGif3VNOROrqro628FjvH1RwYRjZHvEGJmAIVjmLD8rnpvfET/c
7MnqST8O0Mq2Lhbow88/7l88D+zLHDGIKlt5vus7++7j5jwjy0T3NpCDHAKlUmb6vDAFf/4qf/GA
01zFRL9uEhyi3j3gbm8Wqz6bxdhCqJjr+rx3GlWGIlN+mT7+fvHi/KatamtYjNwj8FPffiJdJhxA
emH6eas9QRMJk2EOaRhlOyS2NFnq7g6VUrdVXJFey7a6T8pi8h1Q7DvSoYodkTIks+kFIQZulf3N
y/37m4MjZiGnMVgd3r45LzIb19B4c8tgJTcTIJSLqKOX8/PL/a20+X75ef8y777V2qb3u/QUJVXi
EWouBy1IRmEFyiKXLzmQnAN+4e6sYvW9bwqEQDUpISHt7eEGbAntgjZ6ninhmA2YxqH1tGGryPIT
W4a7cfBo3oxeNvk6xt6NMeXptsxQrmiD9/KLz/Hjd2lyDtbXtZpHH43/28vFwiwLZFTkTrjuxqWt
8BU5hsd0SkvRGjrDlz6qUs47eo6fq8a9FkydxihsQA/hiy4pPoleibW1usM0HWsIzvMcQz+KC0O7
KygFVV/WltYEg9ebwBVSTKWkR49I++IxpY2om13kW0NMW6FZ4Gj8/AO+y7zlerGNrzaj9bS2AqfX
B+e7xw/iYDk5nURuR4PQr1PCVfhYxWZOE+/IqaOmreVihfXUdkOBM92mGPRSr7I3UakEZWeZv1iJ
/uKKQ/Ajeop+JURl793+2OEv9nITdWXk1vNDYRmvSmMpdLGXeGObxa+wSj/wgNaqCSwbegEXOCK7
8tsLUPa52VU8zARs4A4ctXNu20MwzLkSoMFpdzkHSn/pIjto3Sbf1Dl9YMObf/FYvp/W8z3wSLDo
c35l9aVd8PZtSDdv14rC9Q29JHpGzWMCPGzc9tz6Z/zJSzhri3WhF119UhaSUSavaYO+rN2NmLvS
R7GvfRZ6yfIhyvyI6aP3C8X07kdYZSEUhheSiX6R5vR+UaUMJaECrxtESR749ykRKBcMQcSt4tut
tLdepTwXscb8tkLu9fPb9C9fCbgjhS2IF9CEb69O3zQC2zxJDYpSvZZlCXjFqiaEn6ryi1dar/Ob
hWuN/6JUBBTNGMX8dqr/7nmQICo0pE50eBvN2j8dZtpF27qcpnBOtV+x0H+418FQfUsexRvB1vse
ekVgy9B4DDKDvmMuCoAgWRORdrXYoJP6VaH04ycD+OMAb6GuX61v7x4sTzSzm08sViC9SdyERNjS
MI4a9CFWe0OaxHJigpT9Yif4wfK3rjA8YtTDDl4hiK1vv7rZXNS+V6o8oO8VuupwP5bzBQ4UGvPe
KUunY+6YuyyBOjHmv3iofrhreJxW+QslIl0GmI9vX7qQFtKIiawtY/XlG5GAbIKqkJM3g7qf36A/
XFxeCg/Y6m3kA2vfVpnvbpssEn3j6JxiIB7oIaN8psuzcDaVoNmXZ8jDJ9H025+/6Dca9pubFewc
jyAXWOdwAwbp7Qcc9Ray4YBzPKUo2zUII8NMq2JoIVO8q3OdrDMvcDJDXIm4N89NG8FniAc4LVAI
fvFeaLa+fXDW96IDe1LpF9HsXL+M766Am44NWWoj3zMy5lB3OmbjXjOovj1MIihINNwJhK9Xwt6i
viAaqZr9Xv1VFPeP+xkj35U5RdQL2H++kbdvQ53QfsEPh0LG6fqapURc2Lqot8DlltDw4q+51UY7
KARpqGezdmWTDbXrJ00ik1es57k0dt8uzH+69//k0fruHvnBf333r/9d/+O+Lv/13//4XH39x3X7
r/9TPafi5U1LdP0Tv7dEnd/ohaLYI7OWshVb7r+7+TY/4ai6xvgZLMoszP+W7q1OSdJ8qMloelrc
evzoz46oio0bZyW/hv+ScIu1I/d3eqLvgNNsChwSVgwi0Y9rY/Z9QiJWnVlWzcAhyQy8qRcHtVq6
OZhMY68WaXuRR7qSBhOiKuE7xRAdnJJ4Vt9YEuM4JspYhGXulB/UOW6uLZQ2WtDHcnnipKgwMHTr
e9OOe/0XC9M6BPnuueRdrwfYteLh30QMWu/WiNykC9g6n0ZL5LofjZp2naREvAV93mU3scGJMnHH
6sYkco7qr43iK8r25pWTI+adwjCPRqfPD3jCsqtipvsTxI2rnRjpIk5BFTN9GgFYIxjhjWxKJuWb
Hv7Imf6ghjEEQfJzG1nTiwrC4pbYWVTFgzF+yTjgXihx5KBXGdGHtG2VnWWtb4txYPSnLi2kHshB
3eK78dK9WnmExC2trTPKdSsYWFX/JkiWHf9bGcoCTsgiYuh3C0dPbmPhrNfJQZysepdszWmQt7W5
0Rml+5rW/vHV/Gdl+Cd9u5+tDJtu+oy6IH2zEqy/8vtKYOi/aURnrDlCcM9+H4H8Phwx1N/o86LS
pX5dE85XUv+/53oW0xEYy5idsXSuGPr/WQp05zfKftYHZoTwz4k4/VsLwbvBHoB7zmrEovAetDVR
5P1KYMSjoYs5UvxYjXeNEPfmrIzYPEc6vbvWWrhrAdNuPAJb/WEAliPoA5+mrMkfC6w/T7Puymcl
afEzMuGGruPmjX6oRXo1ggSlIEyJ9ap6BV578tG101CM6RdI8saWgIJjxRPmGxFsmW/6IOue17J2
Na0CXbbbwY6GkEDhU6YPj3jxroGT24F0kyQ0Z33e6GN5b2D2DgwQBA+lYjebBGVngVipL9VNhMRu
IIfQ7ZP7rNSjrzR/5i5Izb6o7+akosWWaKiAfNIlUfeWqIatghwVVbFiGZST2lziAoG6m7b9tWIB
nEPNMUNJcElBRH0xWk38oOPdGe5Rt0wF52yk/htQKNr41WyaAfhDN2IrWoeDVWAgtlX8cY40C6KZ
pq2BauzWF3Wi4fOzI4XPWuAn/DiYWE03iHvsXZrrY+ELEavVBnYfJIlYDPFNYloT3p1VmmK7teO3
SFtQAhhIgzdCieJ7LC/NcGnM1bBbzT5KUKtufGGSc/qgR6O3qT27vJgKbcdrg3ogqdGpjQQqnGr4
k6p0ex3r55lbBxZbxLcoGCwo5FAeFHXgwK130b5x2SAmLDFZGsZDsjdTUJ+JI9ChNI55gsW/ETl+
GDU79W1+3zhNzNS3Rd3Wi206LsuNo+VYxJX042J5yYWeJNmuTdFEMXJBB8qAzlRF0Mik1T66reKV
HxK11Bnfwe4hD9OJPQQ0SmUaTf77Qf9vrWY/HeO+GepepM9t3dWv/dvp7v+fw177p+ecp8/le0PC
+gt/rGXMbGkswPBeY4gxGND+/H0t0/Xf1m4rA0nO7yQTrzPWP9cy9zcO02hwv/0PFisXRdOfxxrN
/Q24H9EhTIE9gMysc3/Oua9/rw1+hpkhNGqtgv6niLDWhCw2vdUbYWp0Lt+DPXvy+wYa5si086j3
wgRGX3r0dKTLhd6liAa0xLWQU6LujV+7Vps/Nn1Ueib2Vy2elDUVfPo6Gxkercyt4ubolao6c7gZ
U/fFqgYzZX8v4zK5LDDKoT+1nbp+SKGgdAC6YlopS5bZ2pOOTqy4Li2lb7caTmo1cFOp3qAtNeKD
RwU5+lG0JNVFnCoEeCGJXIZNOUyPpqgquV1AbrtbQOwlBjxZYlkKWj3TWgTu/WzYYQzKqT3BK7TN
EM1RN5f4vaXS3ERlV2E5SBEDAyInTNXd4A0e7L2TOBUBIvidfc1o0KkuLCU1eQYXaT8m94uijafE
UjtQWW4fkBcyPzZdgTzLq1ibh264a7uFxzaqP5mixD6NDwGfYh7qUptOgMORc0mzDweYnp8dlUtM
zuNyiLyy2JPX2kLLrbMLKA9XjPTICNEH6TslpY2GE22TJzMSznEaTl2XQzdVjU+yT8cgEnDtkL46
13qpRpvMVL9UNr7KSG2GfYXHcyMT46PnLOMJwtV4BHtRvSaz1R+jRhg7FL1qILDbhk0naGmyT6Pe
dfpHJruRL3o6hVkdTU0TkBotGPVYE7yBq55FGBl61lPllr7iojv/MNtilNsc6A3u91aoNWHC3bJ4
n8Be5d3Jy8FjImgndR3hF1JUb/YI7y1b0wl07CcMs1Ehj1fZCO5cyeITDCd92iOAbIpLEpWuq0aN
4o1rDyLaVHAXg7EechO+pMVJF4OQtfh61aAG07Gf+Zht7mntCd/NVBB+LI7BrJgy8R1UqVmZJ6yz
KOi9FXeZkUac+GZljhjGkDh7tymWTntrK95w0WXI9+ZIn24Ws6qcQI5uY9wlSauveJNh/DS2kWvu
DYGJ5Ygj1cgumBrV6ZEvPHfOWuF8SVT0OgfFiIYcp7yaEEdutE9dwS1T25XlbGM5U8EXsauLfVQu
Yk+cz42OUhxkhECXZvXWIWeA9JCbIBcyIbVrnLHINSTmYcMWZB5XWnlC2uwGugogNqRXV2GknVK5
HWIFI8/CRtc9d4wqOUzk5DUHxRzttMnJ8GGMzmrNLKDvhXLO8ZEgbBD6tZ0ItwdMq+OH0O3lbI7x
LSehy2YgZMJEMGeAKwxGEhOA2DbGR4U/Vz927tLUJ9Extg0VTc2PjMOj6gsuYOR7yALEFEL2Lexw
ziuCYAvHJgIudQomQVEPTOmZ7JjcC9TBuQT1oeRkWowW0/JhWCFrFeC7ANrTk8yshJGkdJ6hjRxy
AnXOLFAa7H/8K0j+XfwwgYibFAUVPcaP5lweTT5ntUV0qH4ZZWXYA6HjLY72XhrzV9YCFOEtrAgX
4SzuVqxTjAm2MexcGq6jPmGWXYyxO6YMBjLuiW4JUSYm7RfiEyF+RBi8G8S5UaaHnrIQCo4LzapD
dozI2yvNmGSbtlUafxQDqg3Ow2cgOdoND++8QUFfXzg2DD4BAXRXxcXySSJKTne9PcGiGzs1VA3Q
tRmDosEYhqBrTPWQYCIiL3xaPki1uOL4gUrZoMWh59qylUPxgqxXnhBfKVs9UpyTm/XGicOBeTSB
Rj+7Q2qxcMZ1CtDVht+nmYwytq1GBtIWGbu1dbzhJY9zeCJ5Kp+avvrYKaO1TRlqHIumrrdN5zkn
DUmKXGo+d26RqWpYX9G/phdjX7j4Natmw61hfpzUtvcrmS5HTLXtZirHufVRusV4b8wxPyOCWUI6
XN2+qNQXL62TW9bb6Oy5C4ecaEa3HktiyFukMjvHLu2DVda93wt7ecLLXUMBdPDe2w5DuCyKsnNW
VMWBCjC/cVuzOmZzeQUx9XVuSkwhDlSCI4E09bnExH2c5qHf1pGl3+YL8vrGrqcdK617SPMxPrqj
iD4YcxFvLJbBxsflPh002U1XKVtMuwEojRet0q3P+Wh5eOEqb+NBI7weoZTeSBP0MY7VraM1xn4u
0mqf47s4C0SlPkZyzzcmm4s4BmrHO3Hs8zz2pzQtHFSE3X3F7MUKjcZDxkRwwCuK5VtYzuYhE+q4
a7PonMgRSwmCwr6u97XQP4uVnINDRYHe61vsl2VTqXegkfHHZTfl3JxiuLMObbvt4snpBLtj2WZC
1EFiQAhph2aLCxtTRUFGrppa216vY4JsknbbAoHUJWu8zO0QKxOcfNU5mNrSbbj+5oMHF2ab0TAJ
5GR6uyR1YsgpLhQSutRrwnR0tOeSxoKpxF9MbRiOy0I73JJ5HiJDqC+0QttDXLCC0kMyA2rpmWnY
dONOy6FNk/u2k8wZFf3KEvFeinq6H9IRJXKq2JMM4mSBsDC81mN9kwtO0506INh96to2jLPk2NUC
Tukw+9nshjOQXeAs4TioV2mrHR09Y5O2XXzdaXyR4aGCCZ7dJk5zZv54TNwl26htrPlwIR70ydon
dh1YnWIuvtVkR0hxp6zx5GHOgeFggqrkTq+XD1kqNB8PW7ll4HFtTy6fZd56QFlCkjDZedv2E4iV
kvc02qHVr8goiEPJJsUQzbpkqrdJHnn3ORDcYIHt8VhAmntwmypF9W52ctlC1cI3Uo2ZuVrindbY
eiLtkwNR84BRcXAaEI47u/isG8uVqPAh2An+bMNu8aKMHaOlYeExrLI2eYbVUxyaXqvV/kLLjYFZ
4SB0fzTAnwDdyLcpdTKLda6eEuaJH93JlVg/lsiX7VIOoKWdMrV3PEFiC+HSOLiyB7CXDeVVtwwI
UmtTDEcdG9MnlA/q1mqlV1AAds4WHrNyo1SsLn6nTYvmQ1Mv7Z2ruvPnUVK6KVhgFA6SC/IVmKE0
6GAH5YBnYkMfnY9jbDfeRgM4W23SsYuvVb3vr5ZOt/d9THbW0FrZit+V6HAnErWwKokxO0wenkuf
9Nv60ME/u/YyaV6KpJmxqBg5IKS8CcYYCxCQXWuvl5rnxxWU2C4qMMZNKW3uuFcpz0wDJ3rWYoUb
h4ea0/TNJPObVujKVR6rSyAN7t2F0/5u1IU8WaMF18wablHof2rQGt4AqmCTq/MrjoDz2RwaqAKw
PKxwLvpqi73zLu4ybuhew+KUtQ+qPbf0ub2zri7JjvC1cgMvWw2ryYmvOLWQc+lUl1OnTlcxD3RQ
1+peTQ2ufrS8xLbyuXC05Jg4WPcTJ93LVjl0djZ9ttysCS208swmlx6ZXYOaT2fjxNgwVfd8reOn
Mhm6sxJ7zwx9mu1I8tq+7qyPQunaS0og4zBRNWM1rO5wjrKFSYe8oVx07casWV0JpFjTqRYzLTc8
tcnZtdhPAjqX2b6YR+O6bYrlbrKW/Ah7H0eN7l4UmrR2lj3Hh9FgL7FSKe9L2hQfNaY9u8mmE2Fm
mggBrnvbOZMQ5EaFzdXrv06DcZOiqn4sVVB4Tqk+Gb3mBvakljcR/gmYC3P87GWMTWt3UR+tpIfO
UnP2s5v6MV0W/B9V7N4uc3WnEov5SEAqwBv1ULj4dYHryE9qB6sJmd8eiJH5pc67+mgpYrjtBzgd
Fb3WL6J3nC+1YQ1XbWKaH7y87UhfipyMk0pk3VUTj1hs1/3doC7FSZnnNPPREgyvQCvk1lLKcZdr
ardTeoc9Te+Una03zpMESX5VAI33Y1udOManjbIxzOJeEjENNLKe79RxOhQ4tneqMLXnQmXIj4hL
wWY6V09d3iSbWhLDls9DdjUKHGSdbpb0hqX6CRCIvlXtAueqW30kXgaijTGOHPvhF0Fl9lEvyE1W
2O1hML0hEICoiAxdoqB2luVYqE69Wzot3TVjSgyBOugOK5LXRrC+tHEn+qG88YY+dFt3QEUGhRrR
jLpc53iCMYgO6VHBoPcBZswYpLFt7XhQbxORd0epYhOVIrqBT4d1M+m1cM4APU1OYp1mDvKw5fFI
pkpzUB14m0MmHtNW1W76tr431LI5zUZ8gdKQKbY9JDSfU2Vv9G5+hWvQ2oiW9GPFiL3PVpfwvLnD
J9eck+tSi+2TWDT9TuuM5AypTwtyYl5CO43bTR3JD1HtHfOpmPZZnRi3GUekLVgfz8+0uQjtCo3d
jOqLZpKFrE5WkbwfxwyTbT7g6PaHijaRZlLwSTaarxkD9g1H2/S6LpvkljKd6jLCUnNp581zls/I
4Bj6Db7lJvGpAf93riIgQmnT0V3zhpJwNJOaA8wUK4i5XKejHE+KNaXnQWtuR6YwAU02ah/ypuhh
ldZljkjnws3oecUUWeyPDAuQEgG6A/C1byTple7UxmGqI2zKcmHdVuv5h3TE2jd18Yxxlie00cI0
R9TTECcMx4fH8zBN7Km6aNSt0XawURrpk8hEHdpPgtpb1NDqTJxqVYry3JrNlyauwLkn+oclaQe/
aswBhKCcv/B9WUel/1Yop48dRf8jt/MhgqvMJKFItllp2jtlHEXDx7fLgymyYgMyusRk6ckY8YcC
6BymDCoxQ+1q30pmojKi2TgSI2FxjI5dXKIg5kfX3UVWdEEm6a2uZ8h/aMhdDon7oU7HUFNr7yA8
98KgkxrMjSsDWHxcqcq78SLLC7QBfSVxC5/pk5Ts+gW2OZmbJ21M9kOVQdVrloMaF09jaU7Ax/qu
uxpV70EpUia6WuJcSY6xp8iLhAy0xS2m4jnRq3ifWP1w4XYOyWo0C54iB/I2E5galyYOEumdxNCK
O8XOIOutu3NvzBvYkvldF8tzYTuEb2hKvo1Np6T1mN/TOOoeusGbrgb2AcBOo/GV+uCzK5TLWque
qy6pPk9z154RtZJIbmSTuq9jYQeaugZ0KHkXgpV3CVQQG8X2lI8J+Kjdmgn5OdNs63GeYG6Sfngu
RpiSLDImzJvFQOkEBGo/9aO2pwh/MlYH/WD2sGXmr9wiEY+FUdNU15XdHE3qOa3qs0NI6wZwWLa1
AI69mpE53ds0dfBrrmQaDwtvLWP8YgNpr3Gaz/teMZ6h9jaz75Yd4+BGtcKKjIoPMxZx1u2kvc46
0R8o2eyQjVcJxUC4ihC6FZha7B4LuigbhQDzwLOKfmuXlhaoBHCElok1dzHhlglPaz40I60RUGim
T67YckPCUHFkGkcFrL4uEJG2nqbGW2gbtrMKErs7IZevWaTjspMuyRqV2l5USsle6TYlzH7Uwq2C
pACcc7erVYADrhznk7546i5ulkvNds+TdD5yPOJQbpYdaROiPGCwN8+FS7xBjX0axWEfOU9VSgHs
ieR1luzlCIGbsBttApCzWWycyHPONR+OoDm5URProUgQjAwtYY7wnMCyDQinEGqXOwI55s9Fr82X
XVOvdEStDJtyeRyWZsHnNDjnFLIYL62bLwz+lEDF/H5TDA3hRirqVi3uS7r6eI8Myl9mHKl+l1Zq
vQXF2NNSWOs6Y0GiNbjUhI1Q2l2DlJm6mjXeoc7YENR604gpCesWm70Ds21PbkJzaJAbHLQelmib
6q90oFxKiOyu0/PFLyYGtCoZMtj4q/lmRLEZ0t181cfMOwEjsvcl0z84g5iFwanFG6hf1zZ0Azot
uhpMdmqxB3blceL8dOnBgp182WUA2GzaHYeJRmOIxZaKaeqR+I0rq4z5wo1iAxLFeF3Rrms92qNF
Fxazy+komrwoXAzphGM3j4FjFR/YoInCA7O5IRTJ8U0UC4FH1BAJJcoTOx6ZJGJST6tY7xDrk4EY
0rqSVXkQiUuWQzyLXVsnku4pmbwG6wO1fe9moSTVBFuEm+6zmc4SAjltZzTdjPFeaJs+arpNaXUf
6nh+kDGdRdqL+lNctF/Q41/pJb62crGmh773iPkp2u6ga+mwowl+NS8tZE/bfEErkgd9neQbUCL5
liTGno4PwRitPTVHPerTcwRvfSOIrAYak9F5jYGorTEQSzzLYOwlHUQz+TyPUWQcqdn76ITANp79
semSepeTVDOe9d6e7xpCgaxtPuTDch3FdOJ9bHVqFTqjHht+h5hNXnXGkp1TQ+XK2pGhyiDPmi6i
b+aNyUPjGJmfRxF+C6ilWfU4d7lNBU10zQyUs3Qf4ZvWTSBo4n4kaEPcM9RGL99UQpkPAzOjJmxj
UZNC5s3UhG6irdlSndGh64oKJaauRL89bp1SsOR1akGVMsnsTqhdrL0oPe26G7RJk3LM2lpX2PQM
o1x8Xr7Xb/qRbHq2BpzLMEphtV8YyIn1Y6M1MDo50GrJSUjLGDcW2Tx1yKIJU1nJbKi+U4wG4GhO
PEvEOdnlfC5tdSDaSYn0K8hk8nVEloFle1SbKpw7jLUA5Kbhms6/t3dIbNjbVXxfkhO1HaXNMQ3V
8PB/ubu65cSVJP0qxN7MTMTSB4n/i50Ig8HGGLfbYPc5fUMUoCMV6I+SBIiJjdibfYh9hLmfy7nr
N9kn2a8E8qGEGmNXTbe3fSJOt407VarKysrK/PLL+qMN6D8qBhGAM9c2e3DN6s2yoqFnlRu3FrYW
dlbOAvQHm/psFWrbJyjC+hHx2/lVrbSJQS2BNMVnLYjt1mKOUAeIdTbdAAwhSLkvHNCduQ1/ABK3
kum2Pbp1uVveWIaXRXs1f9qAZyX8pAeRC31gm/o16Ormers0XrkPFAGkecdcubYDYtq13y8hIATm
VoQtA2Y6n8FWYq5bztqPBmt/i7QEStP1IjC44IxeoXHYtoiuRWvvabNafbY9Z+Qs62OC3ieVh4gW
qw++Frtt3YpvNzpcxNoS5fxhZQ7fIqwON6aPawGMJC9lQ3XzMvLdeye0/N6iWawj3ImQ+RPQpPVe
2W9Uu8s5Zb/qWyv+vQxC6CsgyMCxU/Zr6L7sjX+152HcMcMNaBLBhNtDAKDaW2tgqW+yCDVCFixG
AzkDMEAPGujvHYBjaa3NNgBpwYRs/WpMnBoICq4durL1DlzxZfW6HFUs5KwDVJU+URo0nRYNQbjb
o5ajoZ7c9Jes3N+AsYF2alVtvGyjNAbNMT0diR9ckUEjUb90KzqG2wIEu9OkMAgt9AYLvO7CAxVd
ywPLtTtaVKogXA5b4PcsVdF5feFEGxRsg+hvu7w2LQctrxCaqa9R5LRcE6SCxiDuxtp0w23TatMt
Skq20fYz2AvvEZq+QY41BhseJ4uLPXatbRGpdUoo93I596Lluz6iinHpBjkKWmmBzBVeJwCiVzUX
6M2yiTB2FdYODG5o1RKZICNfleZ3yHcA9GvVfzMZ+2jXq2iRvNo4V/q6YnYXdlC7Lnmb4kcGBhPk
371NezVvlJBHmMOStGvaatkb+34jAMrb0fsgafC/bB2r/qu5Gtdvl1qFdrRtef3FWjasmw1CpOgm
ZyEqi5I+RHmdrdcFDq9x3VhuzJvIKjtRd+2HzMf6UIBeIh2nvW+Zi+KlDZUBDqVSRistq6SDUsIt
aSA1WTygnuPL1hxrQyQGbh1N66E2xI+61Y21/n3L2OZKY3DLS2N70YYL7nZWem2MTmBhUG87NNbb
OD/9jyi6X9utbaNYafmIVHXrIM1GPB6cPYjhI+TzeRs0q37LLCKMu4F7+1ttGRiBhxizzcLarV/2
QQIcwHGGlwIeCDCWDsLNNpys/MbHcI0L1zyiYRceehP8e5vNTYNavt1CX7dPlgfC9CYrXrEwRl9s
erdcBNfMrzX7IAuNGM6j+fJjs7FCCh7ZAeDqwYHAFk0Q8dmmr7W9VYC0TwhuoSKO6FGxPr5DtgOH
Ii7Tn5Z1aGUJQcCHcmU+QC+fLrpQ3VCk85hWhs6jVehvSxAhIvhcJ1UfcWqUgKHOqTk3H1AiXbtG
FMD6ZNfnXqe5quhXqM5D9NbCoNGLqBPrTTRf2s57QXNFXB8cMXETEUqUfK1biAaMweLk+KXNFPbW
+bxi9TV243LcrZXij5ViUAVZMRp4tNGqIb5k5QWiSOCzW19HPqsOAYOraGi05gDMsdbK1+U5uO/j
7UIfISprrGvmo1MF5TNuieZtFR2mrkEZv72MUWkOpqDmXQ2wsnvTxxqCmwS+gl2NWG9lOY3ecoNc
E+PF6PYy3AIIBoYNLwR7fwS486Wm+U5/U0SZJDihsYnBUlscgu13OVytFg/UgRM79iqrbgO5TZDr
LjSwQOjbngnkcEsDX2IP/X0+u/NyqVWKG8BertfOwCnquASighF8NcHEZCHurJF5V+eTyjQwJOIC
N78sOWU0V4I35zvFXxkgLtercQT3be49gY0UMJgGGMnn2hoM7ehD0CjCc7+MLTSNq8GE9N2y6wzM
0K9dVsza1K1XkaQBJG7kNnAWlBerQa1q4a6lOdte2Rx38YIIR9fmSajszgXVMENItgPWu+KXesUt
tnwYrRtgVJxLLdo6Lsg2LWu0AiVd0F+sVyt2Fwdwk0CDhXqAvoNo//gLY6txtRPam03UX47tuLVa
aRWcu+AlRhcgc3NV3JT7JbSGZmCGh7cLtp/aTW3s6PQRiQ9rDkJ9XISv0RbACy9xI7SWk3G9VOuz
cQ0gkmWkB/6ureirkBrfxF8IKI2TeA7+vOcq/deV5e+HmluX/4xe4J/eIyQajjzsYxoeVvaf9Usp
LCJf0JmF/hyWIfQFSYaUkAyckgBCVxpGM3AIND4AWsH/AzQt+QKwEF1Lzf3HleYHpEMrwGVwgAj/
OoQX5w/9mN3gW/OkYgqAcJOcAu0DGJZQ51AGOvfg1cuND8DulkG9iS63/Augekz1gXK87bXOmZ5T
a2ck2tab/ce/AXkj+erNDzUO4kFNCf7gX+Lq19E6Bu+tNdKPAQ96X1Ogl3ZDwmY3De9ZH1+xAYoa
Z1dFZZUmvjvAnKAsqgChzacIX0Auv693T8DSUpu/qJVBSNsA7WwtQXMlL3m4BcofAPMCFqWBptLJ
13ubA6SeJLeAVvmA8h9UaldgSg/evcg/QCu1GooP3+vL815Ocgqggz8Y1Qk68OXC24OpGPy/GsoI
3t+W57BqubeufeD1XhrqSndbmxuRg6UvA6vNMdxVrH3yBXzj+9r6oBeQnAPtQ7WMPkMAVu6nAObt
cAp0UFShPAlMMbvPdxjTd3T46TV5y48THuBS1FPg7Q5eXm9+AMt2A/xYr3jrM6bm2S1sW9SeJV4j
NYLkrNo5BS/+QuowHQvYewyJW1BCEeUz6jb5Vc4XtRO+8x74938V6KMSv+bgQ85NdfCt8LvB0S/v
X/7wWYc/El419x3SH15TgxE2teLkn8T7t7ojDlzVC3tCXJFbHSb7j0EeEWI9G4mTUt2ZxxhJBfEJ
xHaXloomAUwcK2cGkhXbMmyTRk4qiA9Wx8aVFuuhwIMkdXDXBgOQAq2xXWFKeL2k9FMMm7AoSAUl
g4cplxYb2SbJzHVZwXAvDdchbJEOkA+XM+/LDrfHMA3uLBWUiFWgcB2wTGY2B4fKy462vTWmlqjH
/NIhK7YLKFFmEjjRobRYwjyj0Au4bEHPGgoWrsuIOzXSQfJ147R4skO+ohOGxCNhqSgumBdBSAsG
0aAbGHEqKZELJ09arsEc4opiVcwD2BXF2U2YNJO7Lj+t3mbc28xDpEOwZBrnRpSdBAAdYHOESUga
q8rK7U2PjAPKYuXH2wuJLY6Ws/bJjvbGYBkF0zhtg7RY4hbQHdsQiVVVnEC3BFU9ojZwR1p2wLdA
pkZZ1wS1nPKSh7a3IovskBXM8S2FXQ8NNMAyqDjPqEKXn5BoYzgTL2JmKotbH62iwMQPPHuGORHk
8jbnsms48Fwy9VI5yXB5WZu0WG7bUzGJ1KT4TtKs3RmhZbCjU07jXF6yI77z2JqItkLF0Yziv8yB
n1AoyI723mNhZBI7fe9kijkpk6zgBw+nnLjxwN8gL5fvaCMrmDOnyA54mFhNBixZKovPha7i1jH0
iWgkQISRPuTtZ/NwRXChY4InDHoWBYLXxkw8PHQVl6Thmobb3a5Lx5jMsIoj73HBMMWCc4ly1/Qx
b5/jR5eGxqzQp64588RrY0WBzj3BuZpC70DgI1gMvapgB8Ii44AyTCYqtIpbzdBg2ZrouoLZxsXD
KHi/w3kRj9SqxqmwZTc4DHNoQfbUmGVvesheqfDn+ih5XwmzDU4bBMKa8oP/+t/c/OddzQB8RdNM
8GJoaGLHK9BfflxeaOk5MXccGhMTbq//fL9yyWYvg6PzJwyttYlLZoKfwoPsshp7hTvd0T1fxeE8
MDY046zVFOywIWxwWLhHCJIZSTBsQJeRgcBwOhWJCpQUPGlvl4chQV9QQTqnC5ad9zYEIKhQuHAM
BvucCkxGj+LdU4YfgzkratpGxG0yMTKGjlPeoGtA+sCcc2sn/8dtYA25vJ9w/164iCBN+WGczj1f
bGQ1029zluIwpyUYxe9jStEMCTSEadw/GQAf5CuzFIeatP/nhz/q8ItWmmMRnpV+kv7wVIqgRSzu
nqVzyadWhQPcjv1MOLyqwuiSLSmgWQn1hfGWTu36Mzd9DxFQQShHH8kaq17AiCHe31RMLsa6TAeX
LJiKK8CNx2aZKVDh2fWjNaGhMFrO8ys7s7cG8mXi4QU4k7zcj7gZp1KSqeWZWNnBfgKcjqViEqkc
byUrdUiiGS1cMJJ19znQSVp4nMk66bwxg6zUvWvAx1zoOJQdeQiczFz2IZ+NICy0iCtkt/Sqgkn5
zXAyd28VSbM7rwCl+1NQyAaRcGOQn40rHpsqDKPJjPKs7VTYiqiSVGGWR5E7ybv+aCC9BK2oJv8W
F5OoMIgCwQPYS1cwR3976Aw7D0+dy/8scOVBbqkwzOo/J0bnVF1gzwTNVKOStPU4rap5h/X38T/Q
bAmhhPT4P+V/wIdw8RZHoAcRIeFN4Q2/8DvvAkXxe/ZOABrxrPbtX/lMvyDf+0xc7YyleqXcIBOA
TbC+okK9TmInYp5I8aslYBmpYe4CM3mXrSRaICX7guNIiJ2ZB1zijs7x103E0IsQTMoZc4J4llOH
j3wniCOuoZlcBczEFbR/A5kgykSODvfXjf8e7oKZDYPVahzOhX5WFQ5qBVVg9egp0R8N88696kJn
SEYRgRVH3yr0akMjMdAXAzx76uQ890Et5IroFL579siv844tAOCDdpY3buPt27Ir9Ib3GqAOyvdC
4ohLBSMO1F8D/X3Q6KEOaPhJ7MS57zYgpsWMSTps7uCh/Bv9x6AOdWgDQOagv00/zrmtnvug58BE
4RtJskYFMQq0R0J/TWgISCpPxqp3j/1xpxS3zeecUQfr///hDLJNRKYET0WBU3vhmnDkUh3iKnZk
JA+m6cyzDVVmoIMWwXCcet2AvQrjHEU9Vy6SgMItSleQbQa1AUg6aTo6PgW8oYXsWNsWmaVSuEwV
makHw48mNswd8iVIZhdA6mAKqQeOvZUd+KXheFPcoPCYl5+nQAPbwKkyT7xy89Z2su/R9hwPfMSp
IL4G1VNR1jN18DlOnLiE7vMcCc85ddSc+xziG4Ung80MQfKpw/lMyZfggoEnI2g8b54mO+EdM/aF
W2BNwWA7y4iEHuyeXbiKcKUQTFVNgZp0GEWTYkGsirRmJ7QoyN1FuQp25wjb/uqInbqhIPJ1RSbi
JmwoWL4rK3MMHPvg0R/e5ZkKfKwIYM6W19/213+ERmH2p97Ko0zYdehcIi++b7ixoA45F7PXz8Ut
nWS9AhQgyY/2Fo5uaAmHC7LaCuTSSWYWKgoO2wESsSYJpploqIpjBKBKLwxFdTjp/Z6pxANik7Vg
g5PSRFkjDLEZoQp28QAH6TSTO1YR3xuQCNaXiuUN6OYhr2Y7ydkbtabimBt4W25/keROh8ldC/Bv
pd++3b+9o3DxUzGJ1LqCIyORKp5ESRG0rKrtzHARFLcBiYRR86ZlstIfvv49cql4Imkq4O0PuJmI
sI2kHlp2vEMjnlqGbWegCSqA8/u401EMEqWY8vM85HAxEQua1AdLzwdHhJDCreFlIHq8vZu0cABN
s/E9FXnVYZRJVSLUIT/akSfe0nROmiA9BWe3YpO8dCMJQzOhPADO5F9gRNxt1kDrKlKtj+bRBldR
sIA4wQIFfoUuCQS3iLegk15NFGvSbLq1qmCSv92WS1IrvtUhR1YsdSZkshaO1qRoWXq7JLH74/2t
Av3foqwwgjMnADIQr5dXi4tJbAjuHLqgAfMJ0tQGuioijp6T04gy96kfF4fVE9ycbCT2cPz/OrSS
YdOtqHUKdl/bC0JSeMgizBRI7tiFIbFXBGXYqZZxf5ETUsjulCsEXAwcr8JdlVMYyQq+9twZTwul
khIH92W03Y6l5hTU7A4TzIgZCSNG38D0QW93yO8RvXBEsc0XxR4qbIfbQ2Dpvk96XuchBdn9Jmbo
30f23UQYCTATEUKlwI+8QG3KhNC5KFjBeX7BgOgR71wK7uEAH5k2mRmBlao230MqamkGMeGF+4JY
FQO2ouyiKTB+aBzmisci7+Ypa56Qh5h4M3HNVPiNQ0YLt0CNCWZERYgO8BsxxabCEYWRNgt9/r/h
xUM6qTtLrWDleuANcY3MbSLprC67epAsLh36RKfDf7v9vyG+aBo0FWjFfszQBDprzuDWyQ94B6vp
e5mMhlbW5GXvwhA5shUoRh8AbDSkyxgL9HuXH/YtEZOAKJmSF4qKMuIdbZGqgllGBR8y8hldVnEV
RGR4RldieAoNGVTMhU3i7J5Wkfu7M3wxMKXVFSzdPXxFMEbk4kobSuQvjlwVTQU5CZq429T3kQQV
XOjTEKAzsxHou2ASH2YjVYfEseDsjrKGeWQRmgUg67qCfT0ic3o807gfKxgzoQgSp3J2PpaKESOC
xN3CrJnTVVikx+3EyJkOFfQRT9QIcQ8S5kOFqfsImKa3KvRCIHD8wi+FDhL9Xhjtd+bh49CwsaRg
AfYP7EcuCSwEbX4ppH+leQ8Fn50CH2LoA0xjx3n2BghFlHNJb7EBnc1QRN0hQZgK4zq7Kxb7tnRY
kbPKFvezNrToAshHF7P2/Ncda9ThQ1EqCACkgmgBjisSEywQo/b//tf/BAv+3RWLkenFCK4BVnBI
umqCPUTQqVZWkaoeUQCIikiEi9lfTvpcLqlQDAOXgkWq7sEvl5R4Me5LtPAJgDQiBJmb9WpdV5EM
vPQWMw8TOCILXCOpGNxo1jkYWMHi9UlEGRUKZbQS6irqnBlV9kS5J+iKVZyCYa0YBFEqb3dHSZ6h
IPAKYhAzR7ICG3RL/NDKuDW7qXnx4PpxgSXga3ZFyrLBpcNX+JcFcy9YNBFu2wpsLMo1KCKMSYV7
i7AJEoWH+vFiUPDlKCaQuBG1xbCrCgeMjxZxYsFGqiC+4Eg0FPkiPiqIVnFBbpMYlWt5J6YKd6ad
0Y6qAntx6TnUzcT5VTgPqdx8nKmK2xv4JrI0FioK65BFmIEFIhILh1QAQ65R9ivkxDQVh/EN9Diz
fpqKotEBYaiEO0ILqUAic66fgIMsBK9PO1nncqbLdw8ezNDjmSvBC9FVFI7uCEP6NAyDxJreGSsq
WhAVrv7uKbfRVIyk6EosHwjD6IzMkuGPvAmKqoSzQAXr4gh3xd38tKGXXpBnDHXexUPWm9pN1BMF
TSt4XDjfEK8s2FmFo1CDCqxmi0P+AqvwRJlJc408KmLl3+txePIJCg7sFtgPM0BhXUUCto0kKaKL
6RQk4QcVrv+QiF6RXlfgjCNwFBY6KLhEwUgkbmMVnMc77YQLE1pf/24bTnw4K1UVLK/JCwwIniCW
4ANkoSKGuXuB3SlQ+POODvkvhy9RRkHdiw7Iodvc+b4p5aRsVtbtf4c55bwaYRWUksjA/O7Zi5x4
Enor6mB6atZqIIhrNFDn/OJ18set+66k+Sdcd2byE1NMnKoIwrWQtMnwJKuguWkxshWBZSrAo22k
EoRQv4p4WdtD49QMiFFFmLgzxV1CxDmpIK7r4uIztXhVWaZESQUksEvsBc965LltdQVe21UEwIYQ
gUB8LT1W3p7vHiLaiki/oBrayVr2cy8UO4CWcHxrDQXppXuDiSHAl43qy6GYRxYh1iMMVlexQ56A
td+CHFFYOFTVv7RwP+4YyOOg+AkPhR3nI9h5iOMJi6PCw2yh+UM2XKjggjPk5tbLvUCpQJK0PX7r
/HPfADLWNf+SZ8hU3AYTwAonRoKLzA1x3nNUUNW3PS/1yYRbigq++i6d03QL89uaCpRCF3TcnMZs
tqc2SSiS6ZQdw6dOUoeeaZ73ZyH45uMjeJYKHO1efoIg4ovNT8ZnAiSOjst0nlFwMCAAKWSsj8lz
ogxQ/uVz4doA9fpeQ5N3GEwvEQSw058JmgWSpFQp3n4g95FGm+BqnUpKslzlcvrt2wW3LQYcAmL3
+9dJJe4eoGDkd8a60CZ2Du+2CjLyO5opv1RRs/9EXGDfRXdCRYzkDmWuolQVe5ZP8BcDWXKxLxZ4
wdO1fLt23NNwithW7uEC6iYFDyA+kmn8FXKK+dUkie1sUaoCpcYhFSB5mw8eU1EjsQsXXRs2kjL/
XrgIEJQNUAS7izTzHYu0GAAQ7ci1BD8FjFryizLyFvBNBU3VVbgSI0AaxdGqgKOOIvTCyAxWgWZ+
xvLSXeS9G4VACqXzmsRhVeQKj5xMXQXkos2xgTxrk27aw3FXEWSs10HhVUVzAnRorqroTvO465Mx
TKjXCgM0UWGFjxGgTvAXc924OoeXlMB22UAUDKR2L9O3/MCLTw4tnuzF5/BtuG0+VRX0fQqG8jj5
vu9b7pwuHo967u2aDuBUydeV4SF7JOxNFdjdhyjIAJl1Fcnl0dd/onY4Ng63JBgX02+/dU4f6sv3
jfrnkSemy5Ks1V59T8T1jxj1Dt/mfWh/HmvjT/iWOZSRP99b5jFUvrO3PNwA6XYW+1jz35jauGT+
9f8AAAD//w==</cx:binary>
              </cx:geoCache>
            </cx:geography>
          </cx:layoutPr>
          <cx:valueColors>
            <cx:minColor>
              <a:srgbClr val="92D050"/>
            </cx:minColor>
            <cx:maxColor>
              <a:schemeClr val="accent2"/>
            </cx:maxColor>
          </cx:valueColors>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24</xdr:row>
      <xdr:rowOff>177800</xdr:rowOff>
    </xdr:from>
    <xdr:to>
      <xdr:col>20</xdr:col>
      <xdr:colOff>225425</xdr:colOff>
      <xdr:row>40</xdr:row>
      <xdr:rowOff>171450</xdr:rowOff>
    </xdr:to>
    <mc:AlternateContent xmlns:mc="http://schemas.openxmlformats.org/markup-compatibility/2006">
      <mc:Choice xmlns:cx4="http://schemas.microsoft.com/office/drawing/2016/5/10/chartex" xmlns="" Requires="cx4">
        <xdr:graphicFrame macro="">
          <xdr:nvGraphicFramePr>
            <xdr:cNvPr id="3" name="Chart 2">
              <a:extLst>
                <a:ext uri="{FF2B5EF4-FFF2-40B4-BE49-F238E27FC236}">
                  <a16:creationId xmlns:a16="http://schemas.microsoft.com/office/drawing/2014/main" id="{DC94211A-E1FB-CB53-0677-BF5620BBA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
              <a:extLst>
                <a:ext uri="{FF2B5EF4-FFF2-40B4-BE49-F238E27FC236}">
                  <a16:creationId xmlns:a16="http://schemas.microsoft.com/office/drawing/2014/main" id="{00000000-0008-0000-0600-000003000000}"/>
                </a:ext>
              </a:extLst>
            </xdr:cNvPr>
            <xdr:cNvSpPr>
              <a:spLocks noTextEdit="1"/>
            </xdr:cNvSpPr>
          </xdr:nvSpPr>
          <xdr:spPr>
            <a:xfrm>
              <a:off x="7905750" y="4660900"/>
              <a:ext cx="5648325" cy="29400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0471643519"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3.685589351851"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acheField>
    <cacheField name="Institution of employment at registration" numFmtId="0">
      <sharedItems containsBlank="1"/>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m/>
    <m/>
    <m/>
    <m/>
    <s v="University of the Witwatersrand"/>
    <s v="No"/>
    <s v="NF"/>
    <s v="NF"/>
    <s v="NF"/>
    <s v="NF"/>
    <m/>
    <m/>
    <m/>
    <m/>
    <m/>
    <m/>
    <m/>
    <m/>
    <m/>
    <m/>
    <m/>
    <d v="2011-03-01T00:00:00"/>
    <m/>
    <m/>
    <m/>
    <m/>
    <m/>
    <m/>
    <m/>
    <m/>
    <m/>
    <m/>
    <m/>
    <m/>
    <m/>
    <m/>
    <m/>
    <m/>
    <m/>
    <m/>
    <m/>
    <m/>
    <m/>
    <m/>
    <m/>
    <m/>
    <m/>
    <m/>
    <m/>
    <m/>
    <m/>
    <m/>
    <m/>
    <m/>
    <m/>
    <m/>
    <x v="1"/>
    <s v="Didn’t take up"/>
    <m/>
    <m/>
    <m/>
    <m/>
    <m/>
    <m/>
    <m/>
    <m/>
    <m/>
    <s v="No"/>
    <s v=""/>
    <m/>
    <m/>
    <m/>
    <m/>
    <m/>
    <m/>
    <m/>
    <m/>
    <m/>
    <m/>
    <m/>
  </r>
  <r>
    <n v="22"/>
    <s v="C1/022"/>
    <s v="Theresa"/>
    <s v="Njeri"/>
    <s v="Kinyari"/>
    <x v="1"/>
    <x v="0"/>
    <s v="Kenya"/>
    <s v="University of Nairobi"/>
    <m/>
    <m/>
    <m/>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s v="Uganda"/>
    <s v="Makerere University"/>
    <m/>
    <m/>
    <m/>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s v="Rwanda"/>
    <s v="University of Rwanda"/>
    <m/>
    <m/>
    <s v="University of Rwanda"/>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2"/>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2"/>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2"/>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2">
      <pivotArea outline="0" collapsedLevelsAreSubtotals="1" fieldPosition="0"/>
    </format>
    <format dxfId="13">
      <pivotArea outline="0" collapsedLevelsAreSubtotals="1" fieldPosition="0"/>
    </format>
    <format dxfId="14">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191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191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191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C40"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Items count="1">
    <i/>
  </colItems>
  <pageFields count="1">
    <pageField fld="63" hier="-1"/>
  </pageFields>
  <dataFields count="1">
    <dataField name="Count of Unique ID" fld="1" subtotal="count" baseField="0"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19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19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D12" zoomScale="88" zoomScaleNormal="88" workbookViewId="0">
      <selection activeCell="T2" sqref="T2"/>
    </sheetView>
  </sheetViews>
  <sheetFormatPr defaultColWidth="8.7109375" defaultRowHeight="14.45"/>
  <cols>
    <col min="1" max="1" width="0" style="325" hidden="1" customWidth="1"/>
    <col min="2" max="2" width="10.5703125" style="325" bestFit="1" customWidth="1"/>
    <col min="3" max="3" width="15.28515625" style="325" customWidth="1"/>
    <col min="4" max="4" width="16.5703125" style="325" customWidth="1"/>
    <col min="5" max="5" width="13" style="325" customWidth="1"/>
    <col min="6" max="6" width="11.85546875" style="325" customWidth="1"/>
    <col min="7" max="7" width="8.7109375" style="325"/>
    <col min="8" max="8" width="13.7109375" style="325" customWidth="1"/>
    <col min="9" max="18" width="8.7109375" style="325"/>
    <col min="19" max="19" width="19.42578125" style="325" customWidth="1"/>
    <col min="20" max="20" width="13.140625" style="325" customWidth="1"/>
    <col min="21" max="16384" width="8.7109375" style="325"/>
  </cols>
  <sheetData>
    <row r="2" spans="19:20">
      <c r="S2" s="326" t="s">
        <v>0</v>
      </c>
      <c r="T2" s="327">
        <f>Dashboard!G53</f>
        <v>0</v>
      </c>
    </row>
    <row r="3" spans="19:20">
      <c r="S3" s="326" t="s">
        <v>1</v>
      </c>
      <c r="T3" s="328" t="s">
        <v>2</v>
      </c>
    </row>
    <row r="4" spans="19:20">
      <c r="S4" s="326" t="s">
        <v>3</v>
      </c>
      <c r="T4" s="329">
        <f>Dashboard!G43</f>
        <v>0.86956521739130432</v>
      </c>
    </row>
    <row r="5" spans="19:20">
      <c r="S5" s="326" t="s">
        <v>4</v>
      </c>
      <c r="T5" s="329">
        <f>Dashboard!G44</f>
        <v>0.8</v>
      </c>
    </row>
    <row r="6" spans="19:20">
      <c r="S6" s="326" t="s">
        <v>5</v>
      </c>
      <c r="T6" s="329">
        <f>Dashboard!G45</f>
        <v>0.91304347826086962</v>
      </c>
    </row>
    <row r="7" spans="19:20">
      <c r="S7" s="326" t="s">
        <v>6</v>
      </c>
      <c r="T7" s="329">
        <f>Dashboard!G46</f>
        <v>0.96296296296296302</v>
      </c>
    </row>
    <row r="8" spans="19:20">
      <c r="S8" s="326" t="s">
        <v>7</v>
      </c>
      <c r="T8" s="329">
        <f>Dashboard!G47</f>
        <v>0.8</v>
      </c>
    </row>
    <row r="9" spans="19:20">
      <c r="S9" s="326" t="s">
        <v>8</v>
      </c>
      <c r="T9" s="329">
        <f>Dashboard!G48</f>
        <v>0.96</v>
      </c>
    </row>
    <row r="10" spans="19:20">
      <c r="S10" s="326" t="s">
        <v>9</v>
      </c>
      <c r="T10" s="329">
        <f>Dashboard!G49</f>
        <v>0.88888888888888884</v>
      </c>
    </row>
    <row r="11" spans="19:20">
      <c r="S11" s="326" t="s">
        <v>10</v>
      </c>
      <c r="T11" s="329">
        <f>Dashboard!G50</f>
        <v>0.88461538461538458</v>
      </c>
    </row>
    <row r="12" spans="19:20">
      <c r="S12" s="326" t="s">
        <v>11</v>
      </c>
      <c r="T12" s="329">
        <f>Dashboard!G51</f>
        <v>0.91666666666666663</v>
      </c>
    </row>
    <row r="13" spans="19:20">
      <c r="S13" s="326" t="s">
        <v>12</v>
      </c>
      <c r="T13" s="329">
        <f>Dashboard!G52</f>
        <v>0.96</v>
      </c>
    </row>
    <row r="40" spans="2:7">
      <c r="B40" s="60" t="s">
        <v>13</v>
      </c>
      <c r="C40"/>
      <c r="D40"/>
      <c r="E40"/>
      <c r="F40"/>
      <c r="G40"/>
    </row>
    <row r="41" spans="2:7">
      <c r="B41" s="54" t="s">
        <v>14</v>
      </c>
      <c r="C41" s="54" t="s">
        <v>15</v>
      </c>
      <c r="D41"/>
      <c r="E41"/>
      <c r="F41"/>
      <c r="G41"/>
    </row>
    <row r="42" spans="2:7">
      <c r="B42" s="54" t="s">
        <v>16</v>
      </c>
      <c r="C42" t="s">
        <v>17</v>
      </c>
      <c r="D42" t="s">
        <v>18</v>
      </c>
      <c r="E42" t="s">
        <v>19</v>
      </c>
      <c r="F42" t="s">
        <v>20</v>
      </c>
      <c r="G42" s="334" t="s">
        <v>1</v>
      </c>
    </row>
    <row r="43" spans="2:7">
      <c r="B43">
        <v>1</v>
      </c>
      <c r="C43" s="335">
        <v>0.86956521739130432</v>
      </c>
      <c r="D43" s="335">
        <v>0</v>
      </c>
      <c r="E43" s="335">
        <v>0.13043478260869565</v>
      </c>
      <c r="F43" s="335">
        <v>1</v>
      </c>
      <c r="G43" s="336">
        <f>GETPIVOTDATA("Unique ID",$B$41,"Cohort",1)-GETPIVOTDATA("Unique ID",$B$41,"Cohort",1,"Current PhD Status ( Completed/Defended/In Progress)","Terminated")</f>
        <v>0.86956521739130432</v>
      </c>
    </row>
    <row r="44" spans="2:7">
      <c r="B44">
        <v>2</v>
      </c>
      <c r="C44" s="335">
        <v>0.75</v>
      </c>
      <c r="D44" s="335">
        <v>0.05</v>
      </c>
      <c r="E44" s="335">
        <v>0.2</v>
      </c>
      <c r="F44" s="335">
        <v>1</v>
      </c>
      <c r="G44" s="336">
        <f>GETPIVOTDATA("Unique ID",$B$41,"Cohort",2)-GETPIVOTDATA("Unique ID",$B$41,"Cohort",2,"Current PhD Status ( Completed/Defended/In Progress)","Terminated")</f>
        <v>0.8</v>
      </c>
    </row>
    <row r="45" spans="2:7">
      <c r="B45">
        <v>3</v>
      </c>
      <c r="C45" s="335">
        <v>0.78260869565217395</v>
      </c>
      <c r="D45" s="335">
        <v>0.13043478260869565</v>
      </c>
      <c r="E45" s="335">
        <v>8.6956521739130432E-2</v>
      </c>
      <c r="F45" s="335">
        <v>1</v>
      </c>
      <c r="G45" s="336">
        <f>GETPIVOTDATA("Unique ID",$B$41,"Cohort",3)-GETPIVOTDATA("Unique ID",$B$41,"Cohort",3,"Current PhD Status ( Completed/Defended/In Progress)","Terminated")</f>
        <v>0.91304347826086962</v>
      </c>
    </row>
    <row r="46" spans="2:7">
      <c r="B46">
        <v>4</v>
      </c>
      <c r="C46" s="335">
        <v>0.92592592592592593</v>
      </c>
      <c r="D46" s="335">
        <v>3.7037037037037035E-2</v>
      </c>
      <c r="E46" s="335">
        <v>3.7037037037037035E-2</v>
      </c>
      <c r="F46" s="335">
        <v>1</v>
      </c>
      <c r="G46" s="336">
        <f>GETPIVOTDATA("Unique ID",$B$41,"Cohort",4)-GETPIVOTDATA("Unique ID",$B$41,"Cohort",4,"Current PhD Status ( Completed/Defended/In Progress)","Terminated")</f>
        <v>0.96296296296296302</v>
      </c>
    </row>
    <row r="47" spans="2:7">
      <c r="B47">
        <v>5</v>
      </c>
      <c r="C47" s="335">
        <v>0.72</v>
      </c>
      <c r="D47" s="335">
        <v>0.08</v>
      </c>
      <c r="E47" s="335">
        <v>0.2</v>
      </c>
      <c r="F47" s="335">
        <v>1</v>
      </c>
      <c r="G47" s="336">
        <f>GETPIVOTDATA("Unique ID",$B$41,"Cohort",5)-GETPIVOTDATA("Unique ID",$B$41,"Cohort",5,"Current PhD Status ( Completed/Defended/In Progress)","Terminated")</f>
        <v>0.8</v>
      </c>
    </row>
    <row r="48" spans="2:7">
      <c r="B48">
        <v>6</v>
      </c>
      <c r="C48" s="335">
        <v>0.92</v>
      </c>
      <c r="D48" s="335">
        <v>0.04</v>
      </c>
      <c r="E48" s="335">
        <v>0.04</v>
      </c>
      <c r="F48" s="335">
        <v>1</v>
      </c>
      <c r="G48" s="336">
        <f>GETPIVOTDATA("Unique ID",$B$41,"Cohort",6)-GETPIVOTDATA("Unique ID",$B$41,"Cohort",6,"Current PhD Status ( Completed/Defended/In Progress)","Terminated")</f>
        <v>0.96</v>
      </c>
    </row>
    <row r="49" spans="2:8">
      <c r="B49">
        <v>7</v>
      </c>
      <c r="C49" s="335">
        <v>0.88888888888888884</v>
      </c>
      <c r="D49" s="335">
        <v>0</v>
      </c>
      <c r="E49" s="335">
        <v>0.1111111111111111</v>
      </c>
      <c r="F49" s="335">
        <v>1</v>
      </c>
      <c r="G49" s="336">
        <f>GETPIVOTDATA("Unique ID",$B$41,"Cohort",7)-GETPIVOTDATA("Unique ID",$B$41,"Cohort",7,"Current PhD Status ( Completed/Defended/In Progress)","Terminated")</f>
        <v>0.88888888888888884</v>
      </c>
      <c r="H49" s="325" t="s">
        <v>21</v>
      </c>
    </row>
    <row r="50" spans="2:8">
      <c r="B50">
        <v>8</v>
      </c>
      <c r="C50" s="335">
        <v>0.65384615384615385</v>
      </c>
      <c r="D50" s="335">
        <v>0.23076923076923078</v>
      </c>
      <c r="E50" s="335">
        <v>0.11538461538461539</v>
      </c>
      <c r="F50" s="335">
        <v>1</v>
      </c>
      <c r="G50" s="336">
        <f>GETPIVOTDATA("Unique ID",$B$41,"Cohort",8)-GETPIVOTDATA("Unique ID",$B$41,"Cohort",8,"Current PhD Status ( Completed/Defended/In Progress)","Terminated")</f>
        <v>0.88461538461538458</v>
      </c>
    </row>
    <row r="51" spans="2:8">
      <c r="B51">
        <v>9</v>
      </c>
      <c r="C51" s="335">
        <v>0.625</v>
      </c>
      <c r="D51" s="335">
        <v>0.29166666666666669</v>
      </c>
      <c r="E51" s="335">
        <v>8.3333333333333329E-2</v>
      </c>
      <c r="F51" s="335">
        <v>1</v>
      </c>
      <c r="G51" s="336">
        <f>GETPIVOTDATA("Unique ID",$B$41,"Cohort",9)-GETPIVOTDATA("Unique ID",$B$41,"Cohort",9,"Current PhD Status ( Completed/Defended/In Progress)","Terminated")</f>
        <v>0.91666666666666663</v>
      </c>
    </row>
    <row r="52" spans="2:8">
      <c r="B52">
        <v>10</v>
      </c>
      <c r="C52" s="335">
        <v>0.48</v>
      </c>
      <c r="D52" s="335">
        <v>0.48</v>
      </c>
      <c r="E52" s="335">
        <v>0.04</v>
      </c>
      <c r="F52" s="335">
        <v>1</v>
      </c>
      <c r="G52" s="336">
        <f>GETPIVOTDATA("Unique ID",$B$41,"Cohort",10)-GETPIVOTDATA("Unique ID",$B$41,"Cohort",10,"Current PhD Status ( Completed/Defended/In Progress)","Terminated")</f>
        <v>0.96</v>
      </c>
    </row>
    <row r="53" spans="2:8">
      <c r="B53">
        <v>11</v>
      </c>
      <c r="C53" s="335">
        <v>0</v>
      </c>
      <c r="D53" s="335">
        <v>1</v>
      </c>
      <c r="E53" s="335">
        <v>0</v>
      </c>
      <c r="F53" s="335">
        <v>1</v>
      </c>
      <c r="G53" s="337"/>
    </row>
    <row r="54" spans="2:8">
      <c r="B54" t="s">
        <v>20</v>
      </c>
      <c r="C54" s="335">
        <v>0.70566037735849052</v>
      </c>
      <c r="D54" s="335">
        <v>0.2</v>
      </c>
      <c r="E54" s="335">
        <v>9.4339622641509441E-2</v>
      </c>
      <c r="F54" s="335">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opLeftCell="A59" zoomScale="72" zoomScaleNormal="72" workbookViewId="0">
      <selection activeCell="D64" sqref="D64"/>
    </sheetView>
  </sheetViews>
  <sheetFormatPr defaultRowHeight="14.45"/>
  <cols>
    <col min="1" max="1" width="26.5703125" customWidth="1"/>
    <col min="2" max="2" width="25.85546875" customWidth="1"/>
    <col min="3" max="3" width="11.5703125" customWidth="1"/>
    <col min="4" max="4" width="10.5703125" customWidth="1"/>
    <col min="5" max="5" width="14.5703125" customWidth="1"/>
    <col min="6" max="6" width="10.5703125" customWidth="1"/>
    <col min="7" max="7" width="29" customWidth="1"/>
    <col min="8" max="8" width="21.5703125" customWidth="1"/>
    <col min="9" max="9" width="18" customWidth="1"/>
    <col min="10" max="10" width="16.1406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29</v>
      </c>
      <c r="O2" s="54" t="s">
        <v>15</v>
      </c>
      <c r="P2" t="s">
        <v>17</v>
      </c>
      <c r="R2" s="56" t="s">
        <v>30</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31</v>
      </c>
      <c r="B5" t="s">
        <v>17</v>
      </c>
      <c r="C5" t="s">
        <v>18</v>
      </c>
      <c r="D5" t="s">
        <v>19</v>
      </c>
      <c r="E5" t="s">
        <v>20</v>
      </c>
      <c r="G5" s="54" t="s">
        <v>32</v>
      </c>
      <c r="H5" t="s">
        <v>17</v>
      </c>
      <c r="I5" t="s">
        <v>18</v>
      </c>
      <c r="J5" t="s">
        <v>19</v>
      </c>
      <c r="K5" t="s">
        <v>20</v>
      </c>
      <c r="M5" t="s">
        <v>25</v>
      </c>
      <c r="N5">
        <v>147</v>
      </c>
      <c r="O5" t="s">
        <v>25</v>
      </c>
      <c r="P5">
        <v>104</v>
      </c>
    </row>
    <row r="6" spans="1:21">
      <c r="A6" t="s">
        <v>33</v>
      </c>
      <c r="B6">
        <v>17</v>
      </c>
      <c r="C6">
        <v>3</v>
      </c>
      <c r="D6">
        <v>3</v>
      </c>
      <c r="E6">
        <v>23</v>
      </c>
      <c r="G6" t="s">
        <v>34</v>
      </c>
      <c r="H6">
        <v>1</v>
      </c>
      <c r="I6">
        <v>1</v>
      </c>
      <c r="K6">
        <v>2</v>
      </c>
      <c r="M6" t="s">
        <v>24</v>
      </c>
      <c r="N6">
        <v>118</v>
      </c>
      <c r="O6" t="s">
        <v>24</v>
      </c>
      <c r="P6">
        <v>83</v>
      </c>
    </row>
    <row r="7" spans="1:21">
      <c r="A7" t="s">
        <v>35</v>
      </c>
      <c r="B7">
        <v>7</v>
      </c>
      <c r="C7">
        <v>5</v>
      </c>
      <c r="E7">
        <v>12</v>
      </c>
      <c r="G7" t="s">
        <v>36</v>
      </c>
      <c r="H7">
        <v>4</v>
      </c>
      <c r="J7">
        <v>1</v>
      </c>
      <c r="K7">
        <v>5</v>
      </c>
      <c r="M7" t="s">
        <v>20</v>
      </c>
      <c r="N7">
        <v>265</v>
      </c>
      <c r="O7" t="s">
        <v>20</v>
      </c>
      <c r="P7">
        <v>187</v>
      </c>
    </row>
    <row r="8" spans="1:21">
      <c r="A8" t="s">
        <v>37</v>
      </c>
      <c r="B8">
        <v>19</v>
      </c>
      <c r="C8">
        <v>1</v>
      </c>
      <c r="E8">
        <v>20</v>
      </c>
      <c r="G8" t="s">
        <v>38</v>
      </c>
      <c r="H8">
        <v>6</v>
      </c>
      <c r="I8">
        <v>2</v>
      </c>
      <c r="J8">
        <v>1</v>
      </c>
      <c r="K8">
        <v>9</v>
      </c>
    </row>
    <row r="9" spans="1:21">
      <c r="A9" t="s">
        <v>39</v>
      </c>
      <c r="B9">
        <v>6</v>
      </c>
      <c r="D9">
        <v>2</v>
      </c>
      <c r="E9">
        <v>8</v>
      </c>
      <c r="G9" t="s">
        <v>33</v>
      </c>
      <c r="H9">
        <v>19</v>
      </c>
      <c r="I9">
        <v>4</v>
      </c>
      <c r="J9">
        <v>4</v>
      </c>
      <c r="K9">
        <v>27</v>
      </c>
    </row>
    <row r="10" spans="1:21">
      <c r="A10" t="s">
        <v>30</v>
      </c>
      <c r="B10">
        <v>26</v>
      </c>
      <c r="C10">
        <v>9</v>
      </c>
      <c r="E10">
        <v>35</v>
      </c>
      <c r="G10" t="s">
        <v>35</v>
      </c>
      <c r="H10">
        <v>13</v>
      </c>
      <c r="I10">
        <v>7</v>
      </c>
      <c r="J10">
        <v>1</v>
      </c>
      <c r="K10">
        <v>21</v>
      </c>
    </row>
    <row r="11" spans="1:21">
      <c r="A11" t="s">
        <v>40</v>
      </c>
      <c r="B11">
        <v>22</v>
      </c>
      <c r="C11">
        <v>8</v>
      </c>
      <c r="D11">
        <v>5</v>
      </c>
      <c r="E11">
        <v>35</v>
      </c>
      <c r="G11" t="s">
        <v>37</v>
      </c>
      <c r="H11">
        <v>28</v>
      </c>
      <c r="I11">
        <v>5</v>
      </c>
      <c r="K11">
        <v>33</v>
      </c>
    </row>
    <row r="12" spans="1:21">
      <c r="A12" t="s">
        <v>41</v>
      </c>
      <c r="B12">
        <v>5</v>
      </c>
      <c r="C12">
        <v>3</v>
      </c>
      <c r="E12">
        <v>8</v>
      </c>
      <c r="G12" t="s">
        <v>39</v>
      </c>
      <c r="H12">
        <v>4</v>
      </c>
      <c r="J12">
        <v>2</v>
      </c>
      <c r="K12">
        <v>6</v>
      </c>
    </row>
    <row r="13" spans="1:21">
      <c r="A13" t="s">
        <v>42</v>
      </c>
      <c r="B13">
        <v>15</v>
      </c>
      <c r="C13">
        <v>3</v>
      </c>
      <c r="D13">
        <v>3</v>
      </c>
      <c r="E13">
        <v>21</v>
      </c>
      <c r="G13" t="s">
        <v>30</v>
      </c>
      <c r="H13">
        <v>31</v>
      </c>
      <c r="I13">
        <v>8</v>
      </c>
      <c r="K13">
        <v>39</v>
      </c>
    </row>
    <row r="14" spans="1:21">
      <c r="A14" t="s">
        <v>43</v>
      </c>
      <c r="B14">
        <v>70</v>
      </c>
      <c r="C14">
        <v>12</v>
      </c>
      <c r="D14">
        <v>8</v>
      </c>
      <c r="E14">
        <v>90</v>
      </c>
      <c r="G14" t="s">
        <v>44</v>
      </c>
      <c r="H14">
        <v>22</v>
      </c>
      <c r="I14">
        <v>8</v>
      </c>
      <c r="J14">
        <v>3</v>
      </c>
      <c r="K14">
        <v>33</v>
      </c>
    </row>
    <row r="15" spans="1:21">
      <c r="A15" t="s">
        <v>45</v>
      </c>
      <c r="C15">
        <v>9</v>
      </c>
      <c r="D15">
        <v>4</v>
      </c>
      <c r="E15">
        <v>13</v>
      </c>
      <c r="G15" t="s">
        <v>40</v>
      </c>
      <c r="H15">
        <v>17</v>
      </c>
      <c r="I15">
        <v>6</v>
      </c>
      <c r="J15">
        <v>7</v>
      </c>
      <c r="K15">
        <v>30</v>
      </c>
    </row>
    <row r="16" spans="1:21">
      <c r="A16" t="s">
        <v>20</v>
      </c>
      <c r="B16">
        <v>187</v>
      </c>
      <c r="C16">
        <v>53</v>
      </c>
      <c r="D16">
        <v>25</v>
      </c>
      <c r="E16">
        <v>265</v>
      </c>
      <c r="G16" t="s">
        <v>41</v>
      </c>
      <c r="H16">
        <v>18</v>
      </c>
      <c r="I16">
        <v>8</v>
      </c>
      <c r="J16">
        <v>1</v>
      </c>
      <c r="K16">
        <v>27</v>
      </c>
    </row>
    <row r="17" spans="1:11">
      <c r="G17" t="s">
        <v>43</v>
      </c>
      <c r="H17">
        <v>24</v>
      </c>
      <c r="I17">
        <v>2</v>
      </c>
      <c r="J17">
        <v>5</v>
      </c>
      <c r="K17">
        <v>31</v>
      </c>
    </row>
    <row r="18" spans="1:11">
      <c r="G18" t="s">
        <v>46</v>
      </c>
      <c r="I18">
        <v>2</v>
      </c>
      <c r="K18">
        <v>2</v>
      </c>
    </row>
    <row r="19" spans="1:11">
      <c r="G19" t="s">
        <v>20</v>
      </c>
      <c r="H19">
        <v>187</v>
      </c>
      <c r="I19">
        <v>53</v>
      </c>
      <c r="J19">
        <v>25</v>
      </c>
      <c r="K19">
        <v>265</v>
      </c>
    </row>
    <row r="22" spans="1:11">
      <c r="A22" s="60" t="s">
        <v>13</v>
      </c>
      <c r="G22" s="54" t="s">
        <v>15</v>
      </c>
      <c r="H22" t="s">
        <v>29</v>
      </c>
    </row>
    <row r="23" spans="1:11">
      <c r="A23" s="54" t="s">
        <v>14</v>
      </c>
      <c r="B23" s="54" t="s">
        <v>15</v>
      </c>
    </row>
    <row r="24" spans="1:11">
      <c r="A24" s="54" t="s">
        <v>16</v>
      </c>
      <c r="B24" t="s">
        <v>17</v>
      </c>
      <c r="C24" t="s">
        <v>18</v>
      </c>
      <c r="D24" t="s">
        <v>19</v>
      </c>
      <c r="E24" t="s">
        <v>20</v>
      </c>
      <c r="F24" t="s">
        <v>47</v>
      </c>
      <c r="G24" s="54" t="s">
        <v>14</v>
      </c>
      <c r="H24" s="54" t="s">
        <v>27</v>
      </c>
    </row>
    <row r="25" spans="1:11">
      <c r="A25">
        <v>1</v>
      </c>
      <c r="B25">
        <v>20</v>
      </c>
      <c r="D25">
        <v>3</v>
      </c>
      <c r="E25">
        <v>23</v>
      </c>
      <c r="F25" s="426"/>
      <c r="G25" s="54" t="s">
        <v>48</v>
      </c>
      <c r="H25" t="s">
        <v>25</v>
      </c>
      <c r="I25" t="s">
        <v>24</v>
      </c>
      <c r="J25" t="s">
        <v>20</v>
      </c>
    </row>
    <row r="26" spans="1:11">
      <c r="A26">
        <v>2</v>
      </c>
      <c r="B26">
        <v>15</v>
      </c>
      <c r="C26">
        <v>1</v>
      </c>
      <c r="D26">
        <v>4</v>
      </c>
      <c r="E26">
        <v>20</v>
      </c>
      <c r="F26" s="426"/>
      <c r="G26" t="s">
        <v>49</v>
      </c>
      <c r="H26">
        <v>40</v>
      </c>
      <c r="I26">
        <v>15</v>
      </c>
      <c r="J26">
        <v>55</v>
      </c>
    </row>
    <row r="27" spans="1:11">
      <c r="A27">
        <v>3</v>
      </c>
      <c r="B27">
        <v>18</v>
      </c>
      <c r="C27">
        <v>3</v>
      </c>
      <c r="D27">
        <v>2</v>
      </c>
      <c r="E27">
        <v>23</v>
      </c>
      <c r="F27" s="426"/>
      <c r="G27" t="s">
        <v>50</v>
      </c>
      <c r="H27">
        <v>12</v>
      </c>
      <c r="I27">
        <v>22</v>
      </c>
      <c r="J27">
        <v>34</v>
      </c>
    </row>
    <row r="28" spans="1:11">
      <c r="A28">
        <v>4</v>
      </c>
      <c r="B28">
        <v>25</v>
      </c>
      <c r="C28">
        <v>1</v>
      </c>
      <c r="D28">
        <v>1</v>
      </c>
      <c r="E28">
        <v>27</v>
      </c>
      <c r="F28" s="426"/>
      <c r="G28" t="s">
        <v>51</v>
      </c>
      <c r="H28">
        <v>42</v>
      </c>
      <c r="I28">
        <v>32</v>
      </c>
      <c r="J28">
        <v>74</v>
      </c>
    </row>
    <row r="29" spans="1:11">
      <c r="A29">
        <v>5</v>
      </c>
      <c r="B29">
        <v>18</v>
      </c>
      <c r="C29">
        <v>2</v>
      </c>
      <c r="D29">
        <v>5</v>
      </c>
      <c r="E29">
        <v>25</v>
      </c>
      <c r="F29" s="426"/>
      <c r="G29" t="s">
        <v>52</v>
      </c>
      <c r="H29">
        <v>11</v>
      </c>
      <c r="I29">
        <v>16</v>
      </c>
      <c r="J29">
        <v>27</v>
      </c>
    </row>
    <row r="30" spans="1:11">
      <c r="A30">
        <v>6</v>
      </c>
      <c r="B30">
        <v>23</v>
      </c>
      <c r="C30">
        <v>1</v>
      </c>
      <c r="D30">
        <v>1</v>
      </c>
      <c r="E30">
        <v>25</v>
      </c>
      <c r="F30" s="426"/>
      <c r="G30" t="s">
        <v>53</v>
      </c>
      <c r="I30">
        <v>1</v>
      </c>
      <c r="J30">
        <v>1</v>
      </c>
    </row>
    <row r="31" spans="1:11">
      <c r="A31">
        <v>7</v>
      </c>
      <c r="B31">
        <v>24</v>
      </c>
      <c r="D31">
        <v>3</v>
      </c>
      <c r="E31">
        <v>27</v>
      </c>
      <c r="F31" s="426"/>
      <c r="G31" t="s">
        <v>54</v>
      </c>
      <c r="H31">
        <v>1</v>
      </c>
      <c r="I31">
        <v>1</v>
      </c>
      <c r="J31">
        <v>2</v>
      </c>
    </row>
    <row r="32" spans="1:11">
      <c r="A32">
        <v>8</v>
      </c>
      <c r="B32">
        <v>17</v>
      </c>
      <c r="C32">
        <v>6</v>
      </c>
      <c r="D32">
        <v>3</v>
      </c>
      <c r="E32">
        <v>26</v>
      </c>
      <c r="F32" s="426"/>
      <c r="G32" t="s">
        <v>55</v>
      </c>
      <c r="H32">
        <v>19</v>
      </c>
      <c r="I32">
        <v>8</v>
      </c>
      <c r="J32">
        <v>27</v>
      </c>
    </row>
    <row r="33" spans="1:15">
      <c r="A33">
        <v>9</v>
      </c>
      <c r="B33">
        <v>15</v>
      </c>
      <c r="C33">
        <v>7</v>
      </c>
      <c r="D33">
        <v>2</v>
      </c>
      <c r="E33">
        <v>24</v>
      </c>
      <c r="F33" s="426"/>
      <c r="G33" t="s">
        <v>56</v>
      </c>
      <c r="H33">
        <v>9</v>
      </c>
      <c r="I33">
        <v>6</v>
      </c>
      <c r="J33">
        <v>15</v>
      </c>
    </row>
    <row r="34" spans="1:15">
      <c r="A34">
        <v>10</v>
      </c>
      <c r="B34">
        <v>12</v>
      </c>
      <c r="C34">
        <v>12</v>
      </c>
      <c r="D34">
        <v>1</v>
      </c>
      <c r="E34">
        <v>25</v>
      </c>
      <c r="F34" s="426"/>
      <c r="G34" t="s">
        <v>57</v>
      </c>
      <c r="H34">
        <v>11</v>
      </c>
      <c r="I34">
        <v>16</v>
      </c>
      <c r="J34">
        <v>27</v>
      </c>
    </row>
    <row r="35" spans="1:15">
      <c r="A35">
        <v>11</v>
      </c>
      <c r="C35">
        <v>20</v>
      </c>
      <c r="E35">
        <v>20</v>
      </c>
      <c r="F35" s="426"/>
      <c r="G35" t="s">
        <v>58</v>
      </c>
      <c r="H35">
        <v>2</v>
      </c>
      <c r="I35">
        <v>1</v>
      </c>
      <c r="J35">
        <v>3</v>
      </c>
    </row>
    <row r="36" spans="1:15">
      <c r="A36" t="s">
        <v>20</v>
      </c>
      <c r="B36">
        <v>187</v>
      </c>
      <c r="C36">
        <v>53</v>
      </c>
      <c r="D36">
        <v>25</v>
      </c>
      <c r="E36">
        <v>265</v>
      </c>
      <c r="F36" s="426"/>
      <c r="G36" t="s">
        <v>20</v>
      </c>
      <c r="H36">
        <v>147</v>
      </c>
      <c r="I36">
        <v>118</v>
      </c>
      <c r="J36">
        <v>265</v>
      </c>
    </row>
    <row r="39" spans="1:15">
      <c r="O39">
        <f>109/245</f>
        <v>0.44489795918367347</v>
      </c>
    </row>
    <row r="40" spans="1:15">
      <c r="O40">
        <f>136/245</f>
        <v>0.55510204081632653</v>
      </c>
    </row>
    <row r="44" spans="1:15">
      <c r="A44" s="54" t="s">
        <v>15</v>
      </c>
      <c r="B44" t="s">
        <v>29</v>
      </c>
    </row>
    <row r="46" spans="1:15">
      <c r="A46" s="54" t="s">
        <v>14</v>
      </c>
      <c r="B46" s="54" t="s">
        <v>27</v>
      </c>
    </row>
    <row r="47" spans="1:15">
      <c r="A47" s="54" t="s">
        <v>16</v>
      </c>
      <c r="B47" t="s">
        <v>25</v>
      </c>
      <c r="C47" t="s">
        <v>24</v>
      </c>
      <c r="D47" t="s">
        <v>20</v>
      </c>
      <c r="G47" s="60" t="s">
        <v>16</v>
      </c>
    </row>
    <row r="48" spans="1:15">
      <c r="A48">
        <v>1</v>
      </c>
      <c r="B48">
        <v>9</v>
      </c>
      <c r="C48">
        <v>14</v>
      </c>
      <c r="D48">
        <v>23</v>
      </c>
      <c r="G48" s="54" t="s">
        <v>14</v>
      </c>
      <c r="H48" s="54" t="s">
        <v>15</v>
      </c>
    </row>
    <row r="49" spans="1:11">
      <c r="A49">
        <v>2</v>
      </c>
      <c r="B49">
        <v>9</v>
      </c>
      <c r="C49">
        <v>11</v>
      </c>
      <c r="D49">
        <v>20</v>
      </c>
      <c r="G49" s="54" t="s">
        <v>16</v>
      </c>
      <c r="H49" t="s">
        <v>17</v>
      </c>
      <c r="I49" t="s">
        <v>18</v>
      </c>
      <c r="J49" t="s">
        <v>19</v>
      </c>
      <c r="K49" t="s">
        <v>20</v>
      </c>
    </row>
    <row r="50" spans="1:11">
      <c r="A50">
        <v>3</v>
      </c>
      <c r="B50">
        <v>13</v>
      </c>
      <c r="C50">
        <v>10</v>
      </c>
      <c r="D50">
        <v>23</v>
      </c>
      <c r="G50">
        <v>1</v>
      </c>
      <c r="H50">
        <v>20</v>
      </c>
      <c r="J50">
        <v>3</v>
      </c>
      <c r="K50">
        <v>23</v>
      </c>
    </row>
    <row r="51" spans="1:11">
      <c r="A51">
        <v>4</v>
      </c>
      <c r="B51">
        <v>12</v>
      </c>
      <c r="C51">
        <v>15</v>
      </c>
      <c r="D51">
        <v>27</v>
      </c>
      <c r="G51">
        <v>2</v>
      </c>
      <c r="H51">
        <v>15</v>
      </c>
      <c r="I51">
        <v>1</v>
      </c>
      <c r="J51">
        <v>4</v>
      </c>
      <c r="K51">
        <v>20</v>
      </c>
    </row>
    <row r="52" spans="1:11">
      <c r="A52">
        <v>5</v>
      </c>
      <c r="B52">
        <v>13</v>
      </c>
      <c r="C52">
        <v>12</v>
      </c>
      <c r="D52">
        <v>25</v>
      </c>
      <c r="G52">
        <v>3</v>
      </c>
      <c r="H52">
        <v>18</v>
      </c>
      <c r="I52">
        <v>3</v>
      </c>
      <c r="J52">
        <v>2</v>
      </c>
      <c r="K52">
        <v>23</v>
      </c>
    </row>
    <row r="53" spans="1:11">
      <c r="A53">
        <v>6</v>
      </c>
      <c r="B53">
        <v>15</v>
      </c>
      <c r="C53">
        <v>10</v>
      </c>
      <c r="D53">
        <v>25</v>
      </c>
      <c r="G53">
        <v>4</v>
      </c>
      <c r="H53">
        <v>25</v>
      </c>
      <c r="I53">
        <v>1</v>
      </c>
      <c r="J53">
        <v>1</v>
      </c>
      <c r="K53">
        <v>27</v>
      </c>
    </row>
    <row r="54" spans="1:11">
      <c r="A54">
        <v>7</v>
      </c>
      <c r="B54">
        <v>19</v>
      </c>
      <c r="C54">
        <v>8</v>
      </c>
      <c r="D54">
        <v>27</v>
      </c>
      <c r="G54">
        <v>5</v>
      </c>
      <c r="H54">
        <v>18</v>
      </c>
      <c r="I54">
        <v>2</v>
      </c>
      <c r="J54">
        <v>5</v>
      </c>
      <c r="K54">
        <v>25</v>
      </c>
    </row>
    <row r="55" spans="1:11">
      <c r="A55">
        <v>8</v>
      </c>
      <c r="B55">
        <v>16</v>
      </c>
      <c r="C55">
        <v>10</v>
      </c>
      <c r="D55">
        <v>26</v>
      </c>
      <c r="G55">
        <v>6</v>
      </c>
      <c r="H55">
        <v>23</v>
      </c>
      <c r="I55">
        <v>1</v>
      </c>
      <c r="J55">
        <v>1</v>
      </c>
      <c r="K55">
        <v>25</v>
      </c>
    </row>
    <row r="56" spans="1:11">
      <c r="A56">
        <v>9</v>
      </c>
      <c r="B56">
        <v>15</v>
      </c>
      <c r="C56">
        <v>9</v>
      </c>
      <c r="D56">
        <v>24</v>
      </c>
      <c r="G56">
        <v>7</v>
      </c>
      <c r="H56">
        <v>24</v>
      </c>
      <c r="J56">
        <v>3</v>
      </c>
      <c r="K56">
        <v>27</v>
      </c>
    </row>
    <row r="57" spans="1:11">
      <c r="A57">
        <v>10</v>
      </c>
      <c r="B57">
        <v>15</v>
      </c>
      <c r="C57">
        <v>10</v>
      </c>
      <c r="D57">
        <v>25</v>
      </c>
      <c r="G57">
        <v>8</v>
      </c>
      <c r="H57">
        <v>17</v>
      </c>
      <c r="I57">
        <v>6</v>
      </c>
      <c r="J57">
        <v>3</v>
      </c>
      <c r="K57">
        <v>26</v>
      </c>
    </row>
    <row r="58" spans="1:11">
      <c r="A58">
        <v>11</v>
      </c>
      <c r="B58">
        <v>11</v>
      </c>
      <c r="C58">
        <v>9</v>
      </c>
      <c r="D58">
        <v>20</v>
      </c>
      <c r="G58">
        <v>9</v>
      </c>
      <c r="H58">
        <v>15</v>
      </c>
      <c r="I58">
        <v>7</v>
      </c>
      <c r="J58">
        <v>2</v>
      </c>
      <c r="K58">
        <v>24</v>
      </c>
    </row>
    <row r="59" spans="1:11">
      <c r="A59" t="s">
        <v>20</v>
      </c>
      <c r="B59">
        <v>147</v>
      </c>
      <c r="C59">
        <v>118</v>
      </c>
      <c r="D59">
        <v>265</v>
      </c>
      <c r="G59">
        <v>10</v>
      </c>
      <c r="H59">
        <v>12</v>
      </c>
      <c r="I59">
        <v>12</v>
      </c>
      <c r="J59">
        <v>1</v>
      </c>
      <c r="K59">
        <v>25</v>
      </c>
    </row>
    <row r="60" spans="1:11">
      <c r="G60">
        <v>11</v>
      </c>
      <c r="I60">
        <v>20</v>
      </c>
      <c r="K60">
        <v>20</v>
      </c>
    </row>
    <row r="61" spans="1:11">
      <c r="G61" t="s">
        <v>20</v>
      </c>
      <c r="H61">
        <v>187</v>
      </c>
      <c r="I61">
        <v>53</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59</v>
      </c>
      <c r="B3" s="54" t="s">
        <v>60</v>
      </c>
    </row>
    <row r="4" spans="1:6">
      <c r="A4" s="54" t="s">
        <v>61</v>
      </c>
      <c r="B4" t="s">
        <v>17</v>
      </c>
      <c r="C4" t="s">
        <v>62</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24</v>
      </c>
      <c r="E11">
        <v>3</v>
      </c>
      <c r="F11">
        <v>27</v>
      </c>
    </row>
    <row r="12" spans="1:6">
      <c r="A12" s="41">
        <v>8</v>
      </c>
      <c r="B12">
        <v>17</v>
      </c>
      <c r="D12">
        <v>6</v>
      </c>
      <c r="E12">
        <v>3</v>
      </c>
      <c r="F12">
        <v>26</v>
      </c>
    </row>
    <row r="13" spans="1:6">
      <c r="A13" s="41">
        <v>9</v>
      </c>
      <c r="B13">
        <v>15</v>
      </c>
      <c r="D13">
        <v>7</v>
      </c>
      <c r="E13">
        <v>2</v>
      </c>
      <c r="F13">
        <v>24</v>
      </c>
    </row>
    <row r="14" spans="1:6">
      <c r="A14" s="41">
        <v>10</v>
      </c>
      <c r="B14">
        <v>12</v>
      </c>
      <c r="D14">
        <v>12</v>
      </c>
      <c r="E14">
        <v>1</v>
      </c>
      <c r="F14">
        <v>25</v>
      </c>
    </row>
    <row r="15" spans="1:6">
      <c r="A15" s="41" t="s">
        <v>20</v>
      </c>
      <c r="B15">
        <v>187</v>
      </c>
      <c r="C15">
        <v>3</v>
      </c>
      <c r="D15">
        <v>33</v>
      </c>
      <c r="E15">
        <v>25</v>
      </c>
      <c r="F15">
        <v>248</v>
      </c>
    </row>
    <row r="20" spans="1:5">
      <c r="A20" s="54" t="s">
        <v>59</v>
      </c>
      <c r="B20" s="54" t="s">
        <v>60</v>
      </c>
    </row>
    <row r="21" spans="1:5">
      <c r="A21" s="54" t="s">
        <v>61</v>
      </c>
      <c r="B21" t="s">
        <v>17</v>
      </c>
      <c r="C21" t="s">
        <v>18</v>
      </c>
      <c r="D21" t="s">
        <v>19</v>
      </c>
      <c r="E21" t="s">
        <v>20</v>
      </c>
    </row>
    <row r="22" spans="1:5">
      <c r="A22" s="41" t="s">
        <v>25</v>
      </c>
      <c r="B22">
        <v>104</v>
      </c>
      <c r="C22">
        <v>20</v>
      </c>
      <c r="D22">
        <v>12</v>
      </c>
      <c r="E22">
        <v>136</v>
      </c>
    </row>
    <row r="23" spans="1:5">
      <c r="A23" s="41" t="s">
        <v>24</v>
      </c>
      <c r="B23">
        <v>83</v>
      </c>
      <c r="C23">
        <v>13</v>
      </c>
      <c r="D23">
        <v>13</v>
      </c>
      <c r="E23">
        <v>109</v>
      </c>
    </row>
    <row r="24" spans="1:5">
      <c r="A24" s="41" t="s">
        <v>20</v>
      </c>
      <c r="B24">
        <v>187</v>
      </c>
      <c r="C24">
        <v>33</v>
      </c>
      <c r="D24">
        <v>25</v>
      </c>
      <c r="E24">
        <v>245</v>
      </c>
    </row>
    <row r="33" spans="2:5">
      <c r="C33">
        <f>65+78+32+49+12+9</f>
        <v>245</v>
      </c>
    </row>
    <row r="34" spans="2:5">
      <c r="B34" t="s">
        <v>61</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V287"/>
  <sheetViews>
    <sheetView tabSelected="1" topLeftCell="R1" zoomScaleNormal="100" workbookViewId="0">
      <pane ySplit="1" topLeftCell="AU127" activePane="bottomLeft" state="frozen"/>
      <selection pane="bottomLeft" activeCell="AU1" sqref="AU1"/>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hidden="1" customWidth="1"/>
    <col min="21" max="21" width="34.42578125" hidden="1" customWidth="1"/>
    <col min="22" max="22" width="14.5703125" hidden="1" customWidth="1"/>
    <col min="23" max="23" width="39.42578125" style="41" hidden="1" customWidth="1"/>
    <col min="24" max="24" width="19.42578125" style="41" hidden="1" customWidth="1"/>
    <col min="25" max="25" width="12.85546875" style="41" hidden="1" customWidth="1"/>
    <col min="26" max="26" width="11.5703125" style="41" hidden="1" customWidth="1"/>
    <col min="27" max="27" width="11.5703125" hidden="1" customWidth="1"/>
    <col min="28" max="28" width="14.140625" hidden="1" customWidth="1"/>
    <col min="29" max="29" width="11.42578125" style="300" hidden="1" customWidth="1"/>
    <col min="30" max="30" width="11.5703125" hidden="1" customWidth="1"/>
    <col min="31" max="31" width="33.140625" hidden="1" customWidth="1"/>
    <col min="32" max="32" width="29.5703125" hidden="1" customWidth="1"/>
    <col min="33" max="33" width="21.7109375" hidden="1" customWidth="1"/>
    <col min="34" max="34" width="13.5703125" style="44" hidden="1" customWidth="1"/>
    <col min="35" max="35" width="26.5703125" hidden="1" customWidth="1"/>
    <col min="36" max="36" width="17.5703125" hidden="1" customWidth="1"/>
    <col min="37" max="37" width="15.42578125" hidden="1" customWidth="1"/>
    <col min="38" max="38" width="11.42578125" style="44" hidden="1" customWidth="1"/>
    <col min="39" max="39" width="14.42578125" style="44" hidden="1" customWidth="1"/>
    <col min="40" max="40" width="15.85546875" style="44" hidden="1" customWidth="1"/>
    <col min="41" max="41" width="17.42578125" style="51" hidden="1" customWidth="1"/>
    <col min="42" max="42" width="22.140625" style="51" hidden="1" customWidth="1"/>
    <col min="43" max="43" width="25.28515625" style="51" hidden="1" customWidth="1"/>
    <col min="44" max="44" width="13.42578125" style="44" hidden="1" customWidth="1"/>
    <col min="45" max="45" width="18.7109375" customWidth="1"/>
    <col min="46" max="46" width="42.42578125" style="42"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322" t="s">
        <v>63</v>
      </c>
      <c r="B1" s="323" t="s">
        <v>64</v>
      </c>
      <c r="C1" s="323" t="s">
        <v>65</v>
      </c>
      <c r="D1" s="323" t="s">
        <v>66</v>
      </c>
      <c r="E1" s="323" t="s">
        <v>67</v>
      </c>
      <c r="F1" s="323" t="s">
        <v>27</v>
      </c>
      <c r="G1" s="323" t="s">
        <v>16</v>
      </c>
      <c r="H1" s="323" t="s">
        <v>48</v>
      </c>
      <c r="I1" s="323" t="s">
        <v>32</v>
      </c>
      <c r="J1" s="323" t="s">
        <v>68</v>
      </c>
      <c r="K1" s="323" t="s">
        <v>69</v>
      </c>
      <c r="L1" s="323" t="s">
        <v>31</v>
      </c>
      <c r="M1" s="323" t="s">
        <v>70</v>
      </c>
      <c r="N1" s="323" t="s">
        <v>71</v>
      </c>
      <c r="O1" s="323" t="s">
        <v>72</v>
      </c>
      <c r="P1" s="323" t="s">
        <v>73</v>
      </c>
      <c r="Q1" s="323" t="s">
        <v>74</v>
      </c>
      <c r="R1" s="323" t="s">
        <v>75</v>
      </c>
      <c r="S1" s="323" t="s">
        <v>76</v>
      </c>
      <c r="T1" s="324" t="s">
        <v>77</v>
      </c>
      <c r="U1" s="292" t="s">
        <v>78</v>
      </c>
      <c r="V1" s="292" t="s">
        <v>79</v>
      </c>
      <c r="W1" s="292" t="s">
        <v>80</v>
      </c>
      <c r="X1" s="292" t="s">
        <v>81</v>
      </c>
      <c r="Y1" s="293" t="s">
        <v>82</v>
      </c>
      <c r="Z1" s="293" t="s">
        <v>83</v>
      </c>
      <c r="AA1" s="292" t="s">
        <v>84</v>
      </c>
      <c r="AB1" s="294" t="s">
        <v>85</v>
      </c>
      <c r="AC1" s="299" t="s">
        <v>86</v>
      </c>
      <c r="AD1" s="294" t="s">
        <v>19</v>
      </c>
      <c r="AE1" s="294" t="s">
        <v>87</v>
      </c>
      <c r="AF1" s="294" t="s">
        <v>88</v>
      </c>
      <c r="AG1" s="294" t="s">
        <v>89</v>
      </c>
      <c r="AH1" s="294" t="s">
        <v>90</v>
      </c>
      <c r="AI1" s="294" t="s">
        <v>91</v>
      </c>
      <c r="AJ1" s="294" t="s">
        <v>92</v>
      </c>
      <c r="AK1" s="294" t="s">
        <v>93</v>
      </c>
      <c r="AL1" s="293" t="s">
        <v>94</v>
      </c>
      <c r="AM1" s="293" t="s">
        <v>95</v>
      </c>
      <c r="AN1" s="293" t="s">
        <v>96</v>
      </c>
      <c r="AO1" s="293" t="s">
        <v>97</v>
      </c>
      <c r="AP1" s="293" t="s">
        <v>98</v>
      </c>
      <c r="AQ1" s="293" t="s">
        <v>99</v>
      </c>
      <c r="AR1" s="293" t="s">
        <v>100</v>
      </c>
      <c r="AS1" s="293" t="s">
        <v>101</v>
      </c>
      <c r="AT1" s="430" t="s">
        <v>102</v>
      </c>
      <c r="AU1" s="294" t="s">
        <v>103</v>
      </c>
      <c r="AV1" s="294" t="s">
        <v>104</v>
      </c>
      <c r="AW1" s="294" t="s">
        <v>105</v>
      </c>
      <c r="AX1" s="294" t="s">
        <v>106</v>
      </c>
      <c r="AY1" s="294" t="s">
        <v>107</v>
      </c>
      <c r="AZ1" s="294" t="s">
        <v>108</v>
      </c>
      <c r="BA1" s="294" t="s">
        <v>109</v>
      </c>
      <c r="BB1" s="294" t="s">
        <v>110</v>
      </c>
      <c r="BC1" s="294" t="s">
        <v>111</v>
      </c>
      <c r="BD1" s="294" t="s">
        <v>112</v>
      </c>
      <c r="BE1" s="294" t="s">
        <v>113</v>
      </c>
      <c r="BF1" s="294" t="s">
        <v>114</v>
      </c>
      <c r="BG1" s="294" t="s">
        <v>115</v>
      </c>
      <c r="BH1" s="294" t="s">
        <v>116</v>
      </c>
      <c r="BI1" s="294" t="s">
        <v>117</v>
      </c>
      <c r="BJ1" s="294" t="s">
        <v>118</v>
      </c>
      <c r="BK1" s="295" t="s">
        <v>119</v>
      </c>
      <c r="BL1" s="294" t="s">
        <v>15</v>
      </c>
      <c r="BM1" s="296" t="s">
        <v>120</v>
      </c>
      <c r="BN1" s="296" t="s">
        <v>121</v>
      </c>
      <c r="BO1" s="294" t="s">
        <v>122</v>
      </c>
      <c r="BP1" s="294" t="s">
        <v>123</v>
      </c>
      <c r="BQ1" s="294" t="s">
        <v>124</v>
      </c>
      <c r="BR1" s="294" t="s">
        <v>125</v>
      </c>
      <c r="BS1" s="294" t="s">
        <v>126</v>
      </c>
      <c r="BT1" s="294" t="s">
        <v>127</v>
      </c>
      <c r="BU1" s="294" t="s">
        <v>128</v>
      </c>
      <c r="BV1" s="294" t="s">
        <v>129</v>
      </c>
      <c r="BW1" s="294" t="s">
        <v>130</v>
      </c>
      <c r="BX1" s="294" t="s">
        <v>131</v>
      </c>
      <c r="BY1" s="294" t="s">
        <v>132</v>
      </c>
      <c r="BZ1" s="297" t="s">
        <v>133</v>
      </c>
      <c r="CA1" s="297" t="s">
        <v>134</v>
      </c>
      <c r="CB1" s="294" t="s">
        <v>135</v>
      </c>
      <c r="CC1" s="294" t="s">
        <v>136</v>
      </c>
      <c r="CD1" s="294" t="s">
        <v>137</v>
      </c>
      <c r="CE1" s="294" t="s">
        <v>138</v>
      </c>
      <c r="CF1" s="402" t="s">
        <v>139</v>
      </c>
      <c r="CG1" s="294" t="s">
        <v>140</v>
      </c>
      <c r="CH1" s="294" t="s">
        <v>141</v>
      </c>
      <c r="CI1" s="294" t="s">
        <v>142</v>
      </c>
      <c r="CJ1" s="298"/>
    </row>
    <row r="2" spans="1:88" ht="26.1" customHeight="1">
      <c r="A2" s="75">
        <v>1</v>
      </c>
      <c r="B2" s="75" t="s">
        <v>143</v>
      </c>
      <c r="C2" s="75" t="s">
        <v>144</v>
      </c>
      <c r="D2" s="75" t="s">
        <v>145</v>
      </c>
      <c r="E2" s="75" t="s">
        <v>146</v>
      </c>
      <c r="F2" s="75" t="s">
        <v>24</v>
      </c>
      <c r="G2" s="75">
        <v>1</v>
      </c>
      <c r="H2" s="75" t="s">
        <v>51</v>
      </c>
      <c r="I2" s="75" t="s">
        <v>30</v>
      </c>
      <c r="J2" s="75" t="s">
        <v>147</v>
      </c>
      <c r="K2" s="75" t="s">
        <v>148</v>
      </c>
      <c r="L2" s="75" t="s">
        <v>30</v>
      </c>
      <c r="M2" s="75" t="s">
        <v>149</v>
      </c>
      <c r="N2" s="225"/>
      <c r="O2" s="2" t="s">
        <v>150</v>
      </c>
      <c r="P2" s="3" t="s">
        <v>150</v>
      </c>
      <c r="Q2" s="75" t="s">
        <v>150</v>
      </c>
      <c r="R2" s="75" t="s">
        <v>151</v>
      </c>
      <c r="S2" s="75" t="s">
        <v>152</v>
      </c>
      <c r="T2" s="367"/>
      <c r="U2" s="226" t="s">
        <v>153</v>
      </c>
      <c r="V2" s="226">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431"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27">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3">
        <v>0</v>
      </c>
      <c r="CG2" s="75">
        <v>1</v>
      </c>
      <c r="CH2" s="75"/>
      <c r="CI2" s="75" t="s">
        <v>167</v>
      </c>
      <c r="CJ2" s="401"/>
    </row>
    <row r="3" spans="1:88" ht="24.95" customHeight="1">
      <c r="A3" s="75">
        <v>2</v>
      </c>
      <c r="B3" s="75" t="s">
        <v>168</v>
      </c>
      <c r="C3" s="75" t="s">
        <v>169</v>
      </c>
      <c r="D3" s="75"/>
      <c r="E3" s="75" t="s">
        <v>170</v>
      </c>
      <c r="F3" s="75" t="s">
        <v>25</v>
      </c>
      <c r="G3" s="75">
        <v>1</v>
      </c>
      <c r="H3" s="75" t="s">
        <v>52</v>
      </c>
      <c r="I3" s="75" t="s">
        <v>41</v>
      </c>
      <c r="J3" s="75" t="s">
        <v>171</v>
      </c>
      <c r="K3" s="75" t="s">
        <v>172</v>
      </c>
      <c r="L3" s="75" t="s">
        <v>39</v>
      </c>
      <c r="M3" s="75" t="s">
        <v>162</v>
      </c>
      <c r="N3" s="225"/>
      <c r="O3" s="2" t="s">
        <v>150</v>
      </c>
      <c r="P3" s="3" t="s">
        <v>150</v>
      </c>
      <c r="Q3" s="75"/>
      <c r="R3" s="75" t="s">
        <v>173</v>
      </c>
      <c r="S3" s="75" t="s">
        <v>174</v>
      </c>
      <c r="T3" s="368" t="s">
        <v>175</v>
      </c>
      <c r="U3" s="226" t="s">
        <v>176</v>
      </c>
      <c r="V3" s="226">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431"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27">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3">
        <v>2</v>
      </c>
      <c r="CG3" s="75">
        <v>2</v>
      </c>
      <c r="CH3" s="75">
        <v>0</v>
      </c>
      <c r="CI3" s="75" t="s">
        <v>167</v>
      </c>
    </row>
    <row r="4" spans="1:88" ht="24.95" customHeight="1">
      <c r="A4" s="75">
        <v>3</v>
      </c>
      <c r="B4" s="75" t="s">
        <v>185</v>
      </c>
      <c r="C4" s="75" t="s">
        <v>186</v>
      </c>
      <c r="D4" s="75" t="s">
        <v>187</v>
      </c>
      <c r="E4" s="75" t="s">
        <v>188</v>
      </c>
      <c r="F4" s="75" t="s">
        <v>25</v>
      </c>
      <c r="G4" s="75">
        <v>1</v>
      </c>
      <c r="H4" s="75" t="s">
        <v>49</v>
      </c>
      <c r="I4" s="75" t="s">
        <v>35</v>
      </c>
      <c r="J4" s="75" t="s">
        <v>189</v>
      </c>
      <c r="K4" s="75" t="s">
        <v>190</v>
      </c>
      <c r="L4" s="75" t="s">
        <v>35</v>
      </c>
      <c r="M4" s="75" t="s">
        <v>149</v>
      </c>
      <c r="N4" s="225" t="s">
        <v>191</v>
      </c>
      <c r="O4" s="2" t="s">
        <v>192</v>
      </c>
      <c r="P4" s="3" t="s">
        <v>150</v>
      </c>
      <c r="Q4" s="75"/>
      <c r="R4" s="421" t="s">
        <v>193</v>
      </c>
      <c r="S4" s="75" t="s">
        <v>194</v>
      </c>
      <c r="T4" s="368" t="s">
        <v>195</v>
      </c>
      <c r="U4" s="226" t="s">
        <v>196</v>
      </c>
      <c r="V4" s="226">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43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27">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3" t="s">
        <v>167</v>
      </c>
      <c r="CG4" s="75" t="s">
        <v>167</v>
      </c>
      <c r="CH4" s="75"/>
      <c r="CI4" s="75" t="s">
        <v>167</v>
      </c>
    </row>
    <row r="5" spans="1:88" ht="24.95" customHeight="1">
      <c r="A5" s="75">
        <v>4</v>
      </c>
      <c r="B5" s="75" t="s">
        <v>206</v>
      </c>
      <c r="C5" s="75" t="s">
        <v>207</v>
      </c>
      <c r="D5" s="75"/>
      <c r="E5" s="75" t="s">
        <v>208</v>
      </c>
      <c r="F5" s="75" t="s">
        <v>24</v>
      </c>
      <c r="G5" s="75">
        <v>1</v>
      </c>
      <c r="H5" s="75" t="s">
        <v>52</v>
      </c>
      <c r="I5" s="75" t="s">
        <v>41</v>
      </c>
      <c r="J5" s="75" t="s">
        <v>171</v>
      </c>
      <c r="K5" s="75" t="s">
        <v>209</v>
      </c>
      <c r="L5" s="75" t="s">
        <v>39</v>
      </c>
      <c r="M5" s="75" t="s">
        <v>162</v>
      </c>
      <c r="N5" s="225"/>
      <c r="O5" s="2" t="s">
        <v>150</v>
      </c>
      <c r="P5" s="3" t="s">
        <v>150</v>
      </c>
      <c r="Q5" s="75" t="s">
        <v>150</v>
      </c>
      <c r="R5" s="421" t="s">
        <v>210</v>
      </c>
      <c r="S5" s="75" t="s">
        <v>211</v>
      </c>
      <c r="T5" s="367" t="s">
        <v>212</v>
      </c>
      <c r="U5" s="226" t="s">
        <v>213</v>
      </c>
      <c r="V5" s="226">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432" t="s">
        <v>218</v>
      </c>
      <c r="AU5" s="75" t="s">
        <v>219</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27">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3">
        <v>1</v>
      </c>
      <c r="CG5" s="75">
        <v>3</v>
      </c>
      <c r="CH5" s="75"/>
      <c r="CI5" s="75" t="s">
        <v>167</v>
      </c>
    </row>
    <row r="6" spans="1:88" ht="27.6" customHeight="1">
      <c r="A6" s="75">
        <v>5</v>
      </c>
      <c r="B6" s="75" t="s">
        <v>220</v>
      </c>
      <c r="C6" s="75" t="s">
        <v>221</v>
      </c>
      <c r="D6" s="75"/>
      <c r="E6" s="75" t="s">
        <v>222</v>
      </c>
      <c r="F6" s="75" t="s">
        <v>24</v>
      </c>
      <c r="G6" s="75">
        <v>1</v>
      </c>
      <c r="H6" s="75" t="s">
        <v>50</v>
      </c>
      <c r="I6" s="75" t="s">
        <v>44</v>
      </c>
      <c r="J6" s="75" t="s">
        <v>223</v>
      </c>
      <c r="K6" s="75" t="s">
        <v>224</v>
      </c>
      <c r="L6" s="75" t="s">
        <v>43</v>
      </c>
      <c r="M6" s="75" t="s">
        <v>162</v>
      </c>
      <c r="N6" s="225"/>
      <c r="O6" s="2" t="s">
        <v>150</v>
      </c>
      <c r="P6" s="3" t="s">
        <v>150</v>
      </c>
      <c r="Q6" s="75" t="s">
        <v>150</v>
      </c>
      <c r="R6" s="75" t="s">
        <v>225</v>
      </c>
      <c r="S6" s="75" t="s">
        <v>226</v>
      </c>
      <c r="T6" s="367"/>
      <c r="U6" s="226" t="s">
        <v>227</v>
      </c>
      <c r="V6" s="226">
        <v>26178</v>
      </c>
      <c r="W6" s="82" t="s">
        <v>228</v>
      </c>
      <c r="X6" s="82" t="s">
        <v>155</v>
      </c>
      <c r="Y6" s="82" t="s">
        <v>156</v>
      </c>
      <c r="Z6" s="82" t="s">
        <v>157</v>
      </c>
      <c r="AA6" s="76">
        <v>21</v>
      </c>
      <c r="AB6" s="77">
        <v>40646</v>
      </c>
      <c r="AC6" s="77">
        <v>40603</v>
      </c>
      <c r="AD6" s="77"/>
      <c r="AE6" s="6" t="s">
        <v>229</v>
      </c>
      <c r="AF6" s="6" t="s">
        <v>230</v>
      </c>
      <c r="AG6" s="6"/>
      <c r="AH6" s="75">
        <f t="shared" si="0"/>
        <v>2</v>
      </c>
      <c r="AI6" s="2" t="s">
        <v>161</v>
      </c>
      <c r="AJ6" s="2" t="s">
        <v>160</v>
      </c>
      <c r="AK6" s="2"/>
      <c r="AL6" s="2" t="s">
        <v>149</v>
      </c>
      <c r="AM6" s="2" t="s">
        <v>162</v>
      </c>
      <c r="AN6" s="2"/>
      <c r="AO6" s="2" t="s">
        <v>163</v>
      </c>
      <c r="AP6" s="2" t="s">
        <v>202</v>
      </c>
      <c r="AQ6" s="2" t="s">
        <v>231</v>
      </c>
      <c r="AR6" s="2" t="s">
        <v>149</v>
      </c>
      <c r="AS6" s="2"/>
      <c r="AT6" s="432" t="s">
        <v>232</v>
      </c>
      <c r="AU6" s="75" t="s">
        <v>233</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27">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3" t="s">
        <v>167</v>
      </c>
      <c r="CG6" s="75" t="s">
        <v>167</v>
      </c>
      <c r="CH6" s="75"/>
      <c r="CI6" s="75" t="s">
        <v>167</v>
      </c>
    </row>
    <row r="7" spans="1:88" ht="24.95" customHeight="1">
      <c r="A7" s="75">
        <v>6</v>
      </c>
      <c r="B7" s="75" t="s">
        <v>234</v>
      </c>
      <c r="C7" s="75" t="s">
        <v>235</v>
      </c>
      <c r="D7" s="75" t="s">
        <v>236</v>
      </c>
      <c r="E7" s="75" t="s">
        <v>237</v>
      </c>
      <c r="F7" s="75" t="s">
        <v>25</v>
      </c>
      <c r="G7" s="75">
        <v>1</v>
      </c>
      <c r="H7" s="75" t="s">
        <v>56</v>
      </c>
      <c r="I7" s="75" t="s">
        <v>38</v>
      </c>
      <c r="J7" s="75" t="s">
        <v>238</v>
      </c>
      <c r="K7" s="75"/>
      <c r="L7" s="75" t="s">
        <v>43</v>
      </c>
      <c r="M7" s="75" t="s">
        <v>162</v>
      </c>
      <c r="N7" s="225"/>
      <c r="O7" s="2" t="s">
        <v>150</v>
      </c>
      <c r="P7" s="3" t="s">
        <v>239</v>
      </c>
      <c r="Q7" s="75" t="s">
        <v>150</v>
      </c>
      <c r="R7" s="75" t="s">
        <v>240</v>
      </c>
      <c r="S7" s="75" t="s">
        <v>241</v>
      </c>
      <c r="T7" s="368" t="s">
        <v>242</v>
      </c>
      <c r="U7" s="77" t="s">
        <v>243</v>
      </c>
      <c r="V7" s="77">
        <v>28383</v>
      </c>
      <c r="W7" s="82" t="s">
        <v>244</v>
      </c>
      <c r="X7" s="82" t="s">
        <v>178</v>
      </c>
      <c r="Y7" s="82" t="s">
        <v>162</v>
      </c>
      <c r="Z7" s="82" t="s">
        <v>157</v>
      </c>
      <c r="AA7" s="76">
        <v>16</v>
      </c>
      <c r="AB7" s="77">
        <v>40609</v>
      </c>
      <c r="AC7" s="77">
        <v>40603</v>
      </c>
      <c r="AD7" s="77"/>
      <c r="AE7" s="6" t="s">
        <v>245</v>
      </c>
      <c r="AF7" s="6" t="s">
        <v>246</v>
      </c>
      <c r="AG7" s="6" t="s">
        <v>247</v>
      </c>
      <c r="AH7" s="75">
        <f t="shared" si="0"/>
        <v>3</v>
      </c>
      <c r="AI7" s="4" t="s">
        <v>161</v>
      </c>
      <c r="AJ7" s="2" t="s">
        <v>160</v>
      </c>
      <c r="AK7" s="2" t="s">
        <v>160</v>
      </c>
      <c r="AL7" s="2" t="s">
        <v>149</v>
      </c>
      <c r="AM7" s="2" t="s">
        <v>149</v>
      </c>
      <c r="AN7" s="2" t="s">
        <v>162</v>
      </c>
      <c r="AO7" s="2" t="s">
        <v>181</v>
      </c>
      <c r="AP7" s="2" t="s">
        <v>248</v>
      </c>
      <c r="AQ7" s="2" t="s">
        <v>249</v>
      </c>
      <c r="AR7" s="2" t="s">
        <v>149</v>
      </c>
      <c r="AS7" s="2"/>
      <c r="AT7" s="432" t="s">
        <v>250</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27">
        <f t="shared" si="1"/>
        <v>81</v>
      </c>
      <c r="BN7" s="75">
        <f t="shared" si="2"/>
        <v>73</v>
      </c>
      <c r="BO7" s="75"/>
      <c r="BP7" s="75" t="s">
        <v>167</v>
      </c>
      <c r="BQ7" s="75">
        <v>4</v>
      </c>
      <c r="BR7" s="75">
        <v>1</v>
      </c>
      <c r="BS7" s="75">
        <v>0</v>
      </c>
      <c r="BT7" s="75">
        <v>0</v>
      </c>
      <c r="BU7" s="75">
        <v>0</v>
      </c>
      <c r="BV7" s="75">
        <v>1</v>
      </c>
      <c r="BW7" s="75" t="s">
        <v>251</v>
      </c>
      <c r="BX7" s="75" t="s">
        <v>162</v>
      </c>
      <c r="BY7" s="75"/>
      <c r="BZ7" s="81"/>
      <c r="CA7" s="81"/>
      <c r="CB7" s="75"/>
      <c r="CC7" s="75" t="s">
        <v>162</v>
      </c>
      <c r="CD7" s="75"/>
      <c r="CE7" s="75"/>
      <c r="CF7" s="403">
        <v>3</v>
      </c>
      <c r="CG7" s="75">
        <v>3</v>
      </c>
      <c r="CH7" s="75"/>
      <c r="CI7" s="75" t="s">
        <v>167</v>
      </c>
    </row>
    <row r="8" spans="1:88" ht="24.95" customHeight="1">
      <c r="A8" s="75">
        <v>7</v>
      </c>
      <c r="B8" s="75" t="s">
        <v>252</v>
      </c>
      <c r="C8" s="75" t="s">
        <v>253</v>
      </c>
      <c r="D8" s="75" t="s">
        <v>254</v>
      </c>
      <c r="E8" s="75" t="s">
        <v>255</v>
      </c>
      <c r="F8" s="75" t="s">
        <v>25</v>
      </c>
      <c r="G8" s="75">
        <v>1</v>
      </c>
      <c r="H8" s="75" t="s">
        <v>50</v>
      </c>
      <c r="I8" s="75" t="s">
        <v>44</v>
      </c>
      <c r="J8" s="75" t="s">
        <v>256</v>
      </c>
      <c r="K8" s="75" t="s">
        <v>257</v>
      </c>
      <c r="L8" s="75" t="s">
        <v>43</v>
      </c>
      <c r="M8" s="75" t="s">
        <v>162</v>
      </c>
      <c r="N8" s="225"/>
      <c r="O8" s="2" t="s">
        <v>150</v>
      </c>
      <c r="P8" s="3" t="s">
        <v>150</v>
      </c>
      <c r="Q8" s="75" t="s">
        <v>150</v>
      </c>
      <c r="R8" s="75" t="s">
        <v>258</v>
      </c>
      <c r="S8" s="83" t="s">
        <v>259</v>
      </c>
      <c r="T8" s="367"/>
      <c r="U8" s="226" t="s">
        <v>260</v>
      </c>
      <c r="V8" s="226">
        <v>26090</v>
      </c>
      <c r="W8" s="82" t="s">
        <v>261</v>
      </c>
      <c r="X8" s="82" t="s">
        <v>178</v>
      </c>
      <c r="Y8" s="82" t="s">
        <v>162</v>
      </c>
      <c r="Z8" s="82" t="s">
        <v>157</v>
      </c>
      <c r="AA8" s="76">
        <v>7.5</v>
      </c>
      <c r="AB8" s="77">
        <v>40577</v>
      </c>
      <c r="AC8" s="77">
        <v>40603</v>
      </c>
      <c r="AD8" s="77"/>
      <c r="AE8" s="6" t="s">
        <v>262</v>
      </c>
      <c r="AF8" s="6" t="s">
        <v>263</v>
      </c>
      <c r="AG8" s="6" t="s">
        <v>264</v>
      </c>
      <c r="AH8" s="75">
        <f t="shared" si="0"/>
        <v>3</v>
      </c>
      <c r="AI8" s="4" t="s">
        <v>161</v>
      </c>
      <c r="AJ8" s="2" t="s">
        <v>201</v>
      </c>
      <c r="AK8" s="2" t="s">
        <v>160</v>
      </c>
      <c r="AL8" s="2" t="s">
        <v>149</v>
      </c>
      <c r="AM8" s="2" t="s">
        <v>162</v>
      </c>
      <c r="AN8" s="2" t="s">
        <v>162</v>
      </c>
      <c r="AO8" s="2" t="s">
        <v>163</v>
      </c>
      <c r="AP8" s="2" t="s">
        <v>202</v>
      </c>
      <c r="AQ8" s="2" t="s">
        <v>265</v>
      </c>
      <c r="AR8" s="2" t="s">
        <v>149</v>
      </c>
      <c r="AS8" s="2"/>
      <c r="AT8" s="432" t="s">
        <v>266</v>
      </c>
      <c r="AU8" s="75" t="s">
        <v>267</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27">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3">
        <v>2</v>
      </c>
      <c r="CG8" s="75">
        <v>2</v>
      </c>
      <c r="CH8" s="75"/>
      <c r="CI8" s="75" t="s">
        <v>167</v>
      </c>
    </row>
    <row r="9" spans="1:88" ht="24.95" customHeight="1">
      <c r="A9" s="75">
        <v>8</v>
      </c>
      <c r="B9" s="75" t="s">
        <v>268</v>
      </c>
      <c r="C9" s="75" t="s">
        <v>269</v>
      </c>
      <c r="D9" s="75" t="s">
        <v>270</v>
      </c>
      <c r="E9" s="75" t="s">
        <v>271</v>
      </c>
      <c r="F9" s="75" t="s">
        <v>24</v>
      </c>
      <c r="G9" s="75">
        <v>1</v>
      </c>
      <c r="H9" s="75" t="s">
        <v>51</v>
      </c>
      <c r="I9" s="75" t="s">
        <v>37</v>
      </c>
      <c r="J9" s="75" t="s">
        <v>272</v>
      </c>
      <c r="K9" s="75" t="s">
        <v>273</v>
      </c>
      <c r="L9" s="75" t="s">
        <v>30</v>
      </c>
      <c r="M9" s="75" t="s">
        <v>162</v>
      </c>
      <c r="N9" s="225">
        <v>125847</v>
      </c>
      <c r="O9" s="8" t="s">
        <v>150</v>
      </c>
      <c r="P9" s="9" t="s">
        <v>150</v>
      </c>
      <c r="Q9" s="75"/>
      <c r="R9" s="421" t="s">
        <v>274</v>
      </c>
      <c r="S9" s="75" t="s">
        <v>275</v>
      </c>
      <c r="T9" s="368" t="s">
        <v>276</v>
      </c>
      <c r="U9" s="226" t="s">
        <v>277</v>
      </c>
      <c r="V9" s="226">
        <v>26085</v>
      </c>
      <c r="W9" s="82" t="s">
        <v>278</v>
      </c>
      <c r="X9" s="82" t="s">
        <v>178</v>
      </c>
      <c r="Y9" s="82" t="s">
        <v>162</v>
      </c>
      <c r="Z9" s="82" t="s">
        <v>157</v>
      </c>
      <c r="AA9" s="76">
        <v>14</v>
      </c>
      <c r="AB9" s="77">
        <v>40739</v>
      </c>
      <c r="AC9" s="77">
        <v>40603</v>
      </c>
      <c r="AD9" s="77"/>
      <c r="AE9" s="75" t="s">
        <v>279</v>
      </c>
      <c r="AF9" s="75" t="s">
        <v>280</v>
      </c>
      <c r="AG9" s="6"/>
      <c r="AH9" s="75">
        <f t="shared" si="0"/>
        <v>2</v>
      </c>
      <c r="AI9" s="8" t="s">
        <v>281</v>
      </c>
      <c r="AJ9" s="8"/>
      <c r="AK9" s="8"/>
      <c r="AL9" s="8" t="s">
        <v>149</v>
      </c>
      <c r="AM9" s="8"/>
      <c r="AN9" s="8"/>
      <c r="AO9" s="8" t="s">
        <v>163</v>
      </c>
      <c r="AP9" s="8" t="s">
        <v>282</v>
      </c>
      <c r="AQ9" s="2" t="s">
        <v>249</v>
      </c>
      <c r="AR9" s="8" t="s">
        <v>149</v>
      </c>
      <c r="AS9" s="8" t="s">
        <v>283</v>
      </c>
      <c r="AT9" s="431" t="s">
        <v>284</v>
      </c>
      <c r="AU9" s="75" t="s">
        <v>285</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27">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3" t="s">
        <v>167</v>
      </c>
      <c r="CG9" s="75" t="s">
        <v>167</v>
      </c>
      <c r="CH9" s="75"/>
      <c r="CI9" s="75" t="s">
        <v>167</v>
      </c>
    </row>
    <row r="10" spans="1:88" ht="24.95" customHeight="1">
      <c r="A10" s="75">
        <v>9</v>
      </c>
      <c r="B10" s="75" t="s">
        <v>286</v>
      </c>
      <c r="C10" s="75" t="s">
        <v>287</v>
      </c>
      <c r="D10" s="75"/>
      <c r="E10" s="75" t="s">
        <v>288</v>
      </c>
      <c r="F10" s="75" t="s">
        <v>24</v>
      </c>
      <c r="G10" s="75">
        <v>1</v>
      </c>
      <c r="H10" s="75" t="s">
        <v>50</v>
      </c>
      <c r="I10" s="75" t="s">
        <v>44</v>
      </c>
      <c r="J10" s="75" t="s">
        <v>289</v>
      </c>
      <c r="K10" s="75" t="s">
        <v>290</v>
      </c>
      <c r="L10" s="75" t="s">
        <v>42</v>
      </c>
      <c r="M10" s="75" t="s">
        <v>149</v>
      </c>
      <c r="N10" s="225"/>
      <c r="O10" s="2" t="s">
        <v>192</v>
      </c>
      <c r="P10" s="3" t="s">
        <v>167</v>
      </c>
      <c r="Q10" s="75"/>
      <c r="R10" s="75" t="s">
        <v>291</v>
      </c>
      <c r="S10" s="82" t="s">
        <v>292</v>
      </c>
      <c r="T10" s="367"/>
      <c r="U10" s="226" t="s">
        <v>293</v>
      </c>
      <c r="V10" s="226">
        <v>26541</v>
      </c>
      <c r="W10" s="82" t="s">
        <v>294</v>
      </c>
      <c r="X10" s="82" t="s">
        <v>178</v>
      </c>
      <c r="Y10" s="82" t="s">
        <v>162</v>
      </c>
      <c r="Z10" s="82" t="s">
        <v>157</v>
      </c>
      <c r="AA10" s="76">
        <v>11</v>
      </c>
      <c r="AB10" s="77">
        <v>40544</v>
      </c>
      <c r="AC10" s="77">
        <v>40603</v>
      </c>
      <c r="AD10" s="77"/>
      <c r="AE10" s="6" t="s">
        <v>295</v>
      </c>
      <c r="AF10" s="6" t="s">
        <v>296</v>
      </c>
      <c r="AG10" s="6"/>
      <c r="AH10" s="75">
        <f t="shared" si="0"/>
        <v>2</v>
      </c>
      <c r="AI10" s="2" t="s">
        <v>160</v>
      </c>
      <c r="AJ10" s="2" t="s">
        <v>161</v>
      </c>
      <c r="AK10" s="2"/>
      <c r="AL10" s="2" t="s">
        <v>149</v>
      </c>
      <c r="AM10" s="2" t="s">
        <v>149</v>
      </c>
      <c r="AN10" s="2"/>
      <c r="AO10" s="2" t="s">
        <v>163</v>
      </c>
      <c r="AP10" s="2"/>
      <c r="AQ10" s="2" t="s">
        <v>202</v>
      </c>
      <c r="AR10" s="2"/>
      <c r="AS10" s="2"/>
      <c r="AT10" s="432" t="s">
        <v>297</v>
      </c>
      <c r="AU10" s="75" t="s">
        <v>298</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27">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3" t="s">
        <v>167</v>
      </c>
      <c r="CG10" s="75" t="s">
        <v>167</v>
      </c>
      <c r="CH10" s="75"/>
      <c r="CI10" s="75" t="s">
        <v>167</v>
      </c>
    </row>
    <row r="11" spans="1:88" ht="24.95" customHeight="1">
      <c r="A11" s="75">
        <v>10</v>
      </c>
      <c r="B11" s="75" t="s">
        <v>299</v>
      </c>
      <c r="C11" s="75" t="s">
        <v>300</v>
      </c>
      <c r="D11" s="75"/>
      <c r="E11" s="75" t="s">
        <v>301</v>
      </c>
      <c r="F11" s="75" t="s">
        <v>24</v>
      </c>
      <c r="G11" s="75">
        <v>1</v>
      </c>
      <c r="H11" s="75" t="s">
        <v>52</v>
      </c>
      <c r="I11" s="75" t="s">
        <v>41</v>
      </c>
      <c r="J11" s="75" t="s">
        <v>302</v>
      </c>
      <c r="K11" s="75" t="s">
        <v>172</v>
      </c>
      <c r="L11" s="75" t="s">
        <v>41</v>
      </c>
      <c r="M11" s="75" t="s">
        <v>149</v>
      </c>
      <c r="N11" s="225">
        <v>213004253</v>
      </c>
      <c r="O11" s="2" t="s">
        <v>150</v>
      </c>
      <c r="P11" s="3" t="s">
        <v>150</v>
      </c>
      <c r="Q11" s="75" t="s">
        <v>150</v>
      </c>
      <c r="R11" s="421" t="s">
        <v>303</v>
      </c>
      <c r="S11" s="75" t="s">
        <v>304</v>
      </c>
      <c r="T11" s="368" t="s">
        <v>305</v>
      </c>
      <c r="U11" s="226" t="s">
        <v>306</v>
      </c>
      <c r="V11" s="226">
        <v>26915</v>
      </c>
      <c r="W11" s="82" t="s">
        <v>307</v>
      </c>
      <c r="X11" s="82" t="s">
        <v>178</v>
      </c>
      <c r="Y11" s="82" t="s">
        <v>162</v>
      </c>
      <c r="Z11" s="82" t="s">
        <v>308</v>
      </c>
      <c r="AA11" s="76">
        <v>13</v>
      </c>
      <c r="AB11" s="77">
        <v>40823</v>
      </c>
      <c r="AC11" s="77">
        <v>40603</v>
      </c>
      <c r="AD11" s="77"/>
      <c r="AE11" s="6" t="s">
        <v>309</v>
      </c>
      <c r="AF11" s="6" t="s">
        <v>310</v>
      </c>
      <c r="AG11" s="6" t="s">
        <v>311</v>
      </c>
      <c r="AH11" s="75">
        <f t="shared" si="0"/>
        <v>3</v>
      </c>
      <c r="AI11" s="2" t="s">
        <v>281</v>
      </c>
      <c r="AJ11" s="2" t="s">
        <v>160</v>
      </c>
      <c r="AK11" s="2" t="s">
        <v>160</v>
      </c>
      <c r="AL11" s="2" t="s">
        <v>149</v>
      </c>
      <c r="AM11" s="2" t="s">
        <v>149</v>
      </c>
      <c r="AN11" s="2" t="s">
        <v>162</v>
      </c>
      <c r="AO11" s="2" t="s">
        <v>163</v>
      </c>
      <c r="AP11" s="2" t="s">
        <v>180</v>
      </c>
      <c r="AQ11" s="2" t="s">
        <v>312</v>
      </c>
      <c r="AR11" s="2" t="s">
        <v>149</v>
      </c>
      <c r="AS11" s="2" t="s">
        <v>313</v>
      </c>
      <c r="AT11" s="432" t="s">
        <v>218</v>
      </c>
      <c r="AU11" s="75" t="s">
        <v>314</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27">
        <f t="shared" si="1"/>
        <v>76</v>
      </c>
      <c r="BN11" s="75">
        <f t="shared" si="2"/>
        <v>68</v>
      </c>
      <c r="BO11" s="82" t="s">
        <v>315</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3">
        <v>3</v>
      </c>
      <c r="CG11" s="75">
        <v>4</v>
      </c>
      <c r="CH11" s="75"/>
      <c r="CI11" s="75" t="s">
        <v>167</v>
      </c>
    </row>
    <row r="12" spans="1:88" ht="32.1" customHeight="1">
      <c r="A12" s="75">
        <v>11</v>
      </c>
      <c r="B12" s="75" t="s">
        <v>316</v>
      </c>
      <c r="C12" s="75" t="s">
        <v>317</v>
      </c>
      <c r="D12" s="75" t="s">
        <v>318</v>
      </c>
      <c r="E12" s="75" t="s">
        <v>319</v>
      </c>
      <c r="F12" s="75" t="s">
        <v>24</v>
      </c>
      <c r="G12" s="75">
        <v>1</v>
      </c>
      <c r="H12" s="75" t="s">
        <v>51</v>
      </c>
      <c r="I12" s="75" t="s">
        <v>30</v>
      </c>
      <c r="J12" s="75" t="s">
        <v>320</v>
      </c>
      <c r="K12" s="75" t="s">
        <v>148</v>
      </c>
      <c r="L12" s="75" t="s">
        <v>30</v>
      </c>
      <c r="M12" s="75" t="s">
        <v>149</v>
      </c>
      <c r="N12" s="225"/>
      <c r="O12" s="2" t="s">
        <v>321</v>
      </c>
      <c r="P12" s="3" t="s">
        <v>150</v>
      </c>
      <c r="Q12" s="75" t="s">
        <v>150</v>
      </c>
      <c r="R12" s="421" t="s">
        <v>322</v>
      </c>
      <c r="S12" s="82" t="s">
        <v>323</v>
      </c>
      <c r="T12" s="368" t="s">
        <v>324</v>
      </c>
      <c r="U12" s="226" t="s">
        <v>325</v>
      </c>
      <c r="V12" s="226">
        <v>28098</v>
      </c>
      <c r="W12" s="82" t="s">
        <v>326</v>
      </c>
      <c r="X12" s="82" t="s">
        <v>178</v>
      </c>
      <c r="Y12" s="82" t="s">
        <v>162</v>
      </c>
      <c r="Z12" s="82" t="s">
        <v>308</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312</v>
      </c>
      <c r="AR12" s="2" t="s">
        <v>149</v>
      </c>
      <c r="AS12" s="2"/>
      <c r="AT12" s="432" t="s">
        <v>327</v>
      </c>
      <c r="AU12" s="75" t="s">
        <v>328</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27">
        <f t="shared" si="1"/>
        <v>35</v>
      </c>
      <c r="BN12" s="75">
        <f t="shared" si="2"/>
        <v>27</v>
      </c>
      <c r="BO12" s="82" t="s">
        <v>329</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3">
        <v>0</v>
      </c>
      <c r="CG12" s="75">
        <v>2</v>
      </c>
      <c r="CH12" s="75"/>
      <c r="CI12" s="75" t="s">
        <v>167</v>
      </c>
    </row>
    <row r="13" spans="1:88" ht="27.95" customHeight="1">
      <c r="A13" s="75">
        <v>12</v>
      </c>
      <c r="B13" s="75" t="s">
        <v>330</v>
      </c>
      <c r="C13" s="75" t="s">
        <v>331</v>
      </c>
      <c r="D13" s="75" t="s">
        <v>332</v>
      </c>
      <c r="E13" s="75" t="s">
        <v>333</v>
      </c>
      <c r="F13" s="75" t="s">
        <v>24</v>
      </c>
      <c r="G13" s="75">
        <v>1</v>
      </c>
      <c r="H13" s="75" t="s">
        <v>50</v>
      </c>
      <c r="I13" s="75" t="s">
        <v>44</v>
      </c>
      <c r="J13" s="75" t="s">
        <v>334</v>
      </c>
      <c r="K13" s="75"/>
      <c r="L13" s="75" t="s">
        <v>43</v>
      </c>
      <c r="M13" s="75" t="s">
        <v>162</v>
      </c>
      <c r="N13" s="225"/>
      <c r="O13" s="2" t="s">
        <v>150</v>
      </c>
      <c r="P13" s="3" t="s">
        <v>150</v>
      </c>
      <c r="Q13" s="75" t="s">
        <v>150</v>
      </c>
      <c r="R13" s="421" t="s">
        <v>335</v>
      </c>
      <c r="S13" s="75" t="s">
        <v>336</v>
      </c>
      <c r="T13" s="368" t="s">
        <v>337</v>
      </c>
      <c r="U13" s="226" t="s">
        <v>338</v>
      </c>
      <c r="V13" s="226">
        <v>27918</v>
      </c>
      <c r="W13" s="82" t="s">
        <v>339</v>
      </c>
      <c r="X13" s="82" t="s">
        <v>178</v>
      </c>
      <c r="Y13" s="82" t="s">
        <v>162</v>
      </c>
      <c r="Z13" s="82" t="s">
        <v>157</v>
      </c>
      <c r="AA13" s="75">
        <v>18</v>
      </c>
      <c r="AB13" s="77">
        <v>40612</v>
      </c>
      <c r="AC13" s="77">
        <v>40603</v>
      </c>
      <c r="AD13" s="77"/>
      <c r="AE13" s="6" t="s">
        <v>340</v>
      </c>
      <c r="AF13" s="6" t="s">
        <v>341</v>
      </c>
      <c r="AG13" s="6"/>
      <c r="AH13" s="75">
        <f t="shared" si="0"/>
        <v>2</v>
      </c>
      <c r="AI13" s="6" t="s">
        <v>160</v>
      </c>
      <c r="AJ13" s="6" t="s">
        <v>161</v>
      </c>
      <c r="AK13" s="6"/>
      <c r="AL13" s="6" t="s">
        <v>149</v>
      </c>
      <c r="AM13" s="6" t="s">
        <v>162</v>
      </c>
      <c r="AN13" s="6"/>
      <c r="AO13" s="6" t="s">
        <v>163</v>
      </c>
      <c r="AP13" s="6" t="s">
        <v>202</v>
      </c>
      <c r="AQ13" s="2" t="s">
        <v>342</v>
      </c>
      <c r="AR13" s="6" t="s">
        <v>149</v>
      </c>
      <c r="AS13" s="6"/>
      <c r="AT13" s="433" t="s">
        <v>297</v>
      </c>
      <c r="AU13" s="75" t="s">
        <v>343</v>
      </c>
      <c r="AV13" s="77"/>
      <c r="AW13" s="78">
        <v>40634</v>
      </c>
      <c r="AX13" s="78">
        <v>40878</v>
      </c>
      <c r="AY13" s="78" t="s">
        <v>149</v>
      </c>
      <c r="AZ13" s="78"/>
      <c r="BA13" s="78"/>
      <c r="BB13" s="78">
        <v>41193</v>
      </c>
      <c r="BC13" s="79" t="s">
        <v>344</v>
      </c>
      <c r="BD13" s="78">
        <v>41456</v>
      </c>
      <c r="BE13" s="78" t="s">
        <v>149</v>
      </c>
      <c r="BF13" s="78">
        <v>41705</v>
      </c>
      <c r="BG13" s="78" t="s">
        <v>149</v>
      </c>
      <c r="BH13" s="77"/>
      <c r="BI13" s="77"/>
      <c r="BJ13" s="77"/>
      <c r="BK13" s="80">
        <v>42460</v>
      </c>
      <c r="BL13" s="75" t="s">
        <v>17</v>
      </c>
      <c r="BM13" s="227">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3">
        <v>1</v>
      </c>
      <c r="CG13" s="75">
        <v>2</v>
      </c>
      <c r="CH13" s="75"/>
      <c r="CI13" s="75" t="s">
        <v>167</v>
      </c>
    </row>
    <row r="14" spans="1:88" ht="24.95" customHeight="1">
      <c r="A14" s="75">
        <v>13</v>
      </c>
      <c r="B14" s="75" t="s">
        <v>345</v>
      </c>
      <c r="C14" s="75" t="s">
        <v>346</v>
      </c>
      <c r="D14" s="75" t="s">
        <v>347</v>
      </c>
      <c r="E14" s="75" t="s">
        <v>348</v>
      </c>
      <c r="F14" s="75" t="s">
        <v>25</v>
      </c>
      <c r="G14" s="75">
        <v>1</v>
      </c>
      <c r="H14" s="75" t="s">
        <v>49</v>
      </c>
      <c r="I14" s="75" t="s">
        <v>35</v>
      </c>
      <c r="J14" s="75" t="s">
        <v>349</v>
      </c>
      <c r="K14" s="75"/>
      <c r="L14" s="75" t="s">
        <v>35</v>
      </c>
      <c r="M14" s="75" t="s">
        <v>149</v>
      </c>
      <c r="N14" s="225"/>
      <c r="O14" s="2" t="s">
        <v>321</v>
      </c>
      <c r="P14" s="3" t="s">
        <v>321</v>
      </c>
      <c r="Q14" s="75" t="s">
        <v>321</v>
      </c>
      <c r="R14" s="75" t="s">
        <v>350</v>
      </c>
      <c r="S14" s="82" t="s">
        <v>351</v>
      </c>
      <c r="T14" s="367"/>
      <c r="U14" s="77" t="s">
        <v>352</v>
      </c>
      <c r="V14" s="77">
        <v>23063</v>
      </c>
      <c r="W14" s="82" t="s">
        <v>353</v>
      </c>
      <c r="X14" s="82" t="s">
        <v>178</v>
      </c>
      <c r="Y14" s="82" t="s">
        <v>162</v>
      </c>
      <c r="Z14" s="82" t="s">
        <v>157</v>
      </c>
      <c r="AA14" s="75">
        <v>25</v>
      </c>
      <c r="AB14" s="77">
        <v>40605</v>
      </c>
      <c r="AC14" s="77">
        <v>40603</v>
      </c>
      <c r="AD14" s="77"/>
      <c r="AE14" s="6" t="s">
        <v>354</v>
      </c>
      <c r="AF14" s="6" t="s">
        <v>355</v>
      </c>
      <c r="AG14" s="6"/>
      <c r="AH14" s="75">
        <f t="shared" si="0"/>
        <v>2</v>
      </c>
      <c r="AI14" s="6" t="s">
        <v>160</v>
      </c>
      <c r="AJ14" s="6" t="s">
        <v>161</v>
      </c>
      <c r="AK14" s="6"/>
      <c r="AL14" s="6" t="s">
        <v>149</v>
      </c>
      <c r="AM14" s="6" t="s">
        <v>149</v>
      </c>
      <c r="AN14" s="6"/>
      <c r="AO14" s="6" t="s">
        <v>163</v>
      </c>
      <c r="AP14" s="6"/>
      <c r="AQ14" s="2" t="s">
        <v>249</v>
      </c>
      <c r="AR14" s="6"/>
      <c r="AS14" s="6"/>
      <c r="AT14" s="433" t="s">
        <v>203</v>
      </c>
      <c r="AU14" s="75" t="s">
        <v>356</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27">
        <f t="shared" si="1"/>
        <v>101</v>
      </c>
      <c r="BN14" s="75">
        <f t="shared" si="2"/>
        <v>93</v>
      </c>
      <c r="BO14" s="82" t="s">
        <v>357</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3">
        <v>3</v>
      </c>
      <c r="CG14" s="75">
        <v>3</v>
      </c>
      <c r="CH14" s="75"/>
      <c r="CI14" s="75" t="s">
        <v>167</v>
      </c>
    </row>
    <row r="15" spans="1:88" ht="24.95" customHeight="1">
      <c r="A15" s="75">
        <v>14</v>
      </c>
      <c r="B15" s="75" t="s">
        <v>358</v>
      </c>
      <c r="C15" s="75" t="s">
        <v>359</v>
      </c>
      <c r="D15" s="75"/>
      <c r="E15" s="75" t="s">
        <v>360</v>
      </c>
      <c r="F15" s="75" t="s">
        <v>25</v>
      </c>
      <c r="G15" s="75">
        <v>1</v>
      </c>
      <c r="H15" s="75" t="s">
        <v>55</v>
      </c>
      <c r="I15" s="84" t="s">
        <v>43</v>
      </c>
      <c r="J15" s="75" t="s">
        <v>361</v>
      </c>
      <c r="K15" s="75" t="s">
        <v>362</v>
      </c>
      <c r="L15" s="75" t="s">
        <v>43</v>
      </c>
      <c r="M15" s="75" t="s">
        <v>149</v>
      </c>
      <c r="N15" s="225" t="s">
        <v>363</v>
      </c>
      <c r="O15" s="2" t="s">
        <v>321</v>
      </c>
      <c r="P15" s="3" t="s">
        <v>150</v>
      </c>
      <c r="Q15" s="75" t="s">
        <v>321</v>
      </c>
      <c r="R15" s="421" t="s">
        <v>364</v>
      </c>
      <c r="S15" s="82" t="s">
        <v>365</v>
      </c>
      <c r="T15" s="367"/>
      <c r="U15" s="226" t="s">
        <v>366</v>
      </c>
      <c r="V15" s="226">
        <v>30815</v>
      </c>
      <c r="W15" s="82" t="s">
        <v>367</v>
      </c>
      <c r="X15" s="82" t="s">
        <v>178</v>
      </c>
      <c r="Y15" s="82" t="s">
        <v>162</v>
      </c>
      <c r="Z15" s="82" t="s">
        <v>157</v>
      </c>
      <c r="AA15" s="75">
        <v>22.5</v>
      </c>
      <c r="AB15" s="77">
        <v>40605</v>
      </c>
      <c r="AC15" s="77">
        <v>40603</v>
      </c>
      <c r="AD15" s="77"/>
      <c r="AE15" s="6" t="s">
        <v>368</v>
      </c>
      <c r="AF15" s="7"/>
      <c r="AG15" s="8"/>
      <c r="AH15" s="75">
        <f t="shared" si="0"/>
        <v>1</v>
      </c>
      <c r="AI15" s="8" t="s">
        <v>160</v>
      </c>
      <c r="AJ15" s="8"/>
      <c r="AK15" s="8"/>
      <c r="AL15" s="8" t="s">
        <v>162</v>
      </c>
      <c r="AM15" s="8"/>
      <c r="AN15" s="8"/>
      <c r="AO15" s="8" t="s">
        <v>163</v>
      </c>
      <c r="AP15" s="8" t="s">
        <v>369</v>
      </c>
      <c r="AQ15" s="2" t="s">
        <v>342</v>
      </c>
      <c r="AR15" s="8" t="s">
        <v>149</v>
      </c>
      <c r="AS15" s="8" t="s">
        <v>370</v>
      </c>
      <c r="AT15" s="434" t="s">
        <v>371</v>
      </c>
      <c r="AU15" s="75" t="s">
        <v>372</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27">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3">
        <v>0</v>
      </c>
      <c r="CG15" s="75">
        <v>0</v>
      </c>
      <c r="CH15" s="75"/>
      <c r="CI15" s="75" t="s">
        <v>167</v>
      </c>
    </row>
    <row r="16" spans="1:88" ht="24.95" customHeight="1">
      <c r="A16" s="75">
        <v>15</v>
      </c>
      <c r="B16" s="75" t="s">
        <v>373</v>
      </c>
      <c r="C16" s="75" t="s">
        <v>374</v>
      </c>
      <c r="D16" s="75" t="s">
        <v>375</v>
      </c>
      <c r="E16" s="75" t="s">
        <v>376</v>
      </c>
      <c r="F16" s="75" t="s">
        <v>24</v>
      </c>
      <c r="G16" s="75">
        <v>1</v>
      </c>
      <c r="H16" s="75" t="s">
        <v>55</v>
      </c>
      <c r="I16" s="75" t="s">
        <v>43</v>
      </c>
      <c r="J16" s="75" t="s">
        <v>377</v>
      </c>
      <c r="K16" s="75" t="s">
        <v>378</v>
      </c>
      <c r="L16" s="75" t="s">
        <v>43</v>
      </c>
      <c r="M16" s="75" t="s">
        <v>149</v>
      </c>
      <c r="N16" s="225"/>
      <c r="O16" s="2" t="s">
        <v>150</v>
      </c>
      <c r="P16" s="9" t="s">
        <v>150</v>
      </c>
      <c r="Q16" s="75" t="s">
        <v>150</v>
      </c>
      <c r="R16" s="421" t="s">
        <v>379</v>
      </c>
      <c r="S16" s="75" t="s">
        <v>379</v>
      </c>
      <c r="T16" s="367"/>
      <c r="U16" s="226" t="s">
        <v>380</v>
      </c>
      <c r="V16" s="226">
        <v>26801</v>
      </c>
      <c r="W16" s="82" t="s">
        <v>381</v>
      </c>
      <c r="X16" s="82" t="s">
        <v>155</v>
      </c>
      <c r="Y16" s="82" t="s">
        <v>162</v>
      </c>
      <c r="Z16" s="82" t="s">
        <v>308</v>
      </c>
      <c r="AA16" s="75">
        <v>21</v>
      </c>
      <c r="AB16" s="77">
        <v>40638</v>
      </c>
      <c r="AC16" s="77">
        <v>40603</v>
      </c>
      <c r="AD16" s="77"/>
      <c r="AE16" s="6" t="s">
        <v>382</v>
      </c>
      <c r="AF16" s="6" t="s">
        <v>383</v>
      </c>
      <c r="AG16" s="2"/>
      <c r="AH16" s="75">
        <f t="shared" si="0"/>
        <v>2</v>
      </c>
      <c r="AI16" s="8" t="s">
        <v>160</v>
      </c>
      <c r="AJ16" s="8" t="s">
        <v>160</v>
      </c>
      <c r="AK16" s="2"/>
      <c r="AL16" s="2" t="s">
        <v>149</v>
      </c>
      <c r="AM16" s="2" t="s">
        <v>162</v>
      </c>
      <c r="AN16" s="2"/>
      <c r="AO16" s="2" t="s">
        <v>201</v>
      </c>
      <c r="AP16" s="2" t="s">
        <v>384</v>
      </c>
      <c r="AQ16" s="2" t="s">
        <v>342</v>
      </c>
      <c r="AR16" s="2" t="s">
        <v>149</v>
      </c>
      <c r="AS16" s="2"/>
      <c r="AT16" s="434" t="s">
        <v>371</v>
      </c>
      <c r="AU16" s="75" t="s">
        <v>385</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27">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3">
        <v>2</v>
      </c>
      <c r="CG16" s="75">
        <v>2</v>
      </c>
      <c r="CH16" s="75"/>
      <c r="CI16" s="75" t="s">
        <v>167</v>
      </c>
    </row>
    <row r="17" spans="1:88" ht="24.95" customHeight="1">
      <c r="A17" s="75">
        <v>16</v>
      </c>
      <c r="B17" s="75" t="s">
        <v>386</v>
      </c>
      <c r="C17" s="75" t="s">
        <v>387</v>
      </c>
      <c r="D17" s="75" t="s">
        <v>388</v>
      </c>
      <c r="E17" s="75" t="s">
        <v>389</v>
      </c>
      <c r="F17" s="75" t="s">
        <v>24</v>
      </c>
      <c r="G17" s="75">
        <v>1</v>
      </c>
      <c r="H17" s="75" t="s">
        <v>50</v>
      </c>
      <c r="I17" s="75" t="s">
        <v>43</v>
      </c>
      <c r="J17" s="75" t="s">
        <v>377</v>
      </c>
      <c r="K17" s="75" t="s">
        <v>390</v>
      </c>
      <c r="L17" s="75" t="s">
        <v>43</v>
      </c>
      <c r="M17" s="75" t="s">
        <v>149</v>
      </c>
      <c r="N17" s="225"/>
      <c r="O17" s="2" t="s">
        <v>192</v>
      </c>
      <c r="P17" s="9" t="s">
        <v>150</v>
      </c>
      <c r="Q17" s="75"/>
      <c r="R17" s="75" t="s">
        <v>391</v>
      </c>
      <c r="S17" s="75" t="s">
        <v>392</v>
      </c>
      <c r="T17" s="367"/>
      <c r="U17" s="77" t="s">
        <v>393</v>
      </c>
      <c r="V17" s="77">
        <v>25201</v>
      </c>
      <c r="W17" s="82" t="s">
        <v>394</v>
      </c>
      <c r="X17" s="82" t="s">
        <v>395</v>
      </c>
      <c r="Y17" s="82" t="s">
        <v>156</v>
      </c>
      <c r="Z17" s="82" t="s">
        <v>308</v>
      </c>
      <c r="AA17" s="75">
        <v>11</v>
      </c>
      <c r="AB17" s="77">
        <v>40605</v>
      </c>
      <c r="AC17" s="77">
        <v>40603</v>
      </c>
      <c r="AD17" s="77"/>
      <c r="AE17" s="6" t="s">
        <v>396</v>
      </c>
      <c r="AF17" s="6" t="s">
        <v>397</v>
      </c>
      <c r="AG17" s="4" t="s">
        <v>398</v>
      </c>
      <c r="AH17" s="75">
        <f t="shared" si="0"/>
        <v>3</v>
      </c>
      <c r="AI17" s="8" t="s">
        <v>160</v>
      </c>
      <c r="AJ17" s="8" t="s">
        <v>160</v>
      </c>
      <c r="AK17" s="8" t="s">
        <v>160</v>
      </c>
      <c r="AL17" s="8" t="s">
        <v>149</v>
      </c>
      <c r="AM17" s="8" t="s">
        <v>162</v>
      </c>
      <c r="AN17" s="8" t="s">
        <v>162</v>
      </c>
      <c r="AO17" s="8" t="s">
        <v>163</v>
      </c>
      <c r="AP17" s="8"/>
      <c r="AQ17" s="2" t="s">
        <v>342</v>
      </c>
      <c r="AR17" s="8" t="s">
        <v>149</v>
      </c>
      <c r="AS17" s="8"/>
      <c r="AT17" s="431" t="s">
        <v>399</v>
      </c>
      <c r="AU17" s="75" t="s">
        <v>400</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27">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3" t="s">
        <v>167</v>
      </c>
      <c r="CG17" s="75" t="s">
        <v>167</v>
      </c>
      <c r="CH17" s="75"/>
      <c r="CI17" s="75" t="s">
        <v>167</v>
      </c>
    </row>
    <row r="18" spans="1:88" ht="24.95" customHeight="1">
      <c r="A18" s="75">
        <v>17</v>
      </c>
      <c r="B18" s="75" t="s">
        <v>401</v>
      </c>
      <c r="C18" s="75" t="s">
        <v>402</v>
      </c>
      <c r="D18" s="75" t="s">
        <v>403</v>
      </c>
      <c r="E18" s="75" t="s">
        <v>404</v>
      </c>
      <c r="F18" s="75" t="s">
        <v>25</v>
      </c>
      <c r="G18" s="75">
        <v>1</v>
      </c>
      <c r="H18" s="75" t="s">
        <v>49</v>
      </c>
      <c r="I18" s="75" t="s">
        <v>40</v>
      </c>
      <c r="J18" s="75" t="s">
        <v>405</v>
      </c>
      <c r="K18" s="75" t="s">
        <v>406</v>
      </c>
      <c r="L18" s="75" t="s">
        <v>40</v>
      </c>
      <c r="M18" s="75" t="s">
        <v>149</v>
      </c>
      <c r="N18" s="225" t="s">
        <v>407</v>
      </c>
      <c r="O18" s="2" t="s">
        <v>150</v>
      </c>
      <c r="P18" s="9" t="s">
        <v>150</v>
      </c>
      <c r="Q18" s="75" t="s">
        <v>150</v>
      </c>
      <c r="R18" s="421" t="s">
        <v>408</v>
      </c>
      <c r="S18" s="82" t="s">
        <v>409</v>
      </c>
      <c r="T18" s="367" t="s">
        <v>410</v>
      </c>
      <c r="U18" s="226" t="s">
        <v>411</v>
      </c>
      <c r="V18" s="226">
        <v>22992</v>
      </c>
      <c r="W18" s="82" t="s">
        <v>412</v>
      </c>
      <c r="X18" s="82" t="s">
        <v>413</v>
      </c>
      <c r="Y18" s="82" t="s">
        <v>156</v>
      </c>
      <c r="Z18" s="82" t="s">
        <v>157</v>
      </c>
      <c r="AA18" s="75">
        <v>17</v>
      </c>
      <c r="AB18" s="77">
        <v>40801</v>
      </c>
      <c r="AC18" s="77">
        <v>40603</v>
      </c>
      <c r="AD18" s="77"/>
      <c r="AE18" s="6" t="s">
        <v>414</v>
      </c>
      <c r="AF18" s="6" t="s">
        <v>415</v>
      </c>
      <c r="AG18" s="4" t="s">
        <v>416</v>
      </c>
      <c r="AH18" s="75">
        <f t="shared" si="0"/>
        <v>3</v>
      </c>
      <c r="AI18" s="8" t="s">
        <v>160</v>
      </c>
      <c r="AJ18" s="8" t="s">
        <v>160</v>
      </c>
      <c r="AK18" s="8" t="s">
        <v>160</v>
      </c>
      <c r="AL18" s="8" t="s">
        <v>149</v>
      </c>
      <c r="AM18" s="8" t="s">
        <v>162</v>
      </c>
      <c r="AN18" s="8" t="s">
        <v>162</v>
      </c>
      <c r="AO18" s="8" t="s">
        <v>163</v>
      </c>
      <c r="AP18" s="8" t="s">
        <v>417</v>
      </c>
      <c r="AQ18" s="8" t="s">
        <v>249</v>
      </c>
      <c r="AR18" s="8" t="s">
        <v>162</v>
      </c>
      <c r="AS18" s="8" t="s">
        <v>418</v>
      </c>
      <c r="AT18" s="431" t="s">
        <v>419</v>
      </c>
      <c r="AU18" s="75" t="s">
        <v>420</v>
      </c>
      <c r="AV18" s="77"/>
      <c r="AW18" s="78">
        <v>40634</v>
      </c>
      <c r="AX18" s="78">
        <v>40878</v>
      </c>
      <c r="AY18" s="78" t="s">
        <v>149</v>
      </c>
      <c r="AZ18" s="78"/>
      <c r="BA18" s="78"/>
      <c r="BB18" s="78"/>
      <c r="BC18" s="79" t="s">
        <v>421</v>
      </c>
      <c r="BD18" s="78">
        <v>41456</v>
      </c>
      <c r="BE18" s="78" t="s">
        <v>149</v>
      </c>
      <c r="BF18" s="78">
        <v>41710</v>
      </c>
      <c r="BG18" s="78" t="s">
        <v>149</v>
      </c>
      <c r="BH18" s="77"/>
      <c r="BI18" s="77"/>
      <c r="BJ18" s="77"/>
      <c r="BK18" s="80">
        <v>42277</v>
      </c>
      <c r="BL18" s="75" t="s">
        <v>17</v>
      </c>
      <c r="BM18" s="227">
        <f t="shared" si="1"/>
        <v>54</v>
      </c>
      <c r="BN18" s="75">
        <f t="shared" si="2"/>
        <v>46</v>
      </c>
      <c r="BO18" s="82" t="s">
        <v>421</v>
      </c>
      <c r="BP18" s="75"/>
      <c r="BQ18" s="75">
        <v>3</v>
      </c>
      <c r="BR18" s="75">
        <v>8</v>
      </c>
      <c r="BS18" s="75">
        <v>1</v>
      </c>
      <c r="BT18" s="75">
        <v>1</v>
      </c>
      <c r="BU18" s="75">
        <v>1</v>
      </c>
      <c r="BV18" s="75">
        <v>0</v>
      </c>
      <c r="BW18" s="75" t="s">
        <v>162</v>
      </c>
      <c r="BX18" s="75" t="s">
        <v>162</v>
      </c>
      <c r="BY18" s="75"/>
      <c r="BZ18" s="81"/>
      <c r="CA18" s="81"/>
      <c r="CB18" s="75"/>
      <c r="CC18" s="75" t="s">
        <v>162</v>
      </c>
      <c r="CD18" s="75"/>
      <c r="CE18" s="75"/>
      <c r="CF18" s="403">
        <v>2</v>
      </c>
      <c r="CG18" s="75">
        <v>2</v>
      </c>
      <c r="CH18" s="75"/>
      <c r="CI18" s="75" t="s">
        <v>167</v>
      </c>
    </row>
    <row r="19" spans="1:88" ht="24.95" customHeight="1">
      <c r="A19" s="75">
        <v>18</v>
      </c>
      <c r="B19" s="75" t="s">
        <v>422</v>
      </c>
      <c r="C19" s="75" t="s">
        <v>423</v>
      </c>
      <c r="D19" s="75" t="s">
        <v>424</v>
      </c>
      <c r="E19" s="75" t="s">
        <v>425</v>
      </c>
      <c r="F19" s="75" t="s">
        <v>24</v>
      </c>
      <c r="G19" s="75">
        <v>1</v>
      </c>
      <c r="H19" s="75" t="s">
        <v>51</v>
      </c>
      <c r="I19" s="75" t="s">
        <v>37</v>
      </c>
      <c r="J19" s="75" t="s">
        <v>362</v>
      </c>
      <c r="K19" s="75" t="s">
        <v>362</v>
      </c>
      <c r="L19" s="75" t="s">
        <v>43</v>
      </c>
      <c r="M19" s="75" t="s">
        <v>162</v>
      </c>
      <c r="N19" s="225">
        <v>560454</v>
      </c>
      <c r="O19" s="2" t="s">
        <v>150</v>
      </c>
      <c r="P19" s="9" t="s">
        <v>150</v>
      </c>
      <c r="Q19" s="75" t="s">
        <v>150</v>
      </c>
      <c r="R19" s="75" t="s">
        <v>426</v>
      </c>
      <c r="S19" s="82" t="s">
        <v>427</v>
      </c>
      <c r="T19" s="367" t="s">
        <v>428</v>
      </c>
      <c r="U19" s="226" t="s">
        <v>429</v>
      </c>
      <c r="V19" s="226">
        <v>27511</v>
      </c>
      <c r="W19" s="82" t="s">
        <v>430</v>
      </c>
      <c r="X19" s="82" t="s">
        <v>178</v>
      </c>
      <c r="Y19" s="82" t="s">
        <v>162</v>
      </c>
      <c r="Z19" s="82" t="s">
        <v>308</v>
      </c>
      <c r="AA19" s="75">
        <v>13</v>
      </c>
      <c r="AB19" s="77">
        <v>40582</v>
      </c>
      <c r="AC19" s="77">
        <v>40603</v>
      </c>
      <c r="AD19" s="77"/>
      <c r="AE19" s="6" t="s">
        <v>368</v>
      </c>
      <c r="AF19" s="6" t="s">
        <v>431</v>
      </c>
      <c r="AG19" s="2"/>
      <c r="AH19" s="75">
        <f t="shared" si="0"/>
        <v>2</v>
      </c>
      <c r="AI19" s="2" t="s">
        <v>161</v>
      </c>
      <c r="AJ19" s="2" t="s">
        <v>160</v>
      </c>
      <c r="AK19" s="2"/>
      <c r="AL19" s="2" t="s">
        <v>149</v>
      </c>
      <c r="AM19" s="2" t="s">
        <v>149</v>
      </c>
      <c r="AN19" s="2"/>
      <c r="AO19" s="2" t="s">
        <v>163</v>
      </c>
      <c r="AP19" s="2" t="s">
        <v>202</v>
      </c>
      <c r="AQ19" s="2" t="s">
        <v>312</v>
      </c>
      <c r="AR19" s="2" t="s">
        <v>149</v>
      </c>
      <c r="AS19" s="2" t="s">
        <v>432</v>
      </c>
      <c r="AT19" s="434" t="s">
        <v>433</v>
      </c>
      <c r="AU19" s="75" t="s">
        <v>434</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27">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3">
        <v>3</v>
      </c>
      <c r="CG19" s="75">
        <v>3</v>
      </c>
      <c r="CH19" s="75"/>
      <c r="CI19" s="75" t="s">
        <v>167</v>
      </c>
    </row>
    <row r="20" spans="1:88" ht="24.95" customHeight="1">
      <c r="A20" s="75">
        <v>19</v>
      </c>
      <c r="B20" s="75" t="s">
        <v>435</v>
      </c>
      <c r="C20" s="75" t="s">
        <v>436</v>
      </c>
      <c r="D20" s="75" t="s">
        <v>437</v>
      </c>
      <c r="E20" s="75" t="s">
        <v>146</v>
      </c>
      <c r="F20" s="75" t="s">
        <v>24</v>
      </c>
      <c r="G20" s="75">
        <v>1</v>
      </c>
      <c r="H20" s="75" t="s">
        <v>51</v>
      </c>
      <c r="I20" s="75" t="s">
        <v>37</v>
      </c>
      <c r="J20" s="75" t="s">
        <v>438</v>
      </c>
      <c r="K20" s="75" t="s">
        <v>438</v>
      </c>
      <c r="L20" s="75" t="s">
        <v>37</v>
      </c>
      <c r="M20" s="75" t="s">
        <v>149</v>
      </c>
      <c r="N20" s="225"/>
      <c r="O20" s="2" t="s">
        <v>150</v>
      </c>
      <c r="P20" s="9" t="s">
        <v>150</v>
      </c>
      <c r="Q20" s="75" t="s">
        <v>150</v>
      </c>
      <c r="R20" s="421" t="s">
        <v>439</v>
      </c>
      <c r="S20" s="75" t="s">
        <v>440</v>
      </c>
      <c r="T20" s="368" t="s">
        <v>441</v>
      </c>
      <c r="U20" s="226" t="s">
        <v>429</v>
      </c>
      <c r="V20" s="226">
        <v>26644</v>
      </c>
      <c r="W20" s="82" t="s">
        <v>442</v>
      </c>
      <c r="X20" s="82" t="s">
        <v>178</v>
      </c>
      <c r="Y20" s="82" t="s">
        <v>162</v>
      </c>
      <c r="Z20" s="82" t="s">
        <v>308</v>
      </c>
      <c r="AA20" s="75">
        <v>21.5</v>
      </c>
      <c r="AB20" s="77">
        <v>40605</v>
      </c>
      <c r="AC20" s="77">
        <v>40603</v>
      </c>
      <c r="AD20" s="77"/>
      <c r="AE20" s="6" t="s">
        <v>443</v>
      </c>
      <c r="AF20" s="7"/>
      <c r="AG20" s="8"/>
      <c r="AH20" s="75">
        <f t="shared" si="0"/>
        <v>1</v>
      </c>
      <c r="AI20" s="8" t="s">
        <v>160</v>
      </c>
      <c r="AJ20" s="8"/>
      <c r="AK20" s="8"/>
      <c r="AL20" s="8" t="s">
        <v>149</v>
      </c>
      <c r="AM20" s="8"/>
      <c r="AN20" s="8"/>
      <c r="AO20" s="8" t="s">
        <v>163</v>
      </c>
      <c r="AP20" s="8" t="s">
        <v>444</v>
      </c>
      <c r="AQ20" s="2" t="s">
        <v>342</v>
      </c>
      <c r="AR20" s="8" t="s">
        <v>149</v>
      </c>
      <c r="AS20" s="8"/>
      <c r="AT20" s="431" t="s">
        <v>284</v>
      </c>
      <c r="AU20" s="75" t="s">
        <v>445</v>
      </c>
      <c r="AV20" s="77"/>
      <c r="AW20" s="78">
        <v>40634</v>
      </c>
      <c r="AX20" s="78">
        <v>40878</v>
      </c>
      <c r="AY20" s="78" t="s">
        <v>149</v>
      </c>
      <c r="AZ20" s="78"/>
      <c r="BA20" s="78"/>
      <c r="BB20" s="78">
        <v>41225</v>
      </c>
      <c r="BC20" s="79" t="s">
        <v>446</v>
      </c>
      <c r="BD20" s="78">
        <v>41456</v>
      </c>
      <c r="BE20" s="78" t="s">
        <v>149</v>
      </c>
      <c r="BF20" s="78">
        <v>42064</v>
      </c>
      <c r="BG20" s="78" t="s">
        <v>162</v>
      </c>
      <c r="BH20" s="77"/>
      <c r="BI20" s="77"/>
      <c r="BJ20" s="77"/>
      <c r="BK20" s="80">
        <v>41395</v>
      </c>
      <c r="BL20" s="75" t="s">
        <v>17</v>
      </c>
      <c r="BM20" s="227">
        <f t="shared" si="1"/>
        <v>26</v>
      </c>
      <c r="BN20" s="75">
        <f t="shared" si="2"/>
        <v>18</v>
      </c>
      <c r="BO20" s="82" t="s">
        <v>446</v>
      </c>
      <c r="BP20" s="75"/>
      <c r="BQ20" s="75"/>
      <c r="BR20" s="75">
        <v>12</v>
      </c>
      <c r="BS20" s="75">
        <v>0</v>
      </c>
      <c r="BT20" s="75">
        <v>0</v>
      </c>
      <c r="BU20" s="75">
        <v>4</v>
      </c>
      <c r="BV20" s="75">
        <v>1</v>
      </c>
      <c r="BW20" s="75" t="s">
        <v>162</v>
      </c>
      <c r="BX20" s="75" t="s">
        <v>162</v>
      </c>
      <c r="BY20" s="75"/>
      <c r="BZ20" s="81"/>
      <c r="CA20" s="81"/>
      <c r="CB20" s="75"/>
      <c r="CC20" s="75" t="s">
        <v>162</v>
      </c>
      <c r="CD20" s="75"/>
      <c r="CE20" s="75"/>
      <c r="CF20" s="403">
        <v>3</v>
      </c>
      <c r="CG20" s="75">
        <v>5</v>
      </c>
      <c r="CH20" s="75"/>
      <c r="CI20" s="75" t="s">
        <v>167</v>
      </c>
    </row>
    <row r="21" spans="1:88" ht="24.95" customHeight="1">
      <c r="A21" s="85">
        <v>20</v>
      </c>
      <c r="B21" s="85" t="s">
        <v>447</v>
      </c>
      <c r="C21" s="85" t="s">
        <v>436</v>
      </c>
      <c r="D21" s="85" t="s">
        <v>448</v>
      </c>
      <c r="E21" s="85" t="s">
        <v>449</v>
      </c>
      <c r="F21" s="85" t="s">
        <v>24</v>
      </c>
      <c r="G21" s="85">
        <v>1</v>
      </c>
      <c r="H21" s="85" t="s">
        <v>51</v>
      </c>
      <c r="I21" s="85" t="s">
        <v>34</v>
      </c>
      <c r="J21" s="85" t="s">
        <v>171</v>
      </c>
      <c r="K21" s="85" t="s">
        <v>171</v>
      </c>
      <c r="L21" s="85" t="s">
        <v>43</v>
      </c>
      <c r="M21" s="85" t="s">
        <v>162</v>
      </c>
      <c r="N21" s="228" t="s">
        <v>450</v>
      </c>
      <c r="O21" s="71" t="s">
        <v>192</v>
      </c>
      <c r="P21" s="72" t="s">
        <v>150</v>
      </c>
      <c r="Q21" s="85"/>
      <c r="R21" s="85" t="s">
        <v>451</v>
      </c>
      <c r="S21" s="85" t="s">
        <v>452</v>
      </c>
      <c r="T21" s="369" t="s">
        <v>453</v>
      </c>
      <c r="U21" s="229" t="s">
        <v>454</v>
      </c>
      <c r="V21" s="229">
        <v>28744</v>
      </c>
      <c r="W21" s="230" t="s">
        <v>455</v>
      </c>
      <c r="X21" s="230" t="s">
        <v>178</v>
      </c>
      <c r="Y21" s="230" t="s">
        <v>156</v>
      </c>
      <c r="Z21" s="230" t="s">
        <v>157</v>
      </c>
      <c r="AA21" s="85">
        <v>12</v>
      </c>
      <c r="AB21" s="86">
        <v>40609</v>
      </c>
      <c r="AC21" s="301">
        <v>40603</v>
      </c>
      <c r="AD21" s="86"/>
      <c r="AE21" s="73" t="s">
        <v>456</v>
      </c>
      <c r="AF21" s="73" t="s">
        <v>457</v>
      </c>
      <c r="AG21" s="74"/>
      <c r="AH21" s="85">
        <f t="shared" si="0"/>
        <v>2</v>
      </c>
      <c r="AI21" s="74" t="s">
        <v>160</v>
      </c>
      <c r="AJ21" s="74" t="s">
        <v>161</v>
      </c>
      <c r="AK21" s="74"/>
      <c r="AL21" s="74" t="s">
        <v>149</v>
      </c>
      <c r="AM21" s="74" t="s">
        <v>162</v>
      </c>
      <c r="AN21" s="74"/>
      <c r="AO21" s="74" t="s">
        <v>201</v>
      </c>
      <c r="AP21" s="74"/>
      <c r="AQ21" s="74" t="s">
        <v>458</v>
      </c>
      <c r="AR21" s="74"/>
      <c r="AS21" s="74"/>
      <c r="AT21" s="435" t="s">
        <v>371</v>
      </c>
      <c r="AU21" s="85" t="s">
        <v>459</v>
      </c>
      <c r="AV21" s="86"/>
      <c r="AW21" s="87">
        <v>40634</v>
      </c>
      <c r="AX21" s="87">
        <v>40878</v>
      </c>
      <c r="AY21" s="87" t="s">
        <v>149</v>
      </c>
      <c r="AZ21" s="87"/>
      <c r="BA21" s="87"/>
      <c r="BB21" s="87"/>
      <c r="BC21" s="88"/>
      <c r="BD21" s="87">
        <v>41456</v>
      </c>
      <c r="BE21" s="87" t="s">
        <v>149</v>
      </c>
      <c r="BF21" s="87">
        <v>41712</v>
      </c>
      <c r="BG21" s="87" t="s">
        <v>149</v>
      </c>
      <c r="BH21" s="86"/>
      <c r="BI21" s="86"/>
      <c r="BJ21" s="86"/>
      <c r="BK21" s="89">
        <v>43073</v>
      </c>
      <c r="BL21" s="85" t="s">
        <v>17</v>
      </c>
      <c r="BM21" s="231">
        <f>DATEDIF(AW21,BK21, "M")+1</f>
        <v>81</v>
      </c>
      <c r="BN21" s="85">
        <f t="shared" si="2"/>
        <v>73</v>
      </c>
      <c r="BO21" s="85"/>
      <c r="BP21" s="85">
        <v>1</v>
      </c>
      <c r="BQ21" s="85">
        <v>8</v>
      </c>
      <c r="BR21" s="85">
        <v>3</v>
      </c>
      <c r="BS21" s="85">
        <v>0</v>
      </c>
      <c r="BT21" s="85">
        <v>0</v>
      </c>
      <c r="BU21" s="85">
        <v>0</v>
      </c>
      <c r="BV21" s="85">
        <v>0</v>
      </c>
      <c r="BW21" s="85" t="s">
        <v>162</v>
      </c>
      <c r="BX21" s="85" t="s">
        <v>162</v>
      </c>
      <c r="BY21" s="85"/>
      <c r="BZ21" s="90"/>
      <c r="CA21" s="90"/>
      <c r="CB21" s="85"/>
      <c r="CC21" s="85" t="s">
        <v>162</v>
      </c>
      <c r="CD21" s="85"/>
      <c r="CE21" s="85"/>
      <c r="CF21" s="404" t="s">
        <v>167</v>
      </c>
      <c r="CG21" s="85" t="s">
        <v>167</v>
      </c>
      <c r="CH21" s="85"/>
      <c r="CI21" s="85" t="s">
        <v>167</v>
      </c>
      <c r="CJ21" s="417" t="s">
        <v>460</v>
      </c>
    </row>
    <row r="22" spans="1:88" ht="24.95" customHeight="1">
      <c r="A22" s="91">
        <v>21</v>
      </c>
      <c r="B22" s="91" t="s">
        <v>461</v>
      </c>
      <c r="C22" s="91" t="s">
        <v>462</v>
      </c>
      <c r="D22" s="91"/>
      <c r="E22" s="91" t="s">
        <v>463</v>
      </c>
      <c r="F22" s="91" t="s">
        <v>25</v>
      </c>
      <c r="G22" s="91">
        <v>1</v>
      </c>
      <c r="H22" s="91"/>
      <c r="I22" s="91"/>
      <c r="J22" s="91"/>
      <c r="K22" s="91"/>
      <c r="L22" s="91" t="s">
        <v>43</v>
      </c>
      <c r="M22" s="91" t="s">
        <v>162</v>
      </c>
      <c r="N22" s="91" t="s">
        <v>167</v>
      </c>
      <c r="O22" s="91" t="s">
        <v>167</v>
      </c>
      <c r="P22" s="91" t="s">
        <v>167</v>
      </c>
      <c r="Q22" s="91" t="s">
        <v>167</v>
      </c>
      <c r="R22" s="91"/>
      <c r="S22" s="91"/>
      <c r="T22" s="370"/>
      <c r="U22" s="232"/>
      <c r="V22" s="232"/>
      <c r="W22" s="233"/>
      <c r="X22" s="233"/>
      <c r="Y22" s="233"/>
      <c r="Z22" s="233"/>
      <c r="AA22" s="91"/>
      <c r="AB22" s="92"/>
      <c r="AC22" s="302">
        <v>40603</v>
      </c>
      <c r="AD22" s="92"/>
      <c r="AE22" s="92"/>
      <c r="AF22" s="92"/>
      <c r="AG22" s="92"/>
      <c r="AH22" s="91"/>
      <c r="AI22" s="92"/>
      <c r="AJ22" s="92"/>
      <c r="AK22" s="92"/>
      <c r="AL22" s="92"/>
      <c r="AM22" s="92"/>
      <c r="AN22" s="92"/>
      <c r="AO22" s="92"/>
      <c r="AP22" s="92"/>
      <c r="AQ22" s="92"/>
      <c r="AR22" s="92"/>
      <c r="AS22" s="92"/>
      <c r="AT22" s="436"/>
      <c r="AU22" s="91"/>
      <c r="AV22" s="92"/>
      <c r="AW22" s="93"/>
      <c r="AX22" s="93"/>
      <c r="AY22" s="93"/>
      <c r="AZ22" s="93"/>
      <c r="BA22" s="93"/>
      <c r="BB22" s="93"/>
      <c r="BC22" s="94"/>
      <c r="BD22" s="93"/>
      <c r="BE22" s="93"/>
      <c r="BF22" s="93"/>
      <c r="BG22" s="93"/>
      <c r="BH22" s="92"/>
      <c r="BI22" s="92"/>
      <c r="BJ22" s="92"/>
      <c r="BK22" s="92"/>
      <c r="BL22" s="95" t="s">
        <v>62</v>
      </c>
      <c r="BM22" s="91" t="s">
        <v>62</v>
      </c>
      <c r="BN22" s="91"/>
      <c r="BO22" s="91"/>
      <c r="BP22" s="91"/>
      <c r="BQ22" s="91"/>
      <c r="BR22" s="91"/>
      <c r="BS22" s="91"/>
      <c r="BT22" s="91"/>
      <c r="BU22" s="91"/>
      <c r="BV22" s="91"/>
      <c r="BW22" s="91" t="s">
        <v>162</v>
      </c>
      <c r="BX22" s="91" t="s">
        <v>192</v>
      </c>
      <c r="BY22" s="91"/>
      <c r="BZ22" s="96"/>
      <c r="CA22" s="96"/>
      <c r="CB22" s="91"/>
      <c r="CC22" s="91"/>
      <c r="CD22" s="91"/>
      <c r="CE22" s="91"/>
      <c r="CF22" s="405"/>
      <c r="CG22" s="91"/>
      <c r="CH22" s="91"/>
      <c r="CI22" s="91"/>
    </row>
    <row r="23" spans="1:88" ht="24.95" customHeight="1">
      <c r="A23" s="97">
        <v>22</v>
      </c>
      <c r="B23" s="97" t="s">
        <v>464</v>
      </c>
      <c r="C23" s="97" t="s">
        <v>465</v>
      </c>
      <c r="D23" s="97" t="s">
        <v>466</v>
      </c>
      <c r="E23" s="97" t="s">
        <v>467</v>
      </c>
      <c r="F23" s="97" t="s">
        <v>25</v>
      </c>
      <c r="G23" s="97">
        <v>1</v>
      </c>
      <c r="H23" s="97" t="s">
        <v>49</v>
      </c>
      <c r="I23" s="97" t="s">
        <v>40</v>
      </c>
      <c r="J23" s="97"/>
      <c r="K23" s="97"/>
      <c r="L23" s="97"/>
      <c r="M23" s="97"/>
      <c r="N23" s="97" t="s">
        <v>167</v>
      </c>
      <c r="O23" s="97" t="s">
        <v>167</v>
      </c>
      <c r="P23" s="97" t="s">
        <v>167</v>
      </c>
      <c r="Q23" s="97" t="s">
        <v>167</v>
      </c>
      <c r="R23" s="97"/>
      <c r="S23" s="97"/>
      <c r="T23" s="371"/>
      <c r="U23" s="234"/>
      <c r="V23" s="234"/>
      <c r="W23" s="179"/>
      <c r="X23" s="179"/>
      <c r="Y23" s="179"/>
      <c r="Z23" s="179"/>
      <c r="AA23" s="97"/>
      <c r="AB23" s="98"/>
      <c r="AC23" s="303">
        <v>40603</v>
      </c>
      <c r="AD23" s="98">
        <v>40865</v>
      </c>
      <c r="AE23" s="98"/>
      <c r="AF23" s="98"/>
      <c r="AG23" s="98"/>
      <c r="AH23" s="97">
        <f t="shared" si="0"/>
        <v>0</v>
      </c>
      <c r="AI23" s="98"/>
      <c r="AJ23" s="98"/>
      <c r="AK23" s="98"/>
      <c r="AL23" s="98"/>
      <c r="AM23" s="98"/>
      <c r="AN23" s="98"/>
      <c r="AO23" s="98"/>
      <c r="AP23" s="98"/>
      <c r="AQ23" s="98"/>
      <c r="AR23" s="98"/>
      <c r="AS23" s="98"/>
      <c r="AT23" s="437"/>
      <c r="AU23" s="97"/>
      <c r="AV23" s="98"/>
      <c r="AW23" s="99">
        <v>40634</v>
      </c>
      <c r="AX23" s="99"/>
      <c r="AY23" s="99"/>
      <c r="AZ23" s="99"/>
      <c r="BA23" s="99"/>
      <c r="BB23" s="99"/>
      <c r="BC23" s="100"/>
      <c r="BD23" s="99"/>
      <c r="BE23" s="99"/>
      <c r="BF23" s="99"/>
      <c r="BG23" s="99"/>
      <c r="BH23" s="98"/>
      <c r="BI23" s="98"/>
      <c r="BJ23" s="98"/>
      <c r="BK23" s="98"/>
      <c r="BL23" s="97" t="s">
        <v>19</v>
      </c>
      <c r="BM23" s="235" t="s">
        <v>19</v>
      </c>
      <c r="BN23" s="235"/>
      <c r="BO23" s="97"/>
      <c r="BP23" s="97"/>
      <c r="BQ23" s="97"/>
      <c r="BR23" s="97"/>
      <c r="BS23" s="97"/>
      <c r="BT23" s="97"/>
      <c r="BU23" s="97"/>
      <c r="BV23" s="97"/>
      <c r="BW23" s="97" t="s">
        <v>162</v>
      </c>
      <c r="BX23" s="97" t="s">
        <v>192</v>
      </c>
      <c r="BY23" s="97"/>
      <c r="BZ23" s="101"/>
      <c r="CA23" s="101"/>
      <c r="CB23" s="97"/>
      <c r="CC23" s="97"/>
      <c r="CD23" s="97"/>
      <c r="CE23" s="97"/>
      <c r="CF23" s="119"/>
      <c r="CG23" s="97"/>
      <c r="CH23" s="97"/>
      <c r="CI23" s="97" t="s">
        <v>167</v>
      </c>
    </row>
    <row r="24" spans="1:88" ht="24.95" customHeight="1">
      <c r="A24" s="97">
        <v>23</v>
      </c>
      <c r="B24" s="97" t="s">
        <v>468</v>
      </c>
      <c r="C24" s="97" t="s">
        <v>469</v>
      </c>
      <c r="D24" s="97" t="s">
        <v>470</v>
      </c>
      <c r="E24" s="97" t="s">
        <v>471</v>
      </c>
      <c r="F24" s="97" t="s">
        <v>24</v>
      </c>
      <c r="G24" s="97">
        <v>1</v>
      </c>
      <c r="H24" s="97" t="s">
        <v>49</v>
      </c>
      <c r="I24" s="97" t="s">
        <v>40</v>
      </c>
      <c r="J24" s="97"/>
      <c r="K24" s="97"/>
      <c r="L24" s="97" t="s">
        <v>40</v>
      </c>
      <c r="M24" s="97" t="s">
        <v>149</v>
      </c>
      <c r="N24" s="97" t="s">
        <v>167</v>
      </c>
      <c r="O24" s="97" t="s">
        <v>167</v>
      </c>
      <c r="P24" s="97" t="s">
        <v>167</v>
      </c>
      <c r="Q24" s="97" t="s">
        <v>167</v>
      </c>
      <c r="R24" s="97"/>
      <c r="S24" s="97"/>
      <c r="T24" s="371"/>
      <c r="U24" s="234"/>
      <c r="V24" s="234"/>
      <c r="W24" s="179"/>
      <c r="X24" s="179"/>
      <c r="Y24" s="179"/>
      <c r="Z24" s="179"/>
      <c r="AA24" s="97"/>
      <c r="AB24" s="98"/>
      <c r="AC24" s="303">
        <v>40603</v>
      </c>
      <c r="AD24" s="98">
        <v>42613</v>
      </c>
      <c r="AE24" s="98"/>
      <c r="AF24" s="98"/>
      <c r="AG24" s="98"/>
      <c r="AH24" s="97">
        <f t="shared" si="0"/>
        <v>0</v>
      </c>
      <c r="AI24" s="98"/>
      <c r="AJ24" s="98"/>
      <c r="AK24" s="98"/>
      <c r="AL24" s="98"/>
      <c r="AM24" s="98"/>
      <c r="AN24" s="98"/>
      <c r="AO24" s="98"/>
      <c r="AP24" s="98"/>
      <c r="AQ24" s="98"/>
      <c r="AR24" s="98"/>
      <c r="AS24" s="98"/>
      <c r="AT24" s="437"/>
      <c r="AU24" s="97"/>
      <c r="AV24" s="98"/>
      <c r="AW24" s="99">
        <v>40634</v>
      </c>
      <c r="AX24" s="99"/>
      <c r="AY24" s="99"/>
      <c r="AZ24" s="99"/>
      <c r="BA24" s="99"/>
      <c r="BB24" s="99"/>
      <c r="BC24" s="100"/>
      <c r="BD24" s="99"/>
      <c r="BE24" s="99"/>
      <c r="BF24" s="99"/>
      <c r="BG24" s="99"/>
      <c r="BH24" s="98"/>
      <c r="BI24" s="98"/>
      <c r="BJ24" s="98"/>
      <c r="BK24" s="98"/>
      <c r="BL24" s="97" t="s">
        <v>19</v>
      </c>
      <c r="BM24" s="235" t="s">
        <v>19</v>
      </c>
      <c r="BN24" s="235"/>
      <c r="BO24" s="97"/>
      <c r="BP24" s="97"/>
      <c r="BQ24" s="97"/>
      <c r="BR24" s="97"/>
      <c r="BS24" s="97"/>
      <c r="BT24" s="97"/>
      <c r="BU24" s="97"/>
      <c r="BV24" s="97"/>
      <c r="BW24" s="97" t="s">
        <v>162</v>
      </c>
      <c r="BX24" s="97" t="s">
        <v>192</v>
      </c>
      <c r="BY24" s="97"/>
      <c r="BZ24" s="101"/>
      <c r="CA24" s="101"/>
      <c r="CB24" s="97"/>
      <c r="CC24" s="97"/>
      <c r="CD24" s="97"/>
      <c r="CE24" s="97"/>
      <c r="CF24" s="119"/>
      <c r="CG24" s="97"/>
      <c r="CH24" s="97"/>
      <c r="CI24" s="97" t="s">
        <v>167</v>
      </c>
    </row>
    <row r="25" spans="1:88" ht="24.95" customHeight="1">
      <c r="A25" s="97">
        <v>24</v>
      </c>
      <c r="B25" s="97" t="s">
        <v>472</v>
      </c>
      <c r="C25" s="97" t="s">
        <v>473</v>
      </c>
      <c r="D25" s="97" t="s">
        <v>474</v>
      </c>
      <c r="E25" s="97" t="s">
        <v>475</v>
      </c>
      <c r="F25" s="97" t="s">
        <v>25</v>
      </c>
      <c r="G25" s="97">
        <v>1</v>
      </c>
      <c r="H25" s="97" t="s">
        <v>56</v>
      </c>
      <c r="I25" s="97" t="s">
        <v>39</v>
      </c>
      <c r="J25" s="97"/>
      <c r="K25" s="97"/>
      <c r="L25" s="97"/>
      <c r="M25" s="97"/>
      <c r="N25" s="97" t="s">
        <v>167</v>
      </c>
      <c r="O25" s="97" t="s">
        <v>167</v>
      </c>
      <c r="P25" s="97" t="s">
        <v>167</v>
      </c>
      <c r="Q25" s="97" t="s">
        <v>167</v>
      </c>
      <c r="R25" s="97"/>
      <c r="S25" s="97"/>
      <c r="T25" s="371"/>
      <c r="U25" s="234"/>
      <c r="V25" s="234"/>
      <c r="W25" s="179"/>
      <c r="X25" s="179"/>
      <c r="Y25" s="179"/>
      <c r="Z25" s="179"/>
      <c r="AA25" s="97"/>
      <c r="AB25" s="98"/>
      <c r="AC25" s="303">
        <v>40603</v>
      </c>
      <c r="AD25" s="98">
        <v>41274</v>
      </c>
      <c r="AE25" s="98"/>
      <c r="AF25" s="98"/>
      <c r="AG25" s="98"/>
      <c r="AH25" s="97">
        <f t="shared" si="0"/>
        <v>0</v>
      </c>
      <c r="AI25" s="98"/>
      <c r="AJ25" s="98"/>
      <c r="AK25" s="98"/>
      <c r="AL25" s="98"/>
      <c r="AM25" s="98"/>
      <c r="AN25" s="98"/>
      <c r="AO25" s="98"/>
      <c r="AP25" s="98"/>
      <c r="AQ25" s="98"/>
      <c r="AR25" s="98"/>
      <c r="AS25" s="98"/>
      <c r="AT25" s="437"/>
      <c r="AU25" s="97"/>
      <c r="AV25" s="98"/>
      <c r="AW25" s="99">
        <v>40634</v>
      </c>
      <c r="AX25" s="99"/>
      <c r="AY25" s="99"/>
      <c r="AZ25" s="99"/>
      <c r="BA25" s="99"/>
      <c r="BB25" s="99"/>
      <c r="BC25" s="100"/>
      <c r="BD25" s="99"/>
      <c r="BE25" s="99"/>
      <c r="BF25" s="99"/>
      <c r="BG25" s="99"/>
      <c r="BH25" s="98"/>
      <c r="BI25" s="98"/>
      <c r="BJ25" s="98"/>
      <c r="BK25" s="98"/>
      <c r="BL25" s="97" t="s">
        <v>19</v>
      </c>
      <c r="BM25" s="235" t="s">
        <v>19</v>
      </c>
      <c r="BN25" s="235"/>
      <c r="BO25" s="97"/>
      <c r="BP25" s="97"/>
      <c r="BQ25" s="97"/>
      <c r="BR25" s="97"/>
      <c r="BS25" s="97"/>
      <c r="BT25" s="97"/>
      <c r="BU25" s="97"/>
      <c r="BV25" s="97"/>
      <c r="BW25" s="97" t="s">
        <v>162</v>
      </c>
      <c r="BX25" s="97"/>
      <c r="BY25" s="97"/>
      <c r="BZ25" s="101"/>
      <c r="CA25" s="101"/>
      <c r="CB25" s="97"/>
      <c r="CC25" s="97"/>
      <c r="CD25" s="97"/>
      <c r="CE25" s="97"/>
      <c r="CF25" s="119"/>
      <c r="CG25" s="97"/>
      <c r="CH25" s="97"/>
      <c r="CI25" s="97" t="s">
        <v>167</v>
      </c>
    </row>
    <row r="26" spans="1:88" ht="24.95" customHeight="1">
      <c r="A26" s="91">
        <v>25</v>
      </c>
      <c r="B26" s="91" t="s">
        <v>476</v>
      </c>
      <c r="C26" s="91" t="s">
        <v>477</v>
      </c>
      <c r="D26" s="91"/>
      <c r="E26" s="91" t="s">
        <v>478</v>
      </c>
      <c r="F26" s="91" t="s">
        <v>24</v>
      </c>
      <c r="G26" s="91">
        <v>1</v>
      </c>
      <c r="H26" s="91" t="s">
        <v>57</v>
      </c>
      <c r="I26" s="91" t="s">
        <v>33</v>
      </c>
      <c r="J26" s="91"/>
      <c r="K26" s="91"/>
      <c r="L26" s="91"/>
      <c r="M26" s="91"/>
      <c r="N26" s="91" t="s">
        <v>167</v>
      </c>
      <c r="O26" s="91" t="s">
        <v>167</v>
      </c>
      <c r="P26" s="91" t="s">
        <v>167</v>
      </c>
      <c r="Q26" s="91" t="s">
        <v>167</v>
      </c>
      <c r="R26" s="91"/>
      <c r="S26" s="91"/>
      <c r="T26" s="370"/>
      <c r="U26" s="232"/>
      <c r="V26" s="232"/>
      <c r="W26" s="233"/>
      <c r="X26" s="233"/>
      <c r="Y26" s="233"/>
      <c r="Z26" s="233"/>
      <c r="AA26" s="91"/>
      <c r="AB26" s="92"/>
      <c r="AC26" s="302">
        <v>40603</v>
      </c>
      <c r="AD26" s="92"/>
      <c r="AE26" s="92"/>
      <c r="AF26" s="92"/>
      <c r="AG26" s="92"/>
      <c r="AH26" s="91">
        <f t="shared" si="0"/>
        <v>0</v>
      </c>
      <c r="AI26" s="92"/>
      <c r="AJ26" s="92"/>
      <c r="AK26" s="92"/>
      <c r="AL26" s="92"/>
      <c r="AM26" s="92"/>
      <c r="AN26" s="92"/>
      <c r="AO26" s="92"/>
      <c r="AP26" s="92"/>
      <c r="AQ26" s="92"/>
      <c r="AR26" s="92"/>
      <c r="AS26" s="92"/>
      <c r="AT26" s="436"/>
      <c r="AU26" s="91"/>
      <c r="AV26" s="92"/>
      <c r="AW26" s="93">
        <v>40634</v>
      </c>
      <c r="AX26" s="93"/>
      <c r="AY26" s="93"/>
      <c r="AZ26" s="93"/>
      <c r="BA26" s="93"/>
      <c r="BB26" s="93"/>
      <c r="BC26" s="94"/>
      <c r="BD26" s="93"/>
      <c r="BE26" s="93"/>
      <c r="BF26" s="93"/>
      <c r="BG26" s="93"/>
      <c r="BH26" s="92"/>
      <c r="BI26" s="92"/>
      <c r="BJ26" s="92"/>
      <c r="BK26" s="92"/>
      <c r="BL26" s="91" t="s">
        <v>62</v>
      </c>
      <c r="BM26" s="236" t="s">
        <v>62</v>
      </c>
      <c r="BN26" s="236"/>
      <c r="BO26" s="91"/>
      <c r="BP26" s="91"/>
      <c r="BQ26" s="91"/>
      <c r="BR26" s="91"/>
      <c r="BS26" s="91"/>
      <c r="BT26" s="91"/>
      <c r="BU26" s="91"/>
      <c r="BV26" s="91"/>
      <c r="BW26" s="91" t="s">
        <v>162</v>
      </c>
      <c r="BX26" s="91"/>
      <c r="BY26" s="91"/>
      <c r="BZ26" s="96"/>
      <c r="CA26" s="96"/>
      <c r="CB26" s="91"/>
      <c r="CC26" s="91"/>
      <c r="CD26" s="91"/>
      <c r="CE26" s="91"/>
      <c r="CF26" s="405"/>
      <c r="CG26" s="91"/>
      <c r="CH26" s="91"/>
      <c r="CI26" s="91" t="s">
        <v>167</v>
      </c>
    </row>
    <row r="27" spans="1:88" ht="24.95" customHeight="1">
      <c r="A27" s="102">
        <v>26</v>
      </c>
      <c r="B27" s="102" t="s">
        <v>479</v>
      </c>
      <c r="C27" s="102" t="s">
        <v>480</v>
      </c>
      <c r="D27" s="102"/>
      <c r="E27" s="102" t="s">
        <v>481</v>
      </c>
      <c r="F27" s="102" t="s">
        <v>24</v>
      </c>
      <c r="G27" s="102">
        <v>2</v>
      </c>
      <c r="H27" s="102" t="s">
        <v>51</v>
      </c>
      <c r="I27" s="102" t="s">
        <v>30</v>
      </c>
      <c r="J27" s="102" t="s">
        <v>482</v>
      </c>
      <c r="K27" s="102"/>
      <c r="L27" s="102" t="s">
        <v>30</v>
      </c>
      <c r="M27" s="102" t="s">
        <v>149</v>
      </c>
      <c r="N27" s="102"/>
      <c r="O27" s="110" t="s">
        <v>150</v>
      </c>
      <c r="P27" s="237" t="s">
        <v>150</v>
      </c>
      <c r="Q27" s="102"/>
      <c r="R27" s="102" t="s">
        <v>483</v>
      </c>
      <c r="S27" s="102" t="s">
        <v>484</v>
      </c>
      <c r="T27" s="214"/>
      <c r="U27" s="103" t="s">
        <v>485</v>
      </c>
      <c r="V27" s="103">
        <v>27062</v>
      </c>
      <c r="W27" s="111" t="s">
        <v>486</v>
      </c>
      <c r="X27" s="111" t="s">
        <v>178</v>
      </c>
      <c r="Y27" s="111" t="s">
        <v>156</v>
      </c>
      <c r="Z27" s="111" t="s">
        <v>157</v>
      </c>
      <c r="AA27" s="102">
        <v>13.5</v>
      </c>
      <c r="AB27" s="103">
        <v>40924</v>
      </c>
      <c r="AC27" s="304">
        <v>40969</v>
      </c>
      <c r="AD27" s="103"/>
      <c r="AE27" s="103" t="s">
        <v>487</v>
      </c>
      <c r="AF27" s="103" t="s">
        <v>488</v>
      </c>
      <c r="AG27" s="103"/>
      <c r="AH27" s="102">
        <f t="shared" si="0"/>
        <v>2</v>
      </c>
      <c r="AI27" s="103" t="s">
        <v>160</v>
      </c>
      <c r="AJ27" s="103" t="s">
        <v>160</v>
      </c>
      <c r="AK27" s="103"/>
      <c r="AL27" s="103" t="s">
        <v>149</v>
      </c>
      <c r="AM27" s="103" t="s">
        <v>162</v>
      </c>
      <c r="AN27" s="103"/>
      <c r="AO27" s="103" t="s">
        <v>163</v>
      </c>
      <c r="AP27" s="103" t="s">
        <v>248</v>
      </c>
      <c r="AQ27" s="103"/>
      <c r="AR27" s="103"/>
      <c r="AS27" s="103"/>
      <c r="AT27" s="438" t="s">
        <v>327</v>
      </c>
      <c r="AU27" s="102" t="s">
        <v>489</v>
      </c>
      <c r="AV27" s="103"/>
      <c r="AW27" s="105">
        <v>40969</v>
      </c>
      <c r="AX27" s="105">
        <v>41214</v>
      </c>
      <c r="AY27" s="105" t="s">
        <v>149</v>
      </c>
      <c r="AZ27" s="105"/>
      <c r="BA27" s="105"/>
      <c r="BB27" s="105"/>
      <c r="BC27" s="106"/>
      <c r="BD27" s="105">
        <v>41852</v>
      </c>
      <c r="BE27" s="105" t="s">
        <v>149</v>
      </c>
      <c r="BF27" s="105">
        <v>42064</v>
      </c>
      <c r="BG27" s="105" t="s">
        <v>149</v>
      </c>
      <c r="BH27" s="103"/>
      <c r="BI27" s="103"/>
      <c r="BJ27" s="103"/>
      <c r="BK27" s="107">
        <v>45183</v>
      </c>
      <c r="BL27" s="108" t="s">
        <v>17</v>
      </c>
      <c r="BM27" s="238">
        <f>DATEDIF(AW27,BK27, "M")+1</f>
        <v>139</v>
      </c>
      <c r="BN27" s="102">
        <f t="shared" ref="BN27:BN33" si="3">DATEDIF(AX27,BK27, "M")+1</f>
        <v>131</v>
      </c>
      <c r="BO27" s="102"/>
      <c r="BP27" s="102">
        <v>1</v>
      </c>
      <c r="BQ27" s="102">
        <v>14</v>
      </c>
      <c r="BR27" s="102">
        <v>0</v>
      </c>
      <c r="BS27" s="102">
        <v>1</v>
      </c>
      <c r="BT27" s="102">
        <v>0</v>
      </c>
      <c r="BU27" s="102">
        <v>0</v>
      </c>
      <c r="BV27" s="102">
        <v>0</v>
      </c>
      <c r="BW27" s="102" t="s">
        <v>162</v>
      </c>
      <c r="BX27" s="102">
        <v>0</v>
      </c>
      <c r="BY27" s="102"/>
      <c r="BZ27" s="109"/>
      <c r="CA27" s="109"/>
      <c r="CB27" s="102"/>
      <c r="CC27" s="102" t="s">
        <v>162</v>
      </c>
      <c r="CD27" s="102"/>
      <c r="CE27" s="102"/>
      <c r="CF27" s="406">
        <v>2</v>
      </c>
      <c r="CG27" s="102" t="s">
        <v>167</v>
      </c>
      <c r="CH27" s="102"/>
      <c r="CI27" s="102" t="s">
        <v>167</v>
      </c>
    </row>
    <row r="28" spans="1:88" ht="24.95" customHeight="1">
      <c r="A28" s="102">
        <v>27</v>
      </c>
      <c r="B28" s="102" t="s">
        <v>490</v>
      </c>
      <c r="C28" s="102" t="s">
        <v>491</v>
      </c>
      <c r="D28" s="102"/>
      <c r="E28" s="102" t="s">
        <v>492</v>
      </c>
      <c r="F28" s="102" t="s">
        <v>25</v>
      </c>
      <c r="G28" s="102">
        <v>2</v>
      </c>
      <c r="H28" s="102" t="s">
        <v>50</v>
      </c>
      <c r="I28" s="102" t="s">
        <v>44</v>
      </c>
      <c r="J28" s="102" t="s">
        <v>493</v>
      </c>
      <c r="K28" s="102" t="s">
        <v>493</v>
      </c>
      <c r="L28" s="102" t="s">
        <v>42</v>
      </c>
      <c r="M28" s="102" t="s">
        <v>149</v>
      </c>
      <c r="N28" s="239" t="s">
        <v>21</v>
      </c>
      <c r="O28" s="12" t="s">
        <v>150</v>
      </c>
      <c r="P28" s="13" t="s">
        <v>150</v>
      </c>
      <c r="Q28" s="102" t="s">
        <v>150</v>
      </c>
      <c r="R28" s="347" t="s">
        <v>494</v>
      </c>
      <c r="S28" s="102" t="s">
        <v>495</v>
      </c>
      <c r="T28" s="214" t="s">
        <v>496</v>
      </c>
      <c r="U28" s="103" t="s">
        <v>497</v>
      </c>
      <c r="V28" s="103">
        <v>28103</v>
      </c>
      <c r="W28" s="111" t="s">
        <v>498</v>
      </c>
      <c r="X28" s="111" t="s">
        <v>178</v>
      </c>
      <c r="Y28" s="111" t="s">
        <v>162</v>
      </c>
      <c r="Z28" s="111" t="s">
        <v>157</v>
      </c>
      <c r="AA28" s="102">
        <v>18</v>
      </c>
      <c r="AB28" s="103">
        <v>40917</v>
      </c>
      <c r="AC28" s="304">
        <v>40969</v>
      </c>
      <c r="AD28" s="103"/>
      <c r="AE28" s="103" t="s">
        <v>499</v>
      </c>
      <c r="AF28" s="103" t="s">
        <v>296</v>
      </c>
      <c r="AG28" s="103"/>
      <c r="AH28" s="102">
        <f t="shared" si="0"/>
        <v>2</v>
      </c>
      <c r="AI28" s="103" t="s">
        <v>160</v>
      </c>
      <c r="AJ28" s="103" t="s">
        <v>160</v>
      </c>
      <c r="AK28" s="103"/>
      <c r="AL28" s="103" t="s">
        <v>149</v>
      </c>
      <c r="AM28" s="103" t="s">
        <v>149</v>
      </c>
      <c r="AN28" s="103"/>
      <c r="AO28" s="103" t="s">
        <v>163</v>
      </c>
      <c r="AP28" s="103" t="s">
        <v>500</v>
      </c>
      <c r="AQ28" s="110" t="s">
        <v>216</v>
      </c>
      <c r="AR28" s="103" t="s">
        <v>149</v>
      </c>
      <c r="AS28" s="103" t="s">
        <v>501</v>
      </c>
      <c r="AT28" s="439" t="s">
        <v>502</v>
      </c>
      <c r="AU28" s="102" t="s">
        <v>503</v>
      </c>
      <c r="AV28" s="103"/>
      <c r="AW28" s="105">
        <v>40969</v>
      </c>
      <c r="AX28" s="105">
        <v>41214</v>
      </c>
      <c r="AY28" s="105" t="s">
        <v>149</v>
      </c>
      <c r="AZ28" s="105"/>
      <c r="BA28" s="105"/>
      <c r="BB28" s="105"/>
      <c r="BC28" s="106"/>
      <c r="BD28" s="105">
        <v>41852</v>
      </c>
      <c r="BE28" s="105" t="s">
        <v>149</v>
      </c>
      <c r="BF28" s="105">
        <v>42064</v>
      </c>
      <c r="BG28" s="105" t="s">
        <v>149</v>
      </c>
      <c r="BH28" s="103"/>
      <c r="BI28" s="103"/>
      <c r="BJ28" s="103"/>
      <c r="BK28" s="107">
        <v>42460</v>
      </c>
      <c r="BL28" s="102" t="s">
        <v>17</v>
      </c>
      <c r="BM28" s="238">
        <f>DATEDIF(AW28,BK28, "M")+1</f>
        <v>49</v>
      </c>
      <c r="BN28" s="102">
        <f t="shared" si="3"/>
        <v>41</v>
      </c>
      <c r="BO28" s="102"/>
      <c r="BP28" s="102">
        <v>0</v>
      </c>
      <c r="BQ28" s="102">
        <v>4</v>
      </c>
      <c r="BR28" s="102">
        <v>36</v>
      </c>
      <c r="BS28" s="102">
        <v>1</v>
      </c>
      <c r="BT28" s="102">
        <v>0</v>
      </c>
      <c r="BU28" s="102">
        <v>1</v>
      </c>
      <c r="BV28" s="102">
        <v>1</v>
      </c>
      <c r="BW28" s="102" t="s">
        <v>162</v>
      </c>
      <c r="BX28" s="102">
        <v>0</v>
      </c>
      <c r="BY28" s="102"/>
      <c r="BZ28" s="109"/>
      <c r="CA28" s="109"/>
      <c r="CB28" s="102"/>
      <c r="CC28" s="102" t="s">
        <v>162</v>
      </c>
      <c r="CD28" s="102"/>
      <c r="CE28" s="102"/>
      <c r="CF28" s="406">
        <v>2</v>
      </c>
      <c r="CG28" s="102">
        <v>2</v>
      </c>
      <c r="CH28" s="102"/>
      <c r="CI28" s="102" t="s">
        <v>504</v>
      </c>
    </row>
    <row r="29" spans="1:88" ht="24.95" customHeight="1">
      <c r="A29" s="102">
        <v>28</v>
      </c>
      <c r="B29" s="102" t="s">
        <v>505</v>
      </c>
      <c r="C29" s="102" t="s">
        <v>506</v>
      </c>
      <c r="D29" s="102" t="s">
        <v>507</v>
      </c>
      <c r="E29" s="102" t="s">
        <v>508</v>
      </c>
      <c r="F29" s="102" t="s">
        <v>24</v>
      </c>
      <c r="G29" s="102">
        <v>2</v>
      </c>
      <c r="H29" s="102" t="s">
        <v>50</v>
      </c>
      <c r="I29" s="102" t="s">
        <v>44</v>
      </c>
      <c r="J29" s="102" t="s">
        <v>223</v>
      </c>
      <c r="K29" s="102"/>
      <c r="L29" s="102" t="s">
        <v>42</v>
      </c>
      <c r="M29" s="102" t="s">
        <v>149</v>
      </c>
      <c r="N29" s="102"/>
      <c r="O29" s="102"/>
      <c r="P29" s="102" t="s">
        <v>167</v>
      </c>
      <c r="Q29" s="102"/>
      <c r="R29" s="102" t="s">
        <v>509</v>
      </c>
      <c r="S29" s="102"/>
      <c r="T29" s="214" t="s">
        <v>510</v>
      </c>
      <c r="U29" s="102" t="s">
        <v>511</v>
      </c>
      <c r="V29" s="102">
        <v>26796</v>
      </c>
      <c r="W29" s="102" t="s">
        <v>512</v>
      </c>
      <c r="X29" s="102" t="s">
        <v>178</v>
      </c>
      <c r="Y29" s="102" t="s">
        <v>156</v>
      </c>
      <c r="Z29" s="102" t="s">
        <v>157</v>
      </c>
      <c r="AA29" s="102">
        <v>12</v>
      </c>
      <c r="AB29" s="103">
        <v>40977</v>
      </c>
      <c r="AC29" s="304">
        <v>40969</v>
      </c>
      <c r="AD29" s="102"/>
      <c r="AE29" s="102" t="s">
        <v>513</v>
      </c>
      <c r="AF29" s="103" t="s">
        <v>514</v>
      </c>
      <c r="AG29" s="103"/>
      <c r="AH29" s="102">
        <f t="shared" si="0"/>
        <v>2</v>
      </c>
      <c r="AI29" s="103" t="s">
        <v>160</v>
      </c>
      <c r="AJ29" s="103" t="s">
        <v>201</v>
      </c>
      <c r="AK29" s="103"/>
      <c r="AL29" s="103" t="s">
        <v>149</v>
      </c>
      <c r="AM29" s="103" t="s">
        <v>149</v>
      </c>
      <c r="AN29" s="103"/>
      <c r="AO29" s="103" t="s">
        <v>163</v>
      </c>
      <c r="AP29" s="103" t="s">
        <v>202</v>
      </c>
      <c r="AQ29" s="110" t="s">
        <v>216</v>
      </c>
      <c r="AR29" s="103" t="s">
        <v>149</v>
      </c>
      <c r="AS29" s="103"/>
      <c r="AT29" s="438" t="s">
        <v>297</v>
      </c>
      <c r="AU29" s="102" t="s">
        <v>515</v>
      </c>
      <c r="AV29" s="103"/>
      <c r="AW29" s="105">
        <v>40969</v>
      </c>
      <c r="AX29" s="105">
        <v>41214</v>
      </c>
      <c r="AY29" s="105" t="s">
        <v>149</v>
      </c>
      <c r="AZ29" s="105"/>
      <c r="BA29" s="105"/>
      <c r="BB29" s="105"/>
      <c r="BC29" s="106"/>
      <c r="BD29" s="105">
        <v>41852</v>
      </c>
      <c r="BE29" s="105" t="s">
        <v>149</v>
      </c>
      <c r="BF29" s="105">
        <v>42064</v>
      </c>
      <c r="BG29" s="105" t="s">
        <v>149</v>
      </c>
      <c r="BH29" s="103"/>
      <c r="BI29" s="103"/>
      <c r="BJ29" s="103"/>
      <c r="BK29" s="107">
        <v>42704</v>
      </c>
      <c r="BL29" s="102" t="s">
        <v>17</v>
      </c>
      <c r="BM29" s="238">
        <f t="shared" ref="BM29:BM33" si="4">DATEDIF(AW29,BK29, "M")+1</f>
        <v>57</v>
      </c>
      <c r="BN29" s="102">
        <f t="shared" si="3"/>
        <v>49</v>
      </c>
      <c r="BO29" s="102"/>
      <c r="BP29" s="102">
        <v>2</v>
      </c>
      <c r="BQ29" s="102">
        <v>1</v>
      </c>
      <c r="BR29" s="102">
        <v>9</v>
      </c>
      <c r="BS29" s="102">
        <v>1</v>
      </c>
      <c r="BT29" s="102">
        <v>1</v>
      </c>
      <c r="BU29" s="102">
        <v>0</v>
      </c>
      <c r="BV29" s="102">
        <v>0</v>
      </c>
      <c r="BW29" s="102" t="s">
        <v>162</v>
      </c>
      <c r="BX29" s="102">
        <v>0</v>
      </c>
      <c r="BY29" s="102"/>
      <c r="BZ29" s="109"/>
      <c r="CA29" s="109"/>
      <c r="CB29" s="102"/>
      <c r="CC29" s="102" t="s">
        <v>162</v>
      </c>
      <c r="CD29" s="102"/>
      <c r="CE29" s="102"/>
      <c r="CF29" s="406" t="s">
        <v>167</v>
      </c>
      <c r="CG29" s="102" t="s">
        <v>167</v>
      </c>
      <c r="CH29" s="102"/>
      <c r="CI29" s="102" t="s">
        <v>516</v>
      </c>
    </row>
    <row r="30" spans="1:88" ht="24.95" customHeight="1">
      <c r="A30" s="102">
        <v>29</v>
      </c>
      <c r="B30" s="102" t="s">
        <v>517</v>
      </c>
      <c r="C30" s="102" t="s">
        <v>518</v>
      </c>
      <c r="D30" s="102" t="s">
        <v>21</v>
      </c>
      <c r="E30" s="102" t="s">
        <v>519</v>
      </c>
      <c r="F30" s="102" t="s">
        <v>25</v>
      </c>
      <c r="G30" s="102">
        <v>2</v>
      </c>
      <c r="H30" s="102" t="s">
        <v>49</v>
      </c>
      <c r="I30" s="102" t="s">
        <v>35</v>
      </c>
      <c r="J30" s="102" t="s">
        <v>520</v>
      </c>
      <c r="K30" s="102" t="s">
        <v>521</v>
      </c>
      <c r="L30" s="102" t="s">
        <v>35</v>
      </c>
      <c r="M30" s="102" t="s">
        <v>149</v>
      </c>
      <c r="N30" s="239"/>
      <c r="O30" s="12" t="s">
        <v>150</v>
      </c>
      <c r="P30" s="14" t="s">
        <v>150</v>
      </c>
      <c r="Q30" s="102"/>
      <c r="R30" s="347" t="s">
        <v>522</v>
      </c>
      <c r="S30" s="102" t="s">
        <v>523</v>
      </c>
      <c r="T30" s="211" t="s">
        <v>524</v>
      </c>
      <c r="U30" s="103" t="s">
        <v>525</v>
      </c>
      <c r="V30" s="103">
        <v>27531</v>
      </c>
      <c r="W30" s="111"/>
      <c r="X30" s="111" t="s">
        <v>155</v>
      </c>
      <c r="Y30" s="111" t="s">
        <v>526</v>
      </c>
      <c r="Z30" s="111" t="s">
        <v>157</v>
      </c>
      <c r="AA30" s="102"/>
      <c r="AB30" s="103">
        <v>41334</v>
      </c>
      <c r="AC30" s="304">
        <v>40969</v>
      </c>
      <c r="AD30" s="103"/>
      <c r="AE30" s="102" t="s">
        <v>527</v>
      </c>
      <c r="AF30" s="102" t="s">
        <v>528</v>
      </c>
      <c r="AG30" s="102"/>
      <c r="AH30" s="102">
        <f t="shared" si="0"/>
        <v>2</v>
      </c>
      <c r="AI30" s="102" t="s">
        <v>281</v>
      </c>
      <c r="AJ30" s="102" t="s">
        <v>201</v>
      </c>
      <c r="AK30" s="102"/>
      <c r="AL30" s="102" t="s">
        <v>162</v>
      </c>
      <c r="AM30" s="102" t="s">
        <v>162</v>
      </c>
      <c r="AN30" s="102"/>
      <c r="AO30" s="102" t="s">
        <v>163</v>
      </c>
      <c r="AP30" s="102" t="s">
        <v>249</v>
      </c>
      <c r="AQ30" s="102" t="s">
        <v>216</v>
      </c>
      <c r="AR30" s="102" t="s">
        <v>149</v>
      </c>
      <c r="AS30" s="102"/>
      <c r="AT30" s="11" t="s">
        <v>203</v>
      </c>
      <c r="AU30" s="102" t="s">
        <v>529</v>
      </c>
      <c r="AV30" s="102"/>
      <c r="AW30" s="105">
        <v>40969</v>
      </c>
      <c r="AX30" s="105">
        <v>41214</v>
      </c>
      <c r="AY30" s="102" t="s">
        <v>149</v>
      </c>
      <c r="AZ30" s="102"/>
      <c r="BA30" s="102"/>
      <c r="BB30" s="102"/>
      <c r="BC30" s="102"/>
      <c r="BD30" s="105">
        <v>41852</v>
      </c>
      <c r="BE30" s="105" t="s">
        <v>149</v>
      </c>
      <c r="BF30" s="105">
        <v>42064</v>
      </c>
      <c r="BG30" s="105" t="s">
        <v>149</v>
      </c>
      <c r="BH30" s="103"/>
      <c r="BI30" s="103"/>
      <c r="BJ30" s="103"/>
      <c r="BK30" s="107">
        <v>42704</v>
      </c>
      <c r="BL30" s="102" t="s">
        <v>17</v>
      </c>
      <c r="BM30" s="238">
        <f t="shared" si="4"/>
        <v>57</v>
      </c>
      <c r="BN30" s="102">
        <f t="shared" si="3"/>
        <v>49</v>
      </c>
      <c r="BO30" s="111" t="s">
        <v>530</v>
      </c>
      <c r="BP30" s="102">
        <v>8</v>
      </c>
      <c r="BQ30" s="102">
        <v>19</v>
      </c>
      <c r="BR30" s="102">
        <v>43</v>
      </c>
      <c r="BS30" s="102">
        <v>2</v>
      </c>
      <c r="BT30" s="102">
        <v>2</v>
      </c>
      <c r="BU30" s="102">
        <v>1</v>
      </c>
      <c r="BV30" s="102">
        <v>0</v>
      </c>
      <c r="BW30" s="102" t="s">
        <v>162</v>
      </c>
      <c r="BX30" s="102">
        <v>0</v>
      </c>
      <c r="BY30" s="102"/>
      <c r="BZ30" s="109"/>
      <c r="CA30" s="109"/>
      <c r="CB30" s="102"/>
      <c r="CC30" s="102" t="s">
        <v>162</v>
      </c>
      <c r="CD30" s="102"/>
      <c r="CE30" s="102"/>
      <c r="CF30" s="406">
        <v>2</v>
      </c>
      <c r="CG30" s="102">
        <v>2</v>
      </c>
      <c r="CH30" s="102">
        <v>2</v>
      </c>
      <c r="CI30" s="102" t="s">
        <v>167</v>
      </c>
    </row>
    <row r="31" spans="1:88" ht="24.95" customHeight="1">
      <c r="A31" s="102">
        <v>30</v>
      </c>
      <c r="B31" s="102" t="s">
        <v>531</v>
      </c>
      <c r="C31" s="102" t="s">
        <v>532</v>
      </c>
      <c r="D31" s="102"/>
      <c r="E31" s="102" t="s">
        <v>533</v>
      </c>
      <c r="F31" s="102" t="s">
        <v>25</v>
      </c>
      <c r="G31" s="102">
        <v>2</v>
      </c>
      <c r="H31" s="102" t="s">
        <v>56</v>
      </c>
      <c r="I31" s="102" t="s">
        <v>39</v>
      </c>
      <c r="J31" s="102" t="s">
        <v>482</v>
      </c>
      <c r="K31" s="102" t="s">
        <v>534</v>
      </c>
      <c r="L31" s="102" t="s">
        <v>40</v>
      </c>
      <c r="M31" s="102" t="s">
        <v>162</v>
      </c>
      <c r="N31" s="239"/>
      <c r="O31" s="12" t="s">
        <v>321</v>
      </c>
      <c r="P31" s="13" t="s">
        <v>321</v>
      </c>
      <c r="Q31" s="102" t="s">
        <v>321</v>
      </c>
      <c r="R31" s="102" t="s">
        <v>535</v>
      </c>
      <c r="S31" s="111" t="s">
        <v>536</v>
      </c>
      <c r="T31" s="214"/>
      <c r="U31" s="240" t="s">
        <v>537</v>
      </c>
      <c r="V31" s="240">
        <v>29064</v>
      </c>
      <c r="W31" s="111" t="s">
        <v>538</v>
      </c>
      <c r="X31" s="111" t="s">
        <v>178</v>
      </c>
      <c r="Y31" s="111" t="s">
        <v>162</v>
      </c>
      <c r="Z31" s="111" t="s">
        <v>157</v>
      </c>
      <c r="AA31" s="102">
        <v>21.5</v>
      </c>
      <c r="AB31" s="103">
        <v>40946</v>
      </c>
      <c r="AC31" s="304">
        <v>40969</v>
      </c>
      <c r="AD31" s="103"/>
      <c r="AE31" s="103" t="s">
        <v>539</v>
      </c>
      <c r="AF31" s="103" t="s">
        <v>540</v>
      </c>
      <c r="AG31" s="103"/>
      <c r="AH31" s="102">
        <f t="shared" si="0"/>
        <v>2</v>
      </c>
      <c r="AI31" s="103" t="s">
        <v>161</v>
      </c>
      <c r="AJ31" s="103" t="s">
        <v>161</v>
      </c>
      <c r="AK31" s="103"/>
      <c r="AL31" s="103" t="s">
        <v>149</v>
      </c>
      <c r="AM31" s="103" t="s">
        <v>149</v>
      </c>
      <c r="AN31" s="103"/>
      <c r="AO31" s="103" t="s">
        <v>181</v>
      </c>
      <c r="AP31" s="103" t="s">
        <v>180</v>
      </c>
      <c r="AQ31" s="103" t="s">
        <v>202</v>
      </c>
      <c r="AR31" s="103" t="s">
        <v>162</v>
      </c>
      <c r="AS31" s="103"/>
      <c r="AT31" s="438" t="s">
        <v>541</v>
      </c>
      <c r="AU31" s="102"/>
      <c r="AV31" s="103"/>
      <c r="AW31" s="105">
        <v>40969</v>
      </c>
      <c r="AX31" s="105">
        <v>41214</v>
      </c>
      <c r="AY31" s="105" t="s">
        <v>149</v>
      </c>
      <c r="AZ31" s="105"/>
      <c r="BA31" s="105"/>
      <c r="BB31" s="105"/>
      <c r="BC31" s="106"/>
      <c r="BD31" s="105">
        <v>41852</v>
      </c>
      <c r="BE31" s="105" t="s">
        <v>149</v>
      </c>
      <c r="BF31" s="105">
        <v>42064</v>
      </c>
      <c r="BG31" s="105" t="s">
        <v>149</v>
      </c>
      <c r="BH31" s="103"/>
      <c r="BI31" s="103"/>
      <c r="BJ31" s="103"/>
      <c r="BK31" s="107">
        <v>42735</v>
      </c>
      <c r="BL31" s="102" t="s">
        <v>17</v>
      </c>
      <c r="BM31" s="238">
        <f t="shared" si="4"/>
        <v>58</v>
      </c>
      <c r="BN31" s="102">
        <f t="shared" si="3"/>
        <v>50</v>
      </c>
      <c r="BO31" s="102"/>
      <c r="BP31" s="102" t="s">
        <v>167</v>
      </c>
      <c r="BQ31" s="102">
        <v>0</v>
      </c>
      <c r="BR31" s="102">
        <v>1</v>
      </c>
      <c r="BS31" s="102">
        <v>0</v>
      </c>
      <c r="BT31" s="102">
        <v>0</v>
      </c>
      <c r="BU31" s="102">
        <v>0</v>
      </c>
      <c r="BV31" s="102">
        <v>1</v>
      </c>
      <c r="BW31" s="102" t="s">
        <v>162</v>
      </c>
      <c r="BX31" s="102">
        <v>0</v>
      </c>
      <c r="BY31" s="102"/>
      <c r="BZ31" s="109"/>
      <c r="CA31" s="109"/>
      <c r="CB31" s="102"/>
      <c r="CC31" s="102" t="s">
        <v>162</v>
      </c>
      <c r="CD31" s="102"/>
      <c r="CE31" s="102"/>
      <c r="CF31" s="406" t="s">
        <v>167</v>
      </c>
      <c r="CG31" s="102" t="s">
        <v>167</v>
      </c>
      <c r="CH31" s="102"/>
      <c r="CI31" s="102" t="s">
        <v>542</v>
      </c>
    </row>
    <row r="32" spans="1:88" ht="24.95" customHeight="1">
      <c r="A32" s="102">
        <v>31</v>
      </c>
      <c r="B32" s="102" t="s">
        <v>543</v>
      </c>
      <c r="C32" s="102" t="s">
        <v>544</v>
      </c>
      <c r="D32" s="102" t="s">
        <v>545</v>
      </c>
      <c r="E32" s="102" t="s">
        <v>546</v>
      </c>
      <c r="F32" s="102" t="s">
        <v>24</v>
      </c>
      <c r="G32" s="102">
        <v>2</v>
      </c>
      <c r="H32" s="102" t="s">
        <v>57</v>
      </c>
      <c r="I32" s="102" t="s">
        <v>33</v>
      </c>
      <c r="J32" s="102" t="s">
        <v>482</v>
      </c>
      <c r="K32" s="102" t="s">
        <v>547</v>
      </c>
      <c r="L32" s="102" t="s">
        <v>33</v>
      </c>
      <c r="M32" s="102" t="s">
        <v>149</v>
      </c>
      <c r="N32" s="239"/>
      <c r="O32" s="12" t="s">
        <v>150</v>
      </c>
      <c r="P32" s="13" t="s">
        <v>239</v>
      </c>
      <c r="Q32" s="102" t="s">
        <v>150</v>
      </c>
      <c r="R32" s="347" t="s">
        <v>548</v>
      </c>
      <c r="S32" s="102" t="s">
        <v>549</v>
      </c>
      <c r="T32" s="211" t="s">
        <v>550</v>
      </c>
      <c r="U32" s="103" t="s">
        <v>551</v>
      </c>
      <c r="V32" s="103">
        <v>30697</v>
      </c>
      <c r="W32" s="111" t="s">
        <v>552</v>
      </c>
      <c r="X32" s="111" t="s">
        <v>178</v>
      </c>
      <c r="Y32" s="111" t="s">
        <v>162</v>
      </c>
      <c r="Z32" s="111" t="s">
        <v>157</v>
      </c>
      <c r="AA32" s="102">
        <v>2</v>
      </c>
      <c r="AB32" s="103">
        <v>40946</v>
      </c>
      <c r="AC32" s="304">
        <v>40969</v>
      </c>
      <c r="AD32" s="103"/>
      <c r="AE32" s="103" t="s">
        <v>553</v>
      </c>
      <c r="AF32" s="103" t="s">
        <v>554</v>
      </c>
      <c r="AG32" s="103"/>
      <c r="AH32" s="102">
        <f t="shared" si="0"/>
        <v>2</v>
      </c>
      <c r="AI32" s="103" t="s">
        <v>160</v>
      </c>
      <c r="AJ32" s="103" t="s">
        <v>160</v>
      </c>
      <c r="AK32" s="103"/>
      <c r="AL32" s="103" t="s">
        <v>149</v>
      </c>
      <c r="AM32" s="103" t="s">
        <v>162</v>
      </c>
      <c r="AN32" s="103"/>
      <c r="AO32" s="103" t="s">
        <v>163</v>
      </c>
      <c r="AP32" s="103" t="s">
        <v>180</v>
      </c>
      <c r="AQ32" s="103" t="s">
        <v>249</v>
      </c>
      <c r="AR32" s="103" t="s">
        <v>149</v>
      </c>
      <c r="AS32" s="103" t="s">
        <v>555</v>
      </c>
      <c r="AT32" s="438" t="s">
        <v>556</v>
      </c>
      <c r="AU32" s="102" t="s">
        <v>557</v>
      </c>
      <c r="AV32" s="103"/>
      <c r="AW32" s="105">
        <v>40969</v>
      </c>
      <c r="AX32" s="105">
        <v>41214</v>
      </c>
      <c r="AY32" s="105" t="s">
        <v>149</v>
      </c>
      <c r="AZ32" s="105"/>
      <c r="BA32" s="105"/>
      <c r="BB32" s="105"/>
      <c r="BC32" s="106" t="s">
        <v>558</v>
      </c>
      <c r="BD32" s="105">
        <v>41852</v>
      </c>
      <c r="BE32" s="105" t="s">
        <v>149</v>
      </c>
      <c r="BF32" s="105">
        <v>42064</v>
      </c>
      <c r="BG32" s="105" t="s">
        <v>149</v>
      </c>
      <c r="BH32" s="103"/>
      <c r="BI32" s="103"/>
      <c r="BJ32" s="103"/>
      <c r="BK32" s="107">
        <v>42460</v>
      </c>
      <c r="BL32" s="102" t="s">
        <v>17</v>
      </c>
      <c r="BM32" s="238">
        <f t="shared" si="4"/>
        <v>49</v>
      </c>
      <c r="BN32" s="102">
        <f t="shared" si="3"/>
        <v>41</v>
      </c>
      <c r="BO32" s="111" t="s">
        <v>558</v>
      </c>
      <c r="BP32" s="102">
        <v>0</v>
      </c>
      <c r="BQ32" s="102">
        <v>10</v>
      </c>
      <c r="BR32" s="102">
        <v>16</v>
      </c>
      <c r="BS32" s="102">
        <v>6</v>
      </c>
      <c r="BT32" s="102">
        <v>2</v>
      </c>
      <c r="BU32" s="102">
        <v>2</v>
      </c>
      <c r="BV32" s="102">
        <v>0</v>
      </c>
      <c r="BW32" s="102" t="s">
        <v>162</v>
      </c>
      <c r="BX32" s="102">
        <v>0</v>
      </c>
      <c r="BY32" s="102"/>
      <c r="BZ32" s="109"/>
      <c r="CA32" s="109"/>
      <c r="CB32" s="102"/>
      <c r="CC32" s="102" t="s">
        <v>162</v>
      </c>
      <c r="CD32" s="102"/>
      <c r="CE32" s="102"/>
      <c r="CF32" s="406">
        <v>2</v>
      </c>
      <c r="CG32" s="102">
        <v>3</v>
      </c>
      <c r="CH32" s="102"/>
      <c r="CI32" s="102" t="s">
        <v>542</v>
      </c>
    </row>
    <row r="33" spans="1:100" ht="24.95" customHeight="1">
      <c r="A33" s="102">
        <v>32</v>
      </c>
      <c r="B33" s="102" t="s">
        <v>559</v>
      </c>
      <c r="C33" s="102" t="s">
        <v>560</v>
      </c>
      <c r="D33" s="102" t="s">
        <v>561</v>
      </c>
      <c r="E33" s="102" t="s">
        <v>562</v>
      </c>
      <c r="F33" s="102" t="s">
        <v>24</v>
      </c>
      <c r="G33" s="102">
        <v>2</v>
      </c>
      <c r="H33" s="102" t="s">
        <v>51</v>
      </c>
      <c r="I33" s="102" t="s">
        <v>30</v>
      </c>
      <c r="J33" s="102" t="s">
        <v>563</v>
      </c>
      <c r="K33" s="102" t="s">
        <v>564</v>
      </c>
      <c r="L33" s="102" t="s">
        <v>30</v>
      </c>
      <c r="M33" s="102" t="s">
        <v>149</v>
      </c>
      <c r="N33" s="239">
        <v>152419</v>
      </c>
      <c r="O33" s="12"/>
      <c r="P33" s="15" t="s">
        <v>150</v>
      </c>
      <c r="Q33" s="102"/>
      <c r="R33" s="347" t="s">
        <v>565</v>
      </c>
      <c r="S33" s="102" t="s">
        <v>566</v>
      </c>
      <c r="T33" s="211" t="s">
        <v>567</v>
      </c>
      <c r="U33" s="103" t="s">
        <v>568</v>
      </c>
      <c r="V33" s="103">
        <v>27076</v>
      </c>
      <c r="W33" s="111" t="s">
        <v>569</v>
      </c>
      <c r="X33" s="111" t="s">
        <v>178</v>
      </c>
      <c r="Y33" s="111" t="s">
        <v>162</v>
      </c>
      <c r="Z33" s="111" t="s">
        <v>157</v>
      </c>
      <c r="AA33" s="102">
        <v>4</v>
      </c>
      <c r="AB33" s="103">
        <v>40987</v>
      </c>
      <c r="AC33" s="304">
        <v>40969</v>
      </c>
      <c r="AD33" s="103"/>
      <c r="AE33" s="103" t="s">
        <v>570</v>
      </c>
      <c r="AF33" s="103"/>
      <c r="AG33" s="103"/>
      <c r="AH33" s="102">
        <f t="shared" si="0"/>
        <v>1</v>
      </c>
      <c r="AI33" s="103" t="s">
        <v>160</v>
      </c>
      <c r="AJ33" s="103"/>
      <c r="AK33" s="103"/>
      <c r="AL33" s="103" t="s">
        <v>149</v>
      </c>
      <c r="AM33" s="103"/>
      <c r="AN33" s="103"/>
      <c r="AO33" s="103" t="s">
        <v>163</v>
      </c>
      <c r="AP33" s="103" t="s">
        <v>282</v>
      </c>
      <c r="AQ33" s="103" t="s">
        <v>312</v>
      </c>
      <c r="AR33" s="103" t="s">
        <v>149</v>
      </c>
      <c r="AS33" s="103"/>
      <c r="AT33" s="438" t="s">
        <v>327</v>
      </c>
      <c r="AU33" s="102" t="s">
        <v>571</v>
      </c>
      <c r="AV33" s="103"/>
      <c r="AW33" s="105">
        <v>40969</v>
      </c>
      <c r="AX33" s="105">
        <v>41214</v>
      </c>
      <c r="AY33" s="105" t="s">
        <v>149</v>
      </c>
      <c r="AZ33" s="105"/>
      <c r="BA33" s="105"/>
      <c r="BB33" s="105"/>
      <c r="BC33" s="106"/>
      <c r="BD33" s="105">
        <v>41852</v>
      </c>
      <c r="BE33" s="105" t="s">
        <v>149</v>
      </c>
      <c r="BF33" s="105">
        <v>42064</v>
      </c>
      <c r="BG33" s="105" t="s">
        <v>149</v>
      </c>
      <c r="BH33" s="103"/>
      <c r="BI33" s="103"/>
      <c r="BJ33" s="103"/>
      <c r="BK33" s="107">
        <v>41729</v>
      </c>
      <c r="BL33" s="102" t="s">
        <v>17</v>
      </c>
      <c r="BM33" s="238">
        <f t="shared" si="4"/>
        <v>25</v>
      </c>
      <c r="BN33" s="102">
        <f t="shared" si="3"/>
        <v>17</v>
      </c>
      <c r="BO33" s="102"/>
      <c r="BP33" s="102">
        <v>6</v>
      </c>
      <c r="BQ33" s="102">
        <v>6</v>
      </c>
      <c r="BR33" s="102">
        <v>93</v>
      </c>
      <c r="BS33" s="102">
        <v>8</v>
      </c>
      <c r="BT33" s="102">
        <v>4</v>
      </c>
      <c r="BU33" s="102">
        <v>18</v>
      </c>
      <c r="BV33" s="102">
        <v>4</v>
      </c>
      <c r="BW33" s="102" t="s">
        <v>162</v>
      </c>
      <c r="BX33" s="102">
        <v>0</v>
      </c>
      <c r="BY33" s="102"/>
      <c r="BZ33" s="109"/>
      <c r="CA33" s="109"/>
      <c r="CB33" s="102"/>
      <c r="CC33" s="102" t="s">
        <v>162</v>
      </c>
      <c r="CD33" s="102"/>
      <c r="CE33" s="102"/>
      <c r="CF33" s="406" t="s">
        <v>167</v>
      </c>
      <c r="CG33" s="102">
        <v>2</v>
      </c>
      <c r="CH33" s="102"/>
      <c r="CI33" s="102" t="s">
        <v>572</v>
      </c>
    </row>
    <row r="34" spans="1:100" ht="24.95" customHeight="1">
      <c r="A34" s="102">
        <v>33</v>
      </c>
      <c r="B34" s="102" t="s">
        <v>573</v>
      </c>
      <c r="C34" s="102" t="s">
        <v>574</v>
      </c>
      <c r="D34" s="102"/>
      <c r="E34" s="102" t="s">
        <v>575</v>
      </c>
      <c r="F34" s="102" t="s">
        <v>24</v>
      </c>
      <c r="G34" s="102">
        <v>2</v>
      </c>
      <c r="H34" s="102" t="s">
        <v>57</v>
      </c>
      <c r="I34" s="102" t="s">
        <v>33</v>
      </c>
      <c r="J34" s="102" t="s">
        <v>482</v>
      </c>
      <c r="K34" s="102"/>
      <c r="L34" s="102" t="s">
        <v>33</v>
      </c>
      <c r="M34" s="102" t="s">
        <v>149</v>
      </c>
      <c r="N34" s="102"/>
      <c r="O34" s="110"/>
      <c r="P34" s="237" t="s">
        <v>167</v>
      </c>
      <c r="Q34" s="102"/>
      <c r="R34" s="102" t="s">
        <v>576</v>
      </c>
      <c r="S34" s="111" t="s">
        <v>577</v>
      </c>
      <c r="T34" s="211" t="s">
        <v>578</v>
      </c>
      <c r="U34" s="103" t="s">
        <v>579</v>
      </c>
      <c r="V34" s="103">
        <v>29825</v>
      </c>
      <c r="W34" s="111" t="s">
        <v>580</v>
      </c>
      <c r="X34" s="111" t="s">
        <v>155</v>
      </c>
      <c r="Y34" s="111" t="s">
        <v>156</v>
      </c>
      <c r="Z34" s="111" t="s">
        <v>157</v>
      </c>
      <c r="AA34" s="102">
        <v>18.5</v>
      </c>
      <c r="AB34" s="103">
        <v>40933</v>
      </c>
      <c r="AC34" s="304">
        <v>40969</v>
      </c>
      <c r="AD34" s="103"/>
      <c r="AE34" s="103" t="s">
        <v>581</v>
      </c>
      <c r="AF34" s="103" t="s">
        <v>582</v>
      </c>
      <c r="AG34" s="103"/>
      <c r="AH34" s="102">
        <f t="shared" ref="AH34:AH65" si="5">COUNTA(AE34:AG34)</f>
        <v>2</v>
      </c>
      <c r="AI34" s="103" t="s">
        <v>160</v>
      </c>
      <c r="AJ34" s="103" t="s">
        <v>201</v>
      </c>
      <c r="AK34" s="103"/>
      <c r="AL34" s="103" t="s">
        <v>149</v>
      </c>
      <c r="AM34" s="103" t="s">
        <v>162</v>
      </c>
      <c r="AN34" s="103"/>
      <c r="AO34" s="103" t="s">
        <v>163</v>
      </c>
      <c r="AP34" s="103" t="s">
        <v>583</v>
      </c>
      <c r="AQ34" s="103"/>
      <c r="AR34" s="103"/>
      <c r="AS34" s="103"/>
      <c r="AT34" s="438" t="s">
        <v>584</v>
      </c>
      <c r="AU34" s="102" t="s">
        <v>585</v>
      </c>
      <c r="AV34" s="103"/>
      <c r="AW34" s="105">
        <v>40969</v>
      </c>
      <c r="AX34" s="105">
        <v>41214</v>
      </c>
      <c r="AY34" s="105" t="s">
        <v>149</v>
      </c>
      <c r="AZ34" s="105"/>
      <c r="BA34" s="105"/>
      <c r="BB34" s="105"/>
      <c r="BC34" s="106"/>
      <c r="BD34" s="105">
        <v>41852</v>
      </c>
      <c r="BE34" s="105" t="s">
        <v>149</v>
      </c>
      <c r="BF34" s="105">
        <v>42064</v>
      </c>
      <c r="BG34" s="105" t="s">
        <v>149</v>
      </c>
      <c r="BH34" s="103"/>
      <c r="BI34" s="103"/>
      <c r="BJ34" s="103"/>
      <c r="BK34" s="107"/>
      <c r="BL34" s="112" t="s">
        <v>18</v>
      </c>
      <c r="BM34" s="238"/>
      <c r="BN34" s="102"/>
      <c r="BO34" s="102"/>
      <c r="BP34" s="102">
        <v>1</v>
      </c>
      <c r="BQ34" s="102">
        <v>9</v>
      </c>
      <c r="BR34" s="102">
        <v>0</v>
      </c>
      <c r="BS34" s="102">
        <v>1</v>
      </c>
      <c r="BT34" s="102">
        <v>0</v>
      </c>
      <c r="BU34" s="102">
        <v>0</v>
      </c>
      <c r="BV34" s="102">
        <v>0</v>
      </c>
      <c r="BW34" s="102" t="s">
        <v>162</v>
      </c>
      <c r="BX34" s="102">
        <v>0</v>
      </c>
      <c r="BY34" s="102"/>
      <c r="BZ34" s="109"/>
      <c r="CA34" s="109"/>
      <c r="CB34" s="102"/>
      <c r="CC34" s="102" t="s">
        <v>162</v>
      </c>
      <c r="CD34" s="102"/>
      <c r="CE34" s="102"/>
      <c r="CF34" s="406">
        <v>3</v>
      </c>
      <c r="CG34" s="102" t="s">
        <v>167</v>
      </c>
      <c r="CH34" s="102"/>
      <c r="CI34" s="102" t="s">
        <v>516</v>
      </c>
    </row>
    <row r="35" spans="1:100" ht="24.95" customHeight="1">
      <c r="A35" s="102">
        <v>34</v>
      </c>
      <c r="B35" s="102" t="s">
        <v>586</v>
      </c>
      <c r="C35" s="102" t="s">
        <v>587</v>
      </c>
      <c r="D35" s="102" t="s">
        <v>588</v>
      </c>
      <c r="E35" s="102" t="s">
        <v>589</v>
      </c>
      <c r="F35" s="102" t="s">
        <v>24</v>
      </c>
      <c r="G35" s="102">
        <v>2</v>
      </c>
      <c r="H35" s="102" t="s">
        <v>50</v>
      </c>
      <c r="I35" s="102" t="s">
        <v>44</v>
      </c>
      <c r="J35" s="102" t="s">
        <v>482</v>
      </c>
      <c r="K35" s="102" t="s">
        <v>547</v>
      </c>
      <c r="L35" s="102" t="s">
        <v>42</v>
      </c>
      <c r="M35" s="102" t="s">
        <v>149</v>
      </c>
      <c r="N35" s="239"/>
      <c r="O35" s="12" t="s">
        <v>150</v>
      </c>
      <c r="P35" s="13" t="s">
        <v>150</v>
      </c>
      <c r="Q35" s="102" t="s">
        <v>150</v>
      </c>
      <c r="R35" s="102" t="s">
        <v>590</v>
      </c>
      <c r="S35" s="102" t="s">
        <v>591</v>
      </c>
      <c r="T35" s="214"/>
      <c r="U35" s="103" t="s">
        <v>592</v>
      </c>
      <c r="V35" s="103">
        <v>29122</v>
      </c>
      <c r="W35" s="111" t="s">
        <v>593</v>
      </c>
      <c r="X35" s="111" t="s">
        <v>155</v>
      </c>
      <c r="Y35" s="111" t="s">
        <v>156</v>
      </c>
      <c r="Z35" s="111" t="s">
        <v>157</v>
      </c>
      <c r="AA35" s="102">
        <v>5.5</v>
      </c>
      <c r="AB35" s="103">
        <v>40961</v>
      </c>
      <c r="AC35" s="304">
        <v>40969</v>
      </c>
      <c r="AD35" s="103"/>
      <c r="AE35" s="103" t="s">
        <v>594</v>
      </c>
      <c r="AF35" s="103" t="s">
        <v>595</v>
      </c>
      <c r="AG35" s="103" t="s">
        <v>596</v>
      </c>
      <c r="AH35" s="102">
        <f t="shared" si="5"/>
        <v>3</v>
      </c>
      <c r="AI35" s="103" t="s">
        <v>160</v>
      </c>
      <c r="AJ35" s="103" t="s">
        <v>201</v>
      </c>
      <c r="AK35" s="103"/>
      <c r="AL35" s="103" t="s">
        <v>149</v>
      </c>
      <c r="AM35" s="103" t="s">
        <v>162</v>
      </c>
      <c r="AN35" s="103"/>
      <c r="AO35" s="103"/>
      <c r="AP35" s="103" t="s">
        <v>597</v>
      </c>
      <c r="AQ35" s="103" t="s">
        <v>598</v>
      </c>
      <c r="AR35" s="103" t="s">
        <v>149</v>
      </c>
      <c r="AS35" s="103"/>
      <c r="AT35" s="438" t="s">
        <v>599</v>
      </c>
      <c r="AU35" s="102" t="s">
        <v>600</v>
      </c>
      <c r="AV35" s="103"/>
      <c r="AW35" s="105">
        <v>40969</v>
      </c>
      <c r="AX35" s="105">
        <v>41214</v>
      </c>
      <c r="AY35" s="105" t="s">
        <v>149</v>
      </c>
      <c r="AZ35" s="105"/>
      <c r="BA35" s="105"/>
      <c r="BB35" s="105"/>
      <c r="BC35" s="106" t="s">
        <v>601</v>
      </c>
      <c r="BD35" s="105">
        <v>41852</v>
      </c>
      <c r="BE35" s="105" t="s">
        <v>149</v>
      </c>
      <c r="BF35" s="105">
        <v>42064</v>
      </c>
      <c r="BG35" s="105" t="s">
        <v>149</v>
      </c>
      <c r="BH35" s="103"/>
      <c r="BI35" s="103"/>
      <c r="BJ35" s="103"/>
      <c r="BK35" s="107">
        <v>42185</v>
      </c>
      <c r="BL35" s="102" t="s">
        <v>17</v>
      </c>
      <c r="BM35" s="238">
        <f t="shared" ref="BM35:BM38" si="6">DATEDIF(AW35,BK35, "M")+1</f>
        <v>40</v>
      </c>
      <c r="BN35" s="102">
        <f t="shared" ref="BN35:BN40" si="7">DATEDIF(AX35,BK35, "M")+1</f>
        <v>32</v>
      </c>
      <c r="BO35" s="111" t="s">
        <v>601</v>
      </c>
      <c r="BP35" s="102">
        <v>3</v>
      </c>
      <c r="BQ35" s="102">
        <v>1</v>
      </c>
      <c r="BR35" s="102">
        <v>13</v>
      </c>
      <c r="BS35" s="102">
        <v>3</v>
      </c>
      <c r="BT35" s="102">
        <v>0</v>
      </c>
      <c r="BU35" s="102">
        <v>0</v>
      </c>
      <c r="BV35" s="102">
        <v>0</v>
      </c>
      <c r="BW35" s="102" t="s">
        <v>162</v>
      </c>
      <c r="BX35" s="102">
        <v>0</v>
      </c>
      <c r="BY35" s="102"/>
      <c r="BZ35" s="109"/>
      <c r="CA35" s="109"/>
      <c r="CB35" s="102"/>
      <c r="CC35" s="102" t="s">
        <v>162</v>
      </c>
      <c r="CD35" s="102"/>
      <c r="CE35" s="102"/>
      <c r="CF35" s="406">
        <v>1</v>
      </c>
      <c r="CG35" s="102">
        <v>2</v>
      </c>
      <c r="CH35" s="102"/>
      <c r="CI35" s="102" t="s">
        <v>167</v>
      </c>
    </row>
    <row r="36" spans="1:100" ht="24.95" customHeight="1">
      <c r="A36" s="102">
        <v>35</v>
      </c>
      <c r="B36" s="102" t="s">
        <v>602</v>
      </c>
      <c r="C36" s="102" t="s">
        <v>603</v>
      </c>
      <c r="D36" s="102" t="s">
        <v>604</v>
      </c>
      <c r="E36" s="102" t="s">
        <v>605</v>
      </c>
      <c r="F36" s="102" t="s">
        <v>24</v>
      </c>
      <c r="G36" s="102">
        <v>2</v>
      </c>
      <c r="H36" s="102" t="s">
        <v>49</v>
      </c>
      <c r="I36" s="102" t="s">
        <v>36</v>
      </c>
      <c r="J36" s="102" t="s">
        <v>606</v>
      </c>
      <c r="K36" s="102" t="s">
        <v>607</v>
      </c>
      <c r="L36" s="102" t="s">
        <v>43</v>
      </c>
      <c r="M36" s="102" t="s">
        <v>162</v>
      </c>
      <c r="N36" s="239"/>
      <c r="O36" s="12" t="s">
        <v>150</v>
      </c>
      <c r="P36" s="13" t="s">
        <v>150</v>
      </c>
      <c r="Q36" s="102" t="s">
        <v>150</v>
      </c>
      <c r="R36" s="102" t="s">
        <v>608</v>
      </c>
      <c r="S36" s="113" t="s">
        <v>609</v>
      </c>
      <c r="T36" s="211" t="s">
        <v>610</v>
      </c>
      <c r="U36" s="240" t="s">
        <v>611</v>
      </c>
      <c r="V36" s="240">
        <v>29322</v>
      </c>
      <c r="W36" s="111" t="s">
        <v>612</v>
      </c>
      <c r="X36" s="111" t="s">
        <v>178</v>
      </c>
      <c r="Y36" s="111" t="s">
        <v>156</v>
      </c>
      <c r="Z36" s="111" t="s">
        <v>157</v>
      </c>
      <c r="AA36" s="102">
        <v>2</v>
      </c>
      <c r="AB36" s="103">
        <v>40987</v>
      </c>
      <c r="AC36" s="304">
        <v>40969</v>
      </c>
      <c r="AD36" s="103"/>
      <c r="AE36" s="103" t="s">
        <v>613</v>
      </c>
      <c r="AF36" s="103" t="s">
        <v>614</v>
      </c>
      <c r="AG36" s="103" t="s">
        <v>615</v>
      </c>
      <c r="AH36" s="102">
        <f t="shared" si="5"/>
        <v>3</v>
      </c>
      <c r="AI36" s="103" t="s">
        <v>160</v>
      </c>
      <c r="AJ36" s="103" t="s">
        <v>160</v>
      </c>
      <c r="AK36" s="103" t="s">
        <v>201</v>
      </c>
      <c r="AL36" s="103" t="s">
        <v>149</v>
      </c>
      <c r="AM36" s="103" t="s">
        <v>149</v>
      </c>
      <c r="AN36" s="103" t="s">
        <v>162</v>
      </c>
      <c r="AO36" s="103" t="s">
        <v>181</v>
      </c>
      <c r="AP36" s="103" t="s">
        <v>616</v>
      </c>
      <c r="AQ36" s="318" t="s">
        <v>617</v>
      </c>
      <c r="AR36" s="103" t="s">
        <v>149</v>
      </c>
      <c r="AS36" s="103"/>
      <c r="AT36" s="439" t="s">
        <v>618</v>
      </c>
      <c r="AU36" s="102" t="s">
        <v>619</v>
      </c>
      <c r="AV36" s="103"/>
      <c r="AW36" s="105">
        <v>40973</v>
      </c>
      <c r="AX36" s="105">
        <v>41225</v>
      </c>
      <c r="AY36" s="105" t="s">
        <v>149</v>
      </c>
      <c r="AZ36" s="105">
        <v>41740</v>
      </c>
      <c r="BA36" s="105"/>
      <c r="BB36" s="105">
        <v>41880</v>
      </c>
      <c r="BC36" s="106"/>
      <c r="BD36" s="105">
        <v>41852</v>
      </c>
      <c r="BE36" s="105" t="s">
        <v>149</v>
      </c>
      <c r="BF36" s="105">
        <v>42064</v>
      </c>
      <c r="BG36" s="105" t="s">
        <v>149</v>
      </c>
      <c r="BH36" s="103">
        <v>42859</v>
      </c>
      <c r="BI36" s="103">
        <v>42859</v>
      </c>
      <c r="BJ36" s="103">
        <v>43047</v>
      </c>
      <c r="BK36" s="107">
        <v>43438</v>
      </c>
      <c r="BL36" s="102" t="s">
        <v>17</v>
      </c>
      <c r="BM36" s="238">
        <f t="shared" si="6"/>
        <v>81</v>
      </c>
      <c r="BN36" s="102">
        <f t="shared" si="7"/>
        <v>73</v>
      </c>
      <c r="BO36" s="111" t="s">
        <v>620</v>
      </c>
      <c r="BP36" s="102">
        <v>6</v>
      </c>
      <c r="BQ36" s="102">
        <v>20</v>
      </c>
      <c r="BR36" s="102">
        <v>7</v>
      </c>
      <c r="BS36" s="102">
        <v>1</v>
      </c>
      <c r="BT36" s="102">
        <v>2</v>
      </c>
      <c r="BU36" s="102">
        <v>0</v>
      </c>
      <c r="BV36" s="102">
        <v>0</v>
      </c>
      <c r="BW36" s="102" t="s">
        <v>162</v>
      </c>
      <c r="BX36" s="102">
        <v>0</v>
      </c>
      <c r="BY36" s="102"/>
      <c r="BZ36" s="109"/>
      <c r="CA36" s="109"/>
      <c r="CB36" s="102"/>
      <c r="CC36" s="102" t="s">
        <v>162</v>
      </c>
      <c r="CD36" s="102"/>
      <c r="CE36" s="102"/>
      <c r="CF36" s="406">
        <v>1</v>
      </c>
      <c r="CG36" s="102">
        <v>3</v>
      </c>
      <c r="CH36" s="102"/>
      <c r="CI36" s="102" t="s">
        <v>516</v>
      </c>
    </row>
    <row r="37" spans="1:100" ht="24.95" customHeight="1">
      <c r="A37" s="102">
        <v>36</v>
      </c>
      <c r="B37" s="102" t="s">
        <v>621</v>
      </c>
      <c r="C37" s="102" t="s">
        <v>622</v>
      </c>
      <c r="D37" s="102" t="s">
        <v>623</v>
      </c>
      <c r="E37" s="102" t="s">
        <v>624</v>
      </c>
      <c r="F37" s="102" t="s">
        <v>24</v>
      </c>
      <c r="G37" s="102">
        <v>2</v>
      </c>
      <c r="H37" s="102" t="s">
        <v>49</v>
      </c>
      <c r="I37" s="102" t="s">
        <v>40</v>
      </c>
      <c r="J37" s="102" t="s">
        <v>625</v>
      </c>
      <c r="K37" s="102" t="s">
        <v>626</v>
      </c>
      <c r="L37" s="102" t="s">
        <v>40</v>
      </c>
      <c r="M37" s="102" t="s">
        <v>149</v>
      </c>
      <c r="N37" s="239"/>
      <c r="O37" s="12"/>
      <c r="P37" s="13" t="s">
        <v>167</v>
      </c>
      <c r="Q37" s="102"/>
      <c r="R37" s="102" t="s">
        <v>627</v>
      </c>
      <c r="S37" s="102"/>
      <c r="T37" s="211" t="s">
        <v>628</v>
      </c>
      <c r="U37" s="103" t="s">
        <v>167</v>
      </c>
      <c r="V37" s="103">
        <v>26369</v>
      </c>
      <c r="W37" s="111" t="s">
        <v>629</v>
      </c>
      <c r="X37" s="111" t="s">
        <v>178</v>
      </c>
      <c r="Y37" s="111" t="s">
        <v>162</v>
      </c>
      <c r="Z37" s="111" t="s">
        <v>157</v>
      </c>
      <c r="AA37" s="102">
        <v>15</v>
      </c>
      <c r="AB37" s="103">
        <v>40959</v>
      </c>
      <c r="AC37" s="304">
        <v>40969</v>
      </c>
      <c r="AD37" s="103"/>
      <c r="AE37" s="103" t="s">
        <v>539</v>
      </c>
      <c r="AF37" s="103" t="s">
        <v>630</v>
      </c>
      <c r="AG37" s="103"/>
      <c r="AH37" s="102">
        <f t="shared" si="5"/>
        <v>2</v>
      </c>
      <c r="AI37" s="103" t="s">
        <v>160</v>
      </c>
      <c r="AJ37" s="103" t="s">
        <v>160</v>
      </c>
      <c r="AK37" s="103"/>
      <c r="AL37" s="103" t="s">
        <v>149</v>
      </c>
      <c r="AM37" s="103" t="s">
        <v>162</v>
      </c>
      <c r="AN37" s="103"/>
      <c r="AO37" s="103" t="s">
        <v>163</v>
      </c>
      <c r="AP37" s="103"/>
      <c r="AQ37" s="103"/>
      <c r="AR37" s="103"/>
      <c r="AS37" s="103"/>
      <c r="AT37" s="438" t="s">
        <v>167</v>
      </c>
      <c r="AU37" s="102" t="s">
        <v>631</v>
      </c>
      <c r="AV37" s="103"/>
      <c r="AW37" s="105">
        <v>40969</v>
      </c>
      <c r="AX37" s="105">
        <v>41214</v>
      </c>
      <c r="AY37" s="105" t="s">
        <v>149</v>
      </c>
      <c r="AZ37" s="105"/>
      <c r="BA37" s="105"/>
      <c r="BB37" s="105"/>
      <c r="BC37" s="106"/>
      <c r="BD37" s="105">
        <v>41852</v>
      </c>
      <c r="BE37" s="105" t="s">
        <v>149</v>
      </c>
      <c r="BF37" s="105">
        <v>42064</v>
      </c>
      <c r="BG37" s="105" t="s">
        <v>149</v>
      </c>
      <c r="BH37" s="103"/>
      <c r="BI37" s="103"/>
      <c r="BJ37" s="103"/>
      <c r="BK37" s="107">
        <v>42735</v>
      </c>
      <c r="BL37" s="102" t="s">
        <v>17</v>
      </c>
      <c r="BM37" s="238">
        <f t="shared" si="6"/>
        <v>58</v>
      </c>
      <c r="BN37" s="102">
        <f t="shared" si="7"/>
        <v>50</v>
      </c>
      <c r="BO37" s="102"/>
      <c r="BP37" s="102">
        <v>1</v>
      </c>
      <c r="BQ37" s="102">
        <v>6</v>
      </c>
      <c r="BR37" s="102">
        <v>6</v>
      </c>
      <c r="BS37" s="102">
        <v>0</v>
      </c>
      <c r="BT37" s="102">
        <v>0</v>
      </c>
      <c r="BU37" s="102">
        <v>0</v>
      </c>
      <c r="BV37" s="102">
        <v>0</v>
      </c>
      <c r="BW37" s="102" t="s">
        <v>162</v>
      </c>
      <c r="BX37" s="102">
        <v>0</v>
      </c>
      <c r="BY37" s="102"/>
      <c r="BZ37" s="109"/>
      <c r="CA37" s="109"/>
      <c r="CB37" s="102"/>
      <c r="CC37" s="102" t="s">
        <v>162</v>
      </c>
      <c r="CD37" s="102"/>
      <c r="CE37" s="102"/>
      <c r="CF37" s="406" t="s">
        <v>167</v>
      </c>
      <c r="CG37" s="102" t="s">
        <v>167</v>
      </c>
      <c r="CH37" s="102"/>
      <c r="CI37" s="102" t="s">
        <v>542</v>
      </c>
    </row>
    <row r="38" spans="1:100" ht="24.95" customHeight="1">
      <c r="A38" s="102">
        <v>37</v>
      </c>
      <c r="B38" s="102" t="s">
        <v>632</v>
      </c>
      <c r="C38" s="102" t="s">
        <v>633</v>
      </c>
      <c r="D38" s="102" t="s">
        <v>634</v>
      </c>
      <c r="E38" s="102" t="s">
        <v>635</v>
      </c>
      <c r="F38" s="102" t="s">
        <v>25</v>
      </c>
      <c r="G38" s="102">
        <v>2</v>
      </c>
      <c r="H38" s="102" t="s">
        <v>51</v>
      </c>
      <c r="I38" s="102" t="s">
        <v>37</v>
      </c>
      <c r="J38" s="102" t="s">
        <v>361</v>
      </c>
      <c r="K38" s="102" t="s">
        <v>438</v>
      </c>
      <c r="L38" s="102" t="s">
        <v>37</v>
      </c>
      <c r="M38" s="102" t="s">
        <v>149</v>
      </c>
      <c r="N38" s="239"/>
      <c r="O38" s="12" t="s">
        <v>150</v>
      </c>
      <c r="P38" s="15" t="s">
        <v>150</v>
      </c>
      <c r="Q38" s="102" t="s">
        <v>150</v>
      </c>
      <c r="R38" s="347" t="s">
        <v>636</v>
      </c>
      <c r="S38" s="347" t="s">
        <v>637</v>
      </c>
      <c r="T38" s="211" t="s">
        <v>638</v>
      </c>
      <c r="U38" s="103" t="s">
        <v>429</v>
      </c>
      <c r="V38" s="103">
        <v>29380</v>
      </c>
      <c r="W38" s="111" t="s">
        <v>639</v>
      </c>
      <c r="X38" s="111" t="s">
        <v>178</v>
      </c>
      <c r="Y38" s="111" t="s">
        <v>162</v>
      </c>
      <c r="Z38" s="111" t="s">
        <v>157</v>
      </c>
      <c r="AA38" s="102">
        <v>11</v>
      </c>
      <c r="AB38" s="103">
        <v>40961</v>
      </c>
      <c r="AC38" s="304">
        <v>40969</v>
      </c>
      <c r="AD38" s="103"/>
      <c r="AE38" s="102" t="s">
        <v>640</v>
      </c>
      <c r="AF38" s="102" t="s">
        <v>641</v>
      </c>
      <c r="AG38" s="103"/>
      <c r="AH38" s="102">
        <f t="shared" si="5"/>
        <v>2</v>
      </c>
      <c r="AI38" s="103" t="s">
        <v>160</v>
      </c>
      <c r="AJ38" s="103"/>
      <c r="AK38" s="103"/>
      <c r="AL38" s="103" t="s">
        <v>149</v>
      </c>
      <c r="AM38" s="103"/>
      <c r="AN38" s="103"/>
      <c r="AO38" s="103" t="s">
        <v>163</v>
      </c>
      <c r="AP38" s="103" t="s">
        <v>444</v>
      </c>
      <c r="AQ38" s="103" t="s">
        <v>249</v>
      </c>
      <c r="AR38" s="103" t="s">
        <v>149</v>
      </c>
      <c r="AS38" s="103"/>
      <c r="AT38" s="438" t="s">
        <v>284</v>
      </c>
      <c r="AU38" s="102" t="s">
        <v>642</v>
      </c>
      <c r="AV38" s="103"/>
      <c r="AW38" s="105">
        <v>40969</v>
      </c>
      <c r="AX38" s="105">
        <v>41214</v>
      </c>
      <c r="AY38" s="105" t="s">
        <v>149</v>
      </c>
      <c r="AZ38" s="105"/>
      <c r="BA38" s="105"/>
      <c r="BB38" s="105"/>
      <c r="BC38" s="106"/>
      <c r="BD38" s="105">
        <v>41852</v>
      </c>
      <c r="BE38" s="105" t="s">
        <v>149</v>
      </c>
      <c r="BF38" s="105">
        <v>42064</v>
      </c>
      <c r="BG38" s="105" t="s">
        <v>149</v>
      </c>
      <c r="BH38" s="103"/>
      <c r="BI38" s="103"/>
      <c r="BJ38" s="103"/>
      <c r="BK38" s="107">
        <v>41729</v>
      </c>
      <c r="BL38" s="102" t="s">
        <v>17</v>
      </c>
      <c r="BM38" s="238">
        <f t="shared" si="6"/>
        <v>25</v>
      </c>
      <c r="BN38" s="102">
        <f t="shared" si="7"/>
        <v>17</v>
      </c>
      <c r="BO38" s="102"/>
      <c r="BP38" s="102">
        <v>1</v>
      </c>
      <c r="BQ38" s="102">
        <v>0</v>
      </c>
      <c r="BR38" s="102">
        <v>12</v>
      </c>
      <c r="BS38" s="102">
        <v>1</v>
      </c>
      <c r="BT38" s="102">
        <v>0</v>
      </c>
      <c r="BU38" s="102">
        <v>1</v>
      </c>
      <c r="BV38" s="102">
        <v>0</v>
      </c>
      <c r="BW38" s="102" t="s">
        <v>643</v>
      </c>
      <c r="BX38" s="102">
        <v>0</v>
      </c>
      <c r="BY38" s="102"/>
      <c r="BZ38" s="109"/>
      <c r="CA38" s="109"/>
      <c r="CB38" s="102"/>
      <c r="CC38" s="102" t="s">
        <v>162</v>
      </c>
      <c r="CD38" s="102"/>
      <c r="CE38" s="102"/>
      <c r="CF38" s="406">
        <v>2</v>
      </c>
      <c r="CG38" s="102">
        <v>3</v>
      </c>
      <c r="CH38" s="102"/>
      <c r="CI38" s="102" t="s">
        <v>542</v>
      </c>
    </row>
    <row r="39" spans="1:100" ht="24.95" customHeight="1">
      <c r="A39" s="85">
        <v>38</v>
      </c>
      <c r="B39" s="85" t="s">
        <v>644</v>
      </c>
      <c r="C39" s="85" t="s">
        <v>645</v>
      </c>
      <c r="D39" s="85" t="s">
        <v>646</v>
      </c>
      <c r="E39" s="85" t="s">
        <v>647</v>
      </c>
      <c r="F39" s="85" t="s">
        <v>25</v>
      </c>
      <c r="G39" s="85">
        <v>2</v>
      </c>
      <c r="H39" s="85" t="s">
        <v>51</v>
      </c>
      <c r="I39" s="85" t="s">
        <v>30</v>
      </c>
      <c r="J39" s="85" t="s">
        <v>223</v>
      </c>
      <c r="K39" s="85"/>
      <c r="L39" s="85" t="s">
        <v>30</v>
      </c>
      <c r="M39" s="85" t="s">
        <v>149</v>
      </c>
      <c r="N39" s="85"/>
      <c r="O39" s="313"/>
      <c r="P39" s="85" t="s">
        <v>150</v>
      </c>
      <c r="Q39" s="85" t="s">
        <v>150</v>
      </c>
      <c r="R39" s="85" t="s">
        <v>648</v>
      </c>
      <c r="S39" s="314" t="s">
        <v>649</v>
      </c>
      <c r="T39" s="369" t="s">
        <v>650</v>
      </c>
      <c r="U39" s="86" t="s">
        <v>651</v>
      </c>
      <c r="V39" s="86">
        <v>26284</v>
      </c>
      <c r="W39" s="230" t="s">
        <v>652</v>
      </c>
      <c r="X39" s="230" t="s">
        <v>178</v>
      </c>
      <c r="Y39" s="230" t="s">
        <v>162</v>
      </c>
      <c r="Z39" s="230" t="s">
        <v>157</v>
      </c>
      <c r="AA39" s="85">
        <v>17</v>
      </c>
      <c r="AB39" s="86">
        <v>40920</v>
      </c>
      <c r="AC39" s="301">
        <v>40969</v>
      </c>
      <c r="AD39" s="86"/>
      <c r="AE39" s="86" t="s">
        <v>653</v>
      </c>
      <c r="AF39" s="86"/>
      <c r="AG39" s="86"/>
      <c r="AH39" s="85">
        <f t="shared" si="5"/>
        <v>1</v>
      </c>
      <c r="AI39" s="86" t="s">
        <v>160</v>
      </c>
      <c r="AJ39" s="86"/>
      <c r="AK39" s="86"/>
      <c r="AL39" s="86" t="s">
        <v>149</v>
      </c>
      <c r="AM39" s="86"/>
      <c r="AN39" s="86"/>
      <c r="AO39" s="86" t="s">
        <v>163</v>
      </c>
      <c r="AP39" s="86"/>
      <c r="AQ39" s="86" t="s">
        <v>202</v>
      </c>
      <c r="AR39" s="86"/>
      <c r="AS39" s="86"/>
      <c r="AT39" s="440" t="s">
        <v>30</v>
      </c>
      <c r="AU39" s="85" t="s">
        <v>654</v>
      </c>
      <c r="AV39" s="86"/>
      <c r="AW39" s="87">
        <v>40969</v>
      </c>
      <c r="AX39" s="87">
        <v>41214</v>
      </c>
      <c r="AY39" s="87" t="s">
        <v>149</v>
      </c>
      <c r="AZ39" s="87"/>
      <c r="BA39" s="87"/>
      <c r="BB39" s="87"/>
      <c r="BC39" s="88"/>
      <c r="BD39" s="87">
        <v>41852</v>
      </c>
      <c r="BE39" s="87" t="s">
        <v>149</v>
      </c>
      <c r="BF39" s="87">
        <v>42064</v>
      </c>
      <c r="BG39" s="87" t="s">
        <v>149</v>
      </c>
      <c r="BH39" s="86"/>
      <c r="BI39" s="86"/>
      <c r="BJ39" s="86"/>
      <c r="BK39" s="89">
        <v>43787</v>
      </c>
      <c r="BL39" s="85" t="s">
        <v>17</v>
      </c>
      <c r="BM39" s="231">
        <f>DATEDIF(AW39,BK39, "M")+1</f>
        <v>93</v>
      </c>
      <c r="BN39" s="85">
        <f t="shared" si="7"/>
        <v>85</v>
      </c>
      <c r="BO39" s="85"/>
      <c r="BP39" s="85">
        <v>4</v>
      </c>
      <c r="BQ39" s="85">
        <v>0</v>
      </c>
      <c r="BR39" s="85">
        <v>0</v>
      </c>
      <c r="BS39" s="85">
        <v>0</v>
      </c>
      <c r="BT39" s="85">
        <v>0</v>
      </c>
      <c r="BU39" s="85">
        <v>0</v>
      </c>
      <c r="BV39" s="85">
        <v>0</v>
      </c>
      <c r="BW39" s="85" t="s">
        <v>162</v>
      </c>
      <c r="BX39" s="85">
        <v>0</v>
      </c>
      <c r="BY39" s="85"/>
      <c r="BZ39" s="90"/>
      <c r="CA39" s="90"/>
      <c r="CB39" s="85"/>
      <c r="CC39" s="85" t="s">
        <v>162</v>
      </c>
      <c r="CD39" s="85"/>
      <c r="CE39" s="85"/>
      <c r="CF39" s="404">
        <v>3</v>
      </c>
      <c r="CG39" s="85">
        <v>3</v>
      </c>
      <c r="CH39" s="85"/>
      <c r="CI39" s="85" t="s">
        <v>167</v>
      </c>
      <c r="CJ39" s="315" t="s">
        <v>655</v>
      </c>
    </row>
    <row r="40" spans="1:100" ht="24.95" customHeight="1">
      <c r="A40" s="102">
        <v>39</v>
      </c>
      <c r="B40" s="102" t="s">
        <v>656</v>
      </c>
      <c r="C40" s="102" t="s">
        <v>387</v>
      </c>
      <c r="D40" s="102" t="s">
        <v>657</v>
      </c>
      <c r="E40" s="102" t="s">
        <v>658</v>
      </c>
      <c r="F40" s="102" t="s">
        <v>24</v>
      </c>
      <c r="G40" s="102">
        <v>2</v>
      </c>
      <c r="H40" s="102" t="s">
        <v>50</v>
      </c>
      <c r="I40" s="102" t="s">
        <v>44</v>
      </c>
      <c r="J40" s="102" t="s">
        <v>659</v>
      </c>
      <c r="K40" s="102" t="s">
        <v>660</v>
      </c>
      <c r="L40" s="102" t="s">
        <v>42</v>
      </c>
      <c r="M40" s="102" t="s">
        <v>149</v>
      </c>
      <c r="N40" s="239"/>
      <c r="O40" s="12"/>
      <c r="P40" s="16" t="s">
        <v>239</v>
      </c>
      <c r="Q40" s="102" t="s">
        <v>150</v>
      </c>
      <c r="R40" s="102" t="s">
        <v>661</v>
      </c>
      <c r="S40" s="111" t="s">
        <v>662</v>
      </c>
      <c r="T40" s="211" t="s">
        <v>663</v>
      </c>
      <c r="U40" s="103" t="s">
        <v>664</v>
      </c>
      <c r="V40" s="103">
        <v>27826</v>
      </c>
      <c r="W40" s="111" t="s">
        <v>665</v>
      </c>
      <c r="X40" s="111" t="s">
        <v>155</v>
      </c>
      <c r="Y40" s="111" t="s">
        <v>156</v>
      </c>
      <c r="Z40" s="111" t="s">
        <v>157</v>
      </c>
      <c r="AA40" s="102">
        <v>8</v>
      </c>
      <c r="AB40" s="103">
        <v>41186</v>
      </c>
      <c r="AC40" s="304">
        <v>40969</v>
      </c>
      <c r="AD40" s="103"/>
      <c r="AE40" s="103" t="s">
        <v>666</v>
      </c>
      <c r="AF40" s="103" t="s">
        <v>667</v>
      </c>
      <c r="AG40" s="103" t="s">
        <v>668</v>
      </c>
      <c r="AH40" s="102">
        <f t="shared" si="5"/>
        <v>3</v>
      </c>
      <c r="AI40" s="103" t="s">
        <v>281</v>
      </c>
      <c r="AJ40" s="103" t="s">
        <v>281</v>
      </c>
      <c r="AK40" s="103" t="s">
        <v>281</v>
      </c>
      <c r="AL40" s="103" t="s">
        <v>162</v>
      </c>
      <c r="AM40" s="103" t="s">
        <v>162</v>
      </c>
      <c r="AN40" s="103" t="s">
        <v>162</v>
      </c>
      <c r="AO40" s="103" t="s">
        <v>163</v>
      </c>
      <c r="AP40" s="103" t="s">
        <v>202</v>
      </c>
      <c r="AQ40" s="103" t="s">
        <v>202</v>
      </c>
      <c r="AR40" s="103" t="s">
        <v>162</v>
      </c>
      <c r="AS40" s="103" t="s">
        <v>669</v>
      </c>
      <c r="AT40" s="438" t="s">
        <v>297</v>
      </c>
      <c r="AU40" s="102" t="s">
        <v>670</v>
      </c>
      <c r="AV40" s="103"/>
      <c r="AW40" s="105">
        <v>40969</v>
      </c>
      <c r="AX40" s="105">
        <v>41214</v>
      </c>
      <c r="AY40" s="105" t="s">
        <v>149</v>
      </c>
      <c r="AZ40" s="105"/>
      <c r="BA40" s="105"/>
      <c r="BB40" s="105"/>
      <c r="BC40" s="106"/>
      <c r="BD40" s="105">
        <v>41852</v>
      </c>
      <c r="BE40" s="105" t="s">
        <v>149</v>
      </c>
      <c r="BF40" s="105">
        <v>42064</v>
      </c>
      <c r="BG40" s="105" t="s">
        <v>149</v>
      </c>
      <c r="BH40" s="103"/>
      <c r="BI40" s="103"/>
      <c r="BJ40" s="103"/>
      <c r="BK40" s="107">
        <v>42064</v>
      </c>
      <c r="BL40" s="102" t="s">
        <v>17</v>
      </c>
      <c r="BM40" s="238">
        <f>DATEDIF(AW40,BK40, "M")+1</f>
        <v>37</v>
      </c>
      <c r="BN40" s="102">
        <f t="shared" si="7"/>
        <v>29</v>
      </c>
      <c r="BO40" s="102"/>
      <c r="BP40" s="102">
        <v>0</v>
      </c>
      <c r="BQ40" s="102">
        <v>2</v>
      </c>
      <c r="BR40" s="102">
        <v>6</v>
      </c>
      <c r="BS40" s="102">
        <v>1</v>
      </c>
      <c r="BT40" s="102">
        <v>0</v>
      </c>
      <c r="BU40" s="102">
        <v>1</v>
      </c>
      <c r="BV40" s="102">
        <v>0</v>
      </c>
      <c r="BW40" s="102" t="s">
        <v>162</v>
      </c>
      <c r="BX40" s="102">
        <v>0</v>
      </c>
      <c r="BY40" s="102"/>
      <c r="BZ40" s="109"/>
      <c r="CA40" s="109"/>
      <c r="CB40" s="102"/>
      <c r="CC40" s="102" t="s">
        <v>162</v>
      </c>
      <c r="CD40" s="102"/>
      <c r="CE40" s="102"/>
      <c r="CF40" s="406">
        <v>5</v>
      </c>
      <c r="CG40" s="102">
        <v>6</v>
      </c>
      <c r="CH40" s="102"/>
      <c r="CI40" s="102" t="s">
        <v>167</v>
      </c>
    </row>
    <row r="41" spans="1:100" s="120" customFormat="1" ht="24.95" customHeight="1">
      <c r="A41" s="97">
        <v>40</v>
      </c>
      <c r="B41" s="97" t="s">
        <v>671</v>
      </c>
      <c r="C41" s="97" t="s">
        <v>672</v>
      </c>
      <c r="D41" s="97" t="s">
        <v>673</v>
      </c>
      <c r="E41" s="97" t="s">
        <v>674</v>
      </c>
      <c r="F41" s="97" t="s">
        <v>25</v>
      </c>
      <c r="G41" s="97">
        <v>2</v>
      </c>
      <c r="H41" s="97" t="s">
        <v>55</v>
      </c>
      <c r="I41" s="97" t="s">
        <v>43</v>
      </c>
      <c r="J41" s="97" t="s">
        <v>675</v>
      </c>
      <c r="K41" s="97" t="s">
        <v>676</v>
      </c>
      <c r="L41" s="97" t="s">
        <v>43</v>
      </c>
      <c r="M41" s="97" t="s">
        <v>149</v>
      </c>
      <c r="N41" s="97"/>
      <c r="O41" s="269"/>
      <c r="P41" s="270" t="s">
        <v>167</v>
      </c>
      <c r="Q41" s="97"/>
      <c r="R41" s="97" t="s">
        <v>677</v>
      </c>
      <c r="S41" s="97" t="s">
        <v>678</v>
      </c>
      <c r="T41" s="371" t="s">
        <v>679</v>
      </c>
      <c r="U41" s="98" t="s">
        <v>680</v>
      </c>
      <c r="V41" s="98">
        <v>27470</v>
      </c>
      <c r="W41" s="179" t="s">
        <v>681</v>
      </c>
      <c r="X41" s="179" t="s">
        <v>178</v>
      </c>
      <c r="Y41" s="179" t="s">
        <v>162</v>
      </c>
      <c r="Z41" s="179" t="s">
        <v>157</v>
      </c>
      <c r="AA41" s="97">
        <v>15.5</v>
      </c>
      <c r="AB41" s="98">
        <v>40952</v>
      </c>
      <c r="AC41" s="303">
        <v>40969</v>
      </c>
      <c r="AD41" s="98">
        <v>45741</v>
      </c>
      <c r="AE41" s="98" t="s">
        <v>682</v>
      </c>
      <c r="AF41" s="98" t="s">
        <v>683</v>
      </c>
      <c r="AG41" s="98" t="s">
        <v>684</v>
      </c>
      <c r="AH41" s="97">
        <f t="shared" si="5"/>
        <v>3</v>
      </c>
      <c r="AI41" s="98" t="s">
        <v>281</v>
      </c>
      <c r="AJ41" s="98" t="s">
        <v>160</v>
      </c>
      <c r="AK41" s="98" t="s">
        <v>685</v>
      </c>
      <c r="AL41" s="98" t="s">
        <v>149</v>
      </c>
      <c r="AM41" s="98" t="s">
        <v>149</v>
      </c>
      <c r="AN41" s="98" t="s">
        <v>149</v>
      </c>
      <c r="AO41" s="98" t="s">
        <v>163</v>
      </c>
      <c r="AP41" s="98" t="s">
        <v>202</v>
      </c>
      <c r="AQ41" s="98"/>
      <c r="AR41" s="98"/>
      <c r="AS41" s="98"/>
      <c r="AT41" s="437" t="s">
        <v>167</v>
      </c>
      <c r="AU41" s="97" t="s">
        <v>686</v>
      </c>
      <c r="AV41" s="98"/>
      <c r="AW41" s="99">
        <v>40969</v>
      </c>
      <c r="AX41" s="99">
        <v>41214</v>
      </c>
      <c r="AY41" s="99" t="s">
        <v>149</v>
      </c>
      <c r="AZ41" s="99"/>
      <c r="BA41" s="99"/>
      <c r="BB41" s="99"/>
      <c r="BC41" s="100"/>
      <c r="BD41" s="99">
        <v>41852</v>
      </c>
      <c r="BE41" s="99" t="s">
        <v>149</v>
      </c>
      <c r="BF41" s="99">
        <v>42064</v>
      </c>
      <c r="BG41" s="99" t="s">
        <v>149</v>
      </c>
      <c r="BH41" s="98"/>
      <c r="BI41" s="98"/>
      <c r="BJ41" s="98"/>
      <c r="BK41" s="115"/>
      <c r="BL41" s="166" t="s">
        <v>19</v>
      </c>
      <c r="BM41" s="286"/>
      <c r="BN41" s="97"/>
      <c r="BO41" s="97"/>
      <c r="BP41" s="97">
        <v>1</v>
      </c>
      <c r="BQ41" s="97">
        <v>0</v>
      </c>
      <c r="BR41" s="97">
        <v>0</v>
      </c>
      <c r="BS41" s="97">
        <v>0</v>
      </c>
      <c r="BT41" s="97">
        <v>0</v>
      </c>
      <c r="BU41" s="97">
        <v>0</v>
      </c>
      <c r="BV41" s="97">
        <v>0</v>
      </c>
      <c r="BW41" s="97" t="s">
        <v>162</v>
      </c>
      <c r="BX41" s="97">
        <v>0</v>
      </c>
      <c r="BY41" s="97"/>
      <c r="BZ41" s="101"/>
      <c r="CA41" s="101"/>
      <c r="CB41" s="97"/>
      <c r="CC41" s="97" t="s">
        <v>162</v>
      </c>
      <c r="CD41" s="97"/>
      <c r="CE41" s="97"/>
      <c r="CF41" s="119">
        <v>1</v>
      </c>
      <c r="CG41" s="97" t="s">
        <v>167</v>
      </c>
      <c r="CH41" s="97"/>
      <c r="CI41" s="97" t="s">
        <v>167</v>
      </c>
      <c r="CQ41" s="398"/>
      <c r="CR41" s="398"/>
      <c r="CS41" s="398"/>
      <c r="CU41" s="398"/>
      <c r="CV41" s="398"/>
    </row>
    <row r="42" spans="1:100" ht="24.95" customHeight="1">
      <c r="A42" s="102">
        <v>41</v>
      </c>
      <c r="B42" s="102" t="s">
        <v>687</v>
      </c>
      <c r="C42" s="102" t="s">
        <v>688</v>
      </c>
      <c r="D42" s="102" t="s">
        <v>689</v>
      </c>
      <c r="E42" s="102" t="s">
        <v>690</v>
      </c>
      <c r="F42" s="102" t="s">
        <v>25</v>
      </c>
      <c r="G42" s="102">
        <v>2</v>
      </c>
      <c r="H42" s="102" t="s">
        <v>57</v>
      </c>
      <c r="I42" s="102" t="s">
        <v>33</v>
      </c>
      <c r="J42" s="102" t="s">
        <v>482</v>
      </c>
      <c r="K42" s="102" t="s">
        <v>691</v>
      </c>
      <c r="L42" s="102" t="s">
        <v>33</v>
      </c>
      <c r="M42" s="102" t="s">
        <v>149</v>
      </c>
      <c r="N42" s="239"/>
      <c r="O42" s="12" t="s">
        <v>150</v>
      </c>
      <c r="P42" s="16" t="s">
        <v>150</v>
      </c>
      <c r="Q42" s="102" t="s">
        <v>150</v>
      </c>
      <c r="R42" s="347" t="s">
        <v>692</v>
      </c>
      <c r="S42" s="102" t="s">
        <v>693</v>
      </c>
      <c r="T42" s="211" t="s">
        <v>694</v>
      </c>
      <c r="U42" s="103" t="s">
        <v>695</v>
      </c>
      <c r="V42" s="103">
        <v>28657</v>
      </c>
      <c r="W42" s="111" t="s">
        <v>696</v>
      </c>
      <c r="X42" s="111" t="s">
        <v>178</v>
      </c>
      <c r="Y42" s="111" t="s">
        <v>162</v>
      </c>
      <c r="Z42" s="111" t="s">
        <v>157</v>
      </c>
      <c r="AA42" s="102">
        <v>29</v>
      </c>
      <c r="AB42" s="103">
        <v>40867</v>
      </c>
      <c r="AC42" s="304">
        <v>40969</v>
      </c>
      <c r="AD42" s="103"/>
      <c r="AE42" s="103" t="s">
        <v>697</v>
      </c>
      <c r="AF42" s="103" t="s">
        <v>698</v>
      </c>
      <c r="AG42" s="103" t="s">
        <v>699</v>
      </c>
      <c r="AH42" s="102">
        <f t="shared" si="5"/>
        <v>3</v>
      </c>
      <c r="AI42" s="103" t="s">
        <v>160</v>
      </c>
      <c r="AJ42" s="103" t="s">
        <v>160</v>
      </c>
      <c r="AK42" s="103" t="s">
        <v>685</v>
      </c>
      <c r="AL42" s="103" t="s">
        <v>149</v>
      </c>
      <c r="AM42" s="103" t="s">
        <v>162</v>
      </c>
      <c r="AN42" s="103" t="s">
        <v>162</v>
      </c>
      <c r="AO42" s="103" t="s">
        <v>163</v>
      </c>
      <c r="AP42" s="103" t="s">
        <v>202</v>
      </c>
      <c r="AQ42" s="103" t="s">
        <v>202</v>
      </c>
      <c r="AR42" s="103" t="s">
        <v>162</v>
      </c>
      <c r="AS42" s="103"/>
      <c r="AT42" s="438" t="s">
        <v>700</v>
      </c>
      <c r="AU42" s="102" t="s">
        <v>701</v>
      </c>
      <c r="AV42" s="103"/>
      <c r="AW42" s="105">
        <v>40969</v>
      </c>
      <c r="AX42" s="105">
        <v>41214</v>
      </c>
      <c r="AY42" s="105" t="s">
        <v>149</v>
      </c>
      <c r="AZ42" s="105"/>
      <c r="BA42" s="105"/>
      <c r="BB42" s="105"/>
      <c r="BC42" s="106"/>
      <c r="BD42" s="105">
        <v>41852</v>
      </c>
      <c r="BE42" s="105" t="s">
        <v>149</v>
      </c>
      <c r="BF42" s="105">
        <v>42064</v>
      </c>
      <c r="BG42" s="105" t="s">
        <v>149</v>
      </c>
      <c r="BH42" s="103"/>
      <c r="BI42" s="103"/>
      <c r="BJ42" s="103"/>
      <c r="BK42" s="107">
        <v>43108</v>
      </c>
      <c r="BL42" s="102" t="s">
        <v>17</v>
      </c>
      <c r="BM42" s="238">
        <f t="shared" ref="BM42:BM43" si="8">DATEDIF(AW42,BK42, "M")+1</f>
        <v>71</v>
      </c>
      <c r="BN42" s="102">
        <f t="shared" ref="BN42:BN43" si="9">DATEDIF(AX42,BK42, "M")+1</f>
        <v>63</v>
      </c>
      <c r="BO42" s="102"/>
      <c r="BP42" s="102">
        <v>6</v>
      </c>
      <c r="BQ42" s="102">
        <v>20</v>
      </c>
      <c r="BR42" s="102">
        <v>18</v>
      </c>
      <c r="BS42" s="102">
        <v>5</v>
      </c>
      <c r="BT42" s="102">
        <v>0</v>
      </c>
      <c r="BU42" s="102">
        <v>0</v>
      </c>
      <c r="BV42" s="102">
        <v>0</v>
      </c>
      <c r="BW42" s="102" t="s">
        <v>702</v>
      </c>
      <c r="BX42" s="102">
        <v>0</v>
      </c>
      <c r="BY42" s="102"/>
      <c r="BZ42" s="109"/>
      <c r="CA42" s="109"/>
      <c r="CB42" s="102"/>
      <c r="CC42" s="102" t="s">
        <v>162</v>
      </c>
      <c r="CD42" s="102"/>
      <c r="CE42" s="102"/>
      <c r="CF42" s="406">
        <v>3</v>
      </c>
      <c r="CG42" s="102">
        <v>3</v>
      </c>
      <c r="CH42" s="102"/>
      <c r="CI42" s="102" t="s">
        <v>167</v>
      </c>
    </row>
    <row r="43" spans="1:100" ht="24.95" customHeight="1">
      <c r="A43" s="102">
        <v>42</v>
      </c>
      <c r="B43" s="102" t="s">
        <v>703</v>
      </c>
      <c r="C43" s="102" t="s">
        <v>704</v>
      </c>
      <c r="D43" s="102"/>
      <c r="E43" s="102" t="s">
        <v>705</v>
      </c>
      <c r="F43" s="102" t="s">
        <v>25</v>
      </c>
      <c r="G43" s="102">
        <v>2</v>
      </c>
      <c r="H43" s="102" t="s">
        <v>57</v>
      </c>
      <c r="I43" s="102" t="s">
        <v>33</v>
      </c>
      <c r="J43" s="102" t="s">
        <v>706</v>
      </c>
      <c r="K43" s="102"/>
      <c r="L43" s="102" t="s">
        <v>33</v>
      </c>
      <c r="M43" s="102" t="s">
        <v>149</v>
      </c>
      <c r="N43" s="239"/>
      <c r="O43" s="12"/>
      <c r="P43" s="16" t="s">
        <v>167</v>
      </c>
      <c r="Q43" s="102"/>
      <c r="R43" s="347" t="s">
        <v>707</v>
      </c>
      <c r="S43" s="102" t="s">
        <v>708</v>
      </c>
      <c r="T43" s="211" t="s">
        <v>709</v>
      </c>
      <c r="U43" s="103" t="s">
        <v>710</v>
      </c>
      <c r="V43" s="103">
        <v>26892</v>
      </c>
      <c r="W43" s="111" t="s">
        <v>711</v>
      </c>
      <c r="X43" s="111" t="s">
        <v>155</v>
      </c>
      <c r="Y43" s="111" t="s">
        <v>162</v>
      </c>
      <c r="Z43" s="111" t="s">
        <v>157</v>
      </c>
      <c r="AA43" s="102">
        <v>19</v>
      </c>
      <c r="AB43" s="103">
        <v>40931</v>
      </c>
      <c r="AC43" s="304">
        <v>40969</v>
      </c>
      <c r="AD43" s="103"/>
      <c r="AE43" s="103" t="s">
        <v>712</v>
      </c>
      <c r="AF43" s="103" t="s">
        <v>713</v>
      </c>
      <c r="AG43" s="103" t="s">
        <v>697</v>
      </c>
      <c r="AH43" s="102">
        <f t="shared" si="5"/>
        <v>3</v>
      </c>
      <c r="AI43" s="103" t="s">
        <v>160</v>
      </c>
      <c r="AJ43" s="103" t="s">
        <v>160</v>
      </c>
      <c r="AK43" s="103" t="s">
        <v>685</v>
      </c>
      <c r="AL43" s="103" t="s">
        <v>149</v>
      </c>
      <c r="AM43" s="103" t="s">
        <v>162</v>
      </c>
      <c r="AN43" s="103" t="s">
        <v>149</v>
      </c>
      <c r="AO43" s="103"/>
      <c r="AP43" s="103" t="s">
        <v>202</v>
      </c>
      <c r="AQ43" s="103" t="s">
        <v>249</v>
      </c>
      <c r="AR43" s="103" t="s">
        <v>149</v>
      </c>
      <c r="AS43" s="103"/>
      <c r="AT43" s="438" t="s">
        <v>700</v>
      </c>
      <c r="AU43" s="102" t="s">
        <v>714</v>
      </c>
      <c r="AV43" s="103"/>
      <c r="AW43" s="105">
        <v>40969</v>
      </c>
      <c r="AX43" s="105">
        <v>41214</v>
      </c>
      <c r="AY43" s="105" t="s">
        <v>149</v>
      </c>
      <c r="AZ43" s="105"/>
      <c r="BA43" s="105"/>
      <c r="BB43" s="105"/>
      <c r="BC43" s="106"/>
      <c r="BD43" s="105">
        <v>41852</v>
      </c>
      <c r="BE43" s="105" t="s">
        <v>149</v>
      </c>
      <c r="BF43" s="105">
        <v>42064</v>
      </c>
      <c r="BG43" s="105" t="s">
        <v>149</v>
      </c>
      <c r="BH43" s="103"/>
      <c r="BI43" s="103"/>
      <c r="BJ43" s="103"/>
      <c r="BK43" s="107">
        <v>42766</v>
      </c>
      <c r="BL43" s="102" t="s">
        <v>17</v>
      </c>
      <c r="BM43" s="238">
        <f t="shared" si="8"/>
        <v>59</v>
      </c>
      <c r="BN43" s="102">
        <f t="shared" si="9"/>
        <v>51</v>
      </c>
      <c r="BO43" s="102"/>
      <c r="BP43" s="102" t="s">
        <v>167</v>
      </c>
      <c r="BQ43" s="102">
        <v>2</v>
      </c>
      <c r="BR43" s="102">
        <v>0</v>
      </c>
      <c r="BS43" s="102">
        <v>1</v>
      </c>
      <c r="BT43" s="102">
        <v>0</v>
      </c>
      <c r="BU43" s="102">
        <v>0</v>
      </c>
      <c r="BV43" s="102">
        <v>0</v>
      </c>
      <c r="BW43" s="102" t="s">
        <v>162</v>
      </c>
      <c r="BX43" s="102">
        <v>0</v>
      </c>
      <c r="BY43" s="102"/>
      <c r="BZ43" s="109"/>
      <c r="CA43" s="109"/>
      <c r="CB43" s="102"/>
      <c r="CC43" s="102" t="s">
        <v>162</v>
      </c>
      <c r="CD43" s="102"/>
      <c r="CE43" s="102"/>
      <c r="CF43" s="406" t="s">
        <v>167</v>
      </c>
      <c r="CG43" s="102" t="s">
        <v>167</v>
      </c>
      <c r="CH43" s="102"/>
      <c r="CI43" s="102" t="s">
        <v>167</v>
      </c>
    </row>
    <row r="44" spans="1:100" s="120" customFormat="1" ht="24.95" customHeight="1">
      <c r="A44" s="97">
        <v>43</v>
      </c>
      <c r="B44" s="97" t="s">
        <v>715</v>
      </c>
      <c r="C44" s="97" t="s">
        <v>716</v>
      </c>
      <c r="D44" s="97"/>
      <c r="E44" s="97" t="s">
        <v>717</v>
      </c>
      <c r="F44" s="97" t="s">
        <v>24</v>
      </c>
      <c r="G44" s="97">
        <v>2</v>
      </c>
      <c r="H44" s="97" t="s">
        <v>55</v>
      </c>
      <c r="I44" s="97" t="s">
        <v>43</v>
      </c>
      <c r="J44" s="97" t="s">
        <v>482</v>
      </c>
      <c r="K44" s="97"/>
      <c r="L44" s="97" t="s">
        <v>43</v>
      </c>
      <c r="M44" s="97" t="s">
        <v>149</v>
      </c>
      <c r="N44" s="97"/>
      <c r="O44" s="269"/>
      <c r="P44" s="270" t="s">
        <v>167</v>
      </c>
      <c r="Q44" s="97"/>
      <c r="R44" s="425" t="s">
        <v>718</v>
      </c>
      <c r="S44" s="97"/>
      <c r="T44" s="371" t="s">
        <v>719</v>
      </c>
      <c r="U44" s="98" t="s">
        <v>720</v>
      </c>
      <c r="V44" s="98">
        <v>28270</v>
      </c>
      <c r="W44" s="179" t="s">
        <v>721</v>
      </c>
      <c r="X44" s="179" t="s">
        <v>155</v>
      </c>
      <c r="Y44" s="179" t="s">
        <v>162</v>
      </c>
      <c r="Z44" s="179" t="s">
        <v>157</v>
      </c>
      <c r="AA44" s="97">
        <v>1.5</v>
      </c>
      <c r="AB44" s="98">
        <v>40892</v>
      </c>
      <c r="AC44" s="303">
        <v>40969</v>
      </c>
      <c r="AD44" s="98">
        <v>45741</v>
      </c>
      <c r="AE44" s="98" t="s">
        <v>382</v>
      </c>
      <c r="AF44" s="98" t="s">
        <v>722</v>
      </c>
      <c r="AG44" s="98" t="s">
        <v>723</v>
      </c>
      <c r="AH44" s="97">
        <f t="shared" si="5"/>
        <v>3</v>
      </c>
      <c r="AI44" s="98" t="s">
        <v>160</v>
      </c>
      <c r="AJ44" s="98" t="s">
        <v>160</v>
      </c>
      <c r="AK44" s="98" t="s">
        <v>685</v>
      </c>
      <c r="AL44" s="98" t="s">
        <v>149</v>
      </c>
      <c r="AM44" s="98" t="s">
        <v>162</v>
      </c>
      <c r="AN44" s="98" t="s">
        <v>162</v>
      </c>
      <c r="AO44" s="98" t="s">
        <v>181</v>
      </c>
      <c r="AP44" s="98" t="s">
        <v>724</v>
      </c>
      <c r="AQ44" s="98"/>
      <c r="AR44" s="98"/>
      <c r="AS44" s="98"/>
      <c r="AT44" s="437" t="s">
        <v>371</v>
      </c>
      <c r="AU44" s="97" t="s">
        <v>725</v>
      </c>
      <c r="AV44" s="98"/>
      <c r="AW44" s="99">
        <v>40969</v>
      </c>
      <c r="AX44" s="99">
        <v>41214</v>
      </c>
      <c r="AY44" s="99" t="s">
        <v>149</v>
      </c>
      <c r="AZ44" s="99"/>
      <c r="BA44" s="99"/>
      <c r="BB44" s="99"/>
      <c r="BC44" s="100"/>
      <c r="BD44" s="99">
        <v>41852</v>
      </c>
      <c r="BE44" s="99" t="s">
        <v>149</v>
      </c>
      <c r="BF44" s="99" t="s">
        <v>726</v>
      </c>
      <c r="BG44" s="99" t="s">
        <v>162</v>
      </c>
      <c r="BH44" s="98"/>
      <c r="BI44" s="98"/>
      <c r="BJ44" s="98"/>
      <c r="BK44" s="115"/>
      <c r="BL44" s="208" t="s">
        <v>19</v>
      </c>
      <c r="BM44" s="286"/>
      <c r="BN44" s="97"/>
      <c r="BO44" s="97"/>
      <c r="BP44" s="97">
        <v>1</v>
      </c>
      <c r="BQ44" s="97">
        <v>31</v>
      </c>
      <c r="BR44" s="97">
        <v>0</v>
      </c>
      <c r="BS44" s="97">
        <v>7</v>
      </c>
      <c r="BT44" s="97">
        <v>3</v>
      </c>
      <c r="BU44" s="97">
        <v>0</v>
      </c>
      <c r="BV44" s="97">
        <v>0</v>
      </c>
      <c r="BW44" s="97" t="s">
        <v>162</v>
      </c>
      <c r="BX44" s="97">
        <v>0</v>
      </c>
      <c r="BY44" s="97"/>
      <c r="BZ44" s="101"/>
      <c r="CA44" s="101"/>
      <c r="CB44" s="97"/>
      <c r="CC44" s="97" t="s">
        <v>162</v>
      </c>
      <c r="CD44" s="97"/>
      <c r="CE44" s="97"/>
      <c r="CF44" s="119" t="s">
        <v>167</v>
      </c>
      <c r="CG44" s="97" t="s">
        <v>167</v>
      </c>
      <c r="CH44" s="97"/>
      <c r="CI44" s="97" t="s">
        <v>167</v>
      </c>
      <c r="CQ44" s="398"/>
      <c r="CR44" s="398"/>
      <c r="CS44" s="398"/>
      <c r="CU44" s="398"/>
      <c r="CV44" s="398"/>
    </row>
    <row r="45" spans="1:100" ht="24.95" customHeight="1">
      <c r="A45" s="97">
        <v>44</v>
      </c>
      <c r="B45" s="97" t="s">
        <v>727</v>
      </c>
      <c r="C45" s="97" t="s">
        <v>728</v>
      </c>
      <c r="D45" s="97" t="s">
        <v>729</v>
      </c>
      <c r="E45" s="97" t="s">
        <v>730</v>
      </c>
      <c r="F45" s="97" t="s">
        <v>25</v>
      </c>
      <c r="G45" s="97">
        <v>2</v>
      </c>
      <c r="H45" s="114" t="s">
        <v>49</v>
      </c>
      <c r="I45" s="97" t="s">
        <v>40</v>
      </c>
      <c r="J45" s="97"/>
      <c r="K45" s="97"/>
      <c r="L45" s="97" t="s">
        <v>43</v>
      </c>
      <c r="M45" s="97" t="s">
        <v>162</v>
      </c>
      <c r="N45" s="97" t="s">
        <v>167</v>
      </c>
      <c r="O45" s="97" t="s">
        <v>167</v>
      </c>
      <c r="P45" s="97" t="s">
        <v>167</v>
      </c>
      <c r="Q45" s="97" t="s">
        <v>167</v>
      </c>
      <c r="R45" s="97"/>
      <c r="S45" s="97"/>
      <c r="T45" s="215"/>
      <c r="U45" s="98"/>
      <c r="V45" s="98"/>
      <c r="W45" s="179"/>
      <c r="X45" s="179"/>
      <c r="Y45" s="179"/>
      <c r="Z45" s="179"/>
      <c r="AA45" s="97">
        <v>4</v>
      </c>
      <c r="AB45" s="115"/>
      <c r="AC45" s="303">
        <v>40969</v>
      </c>
      <c r="AD45" s="98">
        <v>42662</v>
      </c>
      <c r="AE45" s="116"/>
      <c r="AF45" s="98"/>
      <c r="AG45" s="98"/>
      <c r="AH45" s="97">
        <f t="shared" si="5"/>
        <v>0</v>
      </c>
      <c r="AI45" s="98"/>
      <c r="AJ45" s="98"/>
      <c r="AK45" s="98"/>
      <c r="AL45" s="98"/>
      <c r="AM45" s="98"/>
      <c r="AN45" s="98"/>
      <c r="AO45" s="98"/>
      <c r="AP45" s="116"/>
      <c r="AQ45" s="98"/>
      <c r="AR45" s="98"/>
      <c r="AS45" s="98"/>
      <c r="AT45" s="437"/>
      <c r="AU45" s="97"/>
      <c r="AV45" s="115"/>
      <c r="AW45" s="99">
        <v>40969</v>
      </c>
      <c r="AX45" s="99"/>
      <c r="AY45" s="99"/>
      <c r="AZ45" s="99"/>
      <c r="BA45" s="117"/>
      <c r="BB45" s="99"/>
      <c r="BC45" s="118"/>
      <c r="BD45" s="99"/>
      <c r="BE45" s="99"/>
      <c r="BF45" s="99"/>
      <c r="BG45" s="99"/>
      <c r="BH45" s="98"/>
      <c r="BI45" s="98"/>
      <c r="BJ45" s="98"/>
      <c r="BK45" s="98"/>
      <c r="BL45" s="97" t="s">
        <v>19</v>
      </c>
      <c r="BM45" s="235" t="s">
        <v>19</v>
      </c>
      <c r="BN45" s="235"/>
      <c r="BO45" s="97"/>
      <c r="BP45" s="97"/>
      <c r="BQ45" s="97"/>
      <c r="BR45" s="97"/>
      <c r="BS45" s="97"/>
      <c r="BT45" s="97"/>
      <c r="BU45" s="97"/>
      <c r="BV45" s="97"/>
      <c r="BW45" s="97" t="s">
        <v>162</v>
      </c>
      <c r="BX45" s="97"/>
      <c r="BY45" s="97"/>
      <c r="BZ45" s="101"/>
      <c r="CA45" s="101"/>
      <c r="CB45" s="97"/>
      <c r="CC45" s="97"/>
      <c r="CD45" s="97"/>
      <c r="CE45" s="97"/>
      <c r="CF45" s="119"/>
      <c r="CG45" s="97"/>
      <c r="CH45" s="97"/>
      <c r="CI45" s="97" t="s">
        <v>542</v>
      </c>
    </row>
    <row r="46" spans="1:100" ht="24.95" customHeight="1">
      <c r="A46" s="97">
        <v>45</v>
      </c>
      <c r="B46" s="97" t="s">
        <v>731</v>
      </c>
      <c r="C46" s="97" t="s">
        <v>732</v>
      </c>
      <c r="D46" s="97" t="s">
        <v>733</v>
      </c>
      <c r="E46" s="97" t="s">
        <v>734</v>
      </c>
      <c r="F46" s="97" t="s">
        <v>24</v>
      </c>
      <c r="G46" s="97">
        <v>2</v>
      </c>
      <c r="H46" s="114" t="s">
        <v>56</v>
      </c>
      <c r="I46" s="97" t="s">
        <v>38</v>
      </c>
      <c r="J46" s="97"/>
      <c r="K46" s="97" t="s">
        <v>735</v>
      </c>
      <c r="L46" s="97" t="s">
        <v>39</v>
      </c>
      <c r="M46" s="97" t="s">
        <v>162</v>
      </c>
      <c r="N46" s="97" t="s">
        <v>167</v>
      </c>
      <c r="O46" s="97" t="s">
        <v>167</v>
      </c>
      <c r="P46" s="97" t="s">
        <v>167</v>
      </c>
      <c r="Q46" s="97" t="s">
        <v>167</v>
      </c>
      <c r="R46" s="97" t="s">
        <v>736</v>
      </c>
      <c r="S46" s="97" t="s">
        <v>737</v>
      </c>
      <c r="T46" s="215"/>
      <c r="U46" s="97"/>
      <c r="V46" s="97"/>
      <c r="W46" s="97"/>
      <c r="X46" s="97"/>
      <c r="Y46" s="97"/>
      <c r="Z46" s="97"/>
      <c r="AA46" s="97">
        <v>22.5</v>
      </c>
      <c r="AB46" s="119"/>
      <c r="AC46" s="303">
        <v>40969</v>
      </c>
      <c r="AD46" s="98">
        <v>42380</v>
      </c>
      <c r="AE46" s="114"/>
      <c r="AF46" s="97"/>
      <c r="AG46" s="97"/>
      <c r="AH46" s="97">
        <f t="shared" si="5"/>
        <v>0</v>
      </c>
      <c r="AI46" s="97"/>
      <c r="AJ46" s="97"/>
      <c r="AK46" s="97"/>
      <c r="AL46" s="97"/>
      <c r="AM46" s="97"/>
      <c r="AN46" s="97"/>
      <c r="AO46" s="97"/>
      <c r="AP46" s="120"/>
      <c r="AQ46" s="120"/>
      <c r="AR46" s="120"/>
      <c r="AS46" s="120"/>
      <c r="AT46" s="441"/>
      <c r="AU46" s="120"/>
      <c r="AV46" s="120"/>
      <c r="AW46" s="99">
        <v>40969</v>
      </c>
      <c r="AX46" s="97"/>
      <c r="AY46" s="97"/>
      <c r="AZ46" s="97"/>
      <c r="BA46" s="120"/>
      <c r="BB46" s="120"/>
      <c r="BC46" s="120"/>
      <c r="BD46" s="97"/>
      <c r="BE46" s="97"/>
      <c r="BF46" s="97"/>
      <c r="BG46" s="97"/>
      <c r="BH46" s="97"/>
      <c r="BI46" s="97"/>
      <c r="BJ46" s="97"/>
      <c r="BK46" s="97"/>
      <c r="BL46" s="121" t="s">
        <v>19</v>
      </c>
      <c r="BM46" s="97" t="s">
        <v>19</v>
      </c>
      <c r="BN46" s="97"/>
      <c r="BO46" s="97"/>
      <c r="BP46" s="97"/>
      <c r="BQ46" s="97"/>
      <c r="BR46" s="97"/>
      <c r="BS46" s="97"/>
      <c r="BT46" s="97"/>
      <c r="BU46" s="97"/>
      <c r="BV46" s="97"/>
      <c r="BW46" s="97" t="s">
        <v>162</v>
      </c>
      <c r="BX46" s="97"/>
      <c r="BY46" s="97"/>
      <c r="BZ46" s="101"/>
      <c r="CA46" s="101"/>
      <c r="CB46" s="97"/>
      <c r="CC46" s="97"/>
      <c r="CD46" s="97"/>
      <c r="CE46" s="97"/>
      <c r="CF46" s="119"/>
      <c r="CG46" s="97"/>
      <c r="CH46" s="97"/>
      <c r="CI46" s="97" t="s">
        <v>167</v>
      </c>
    </row>
    <row r="47" spans="1:100" ht="24.95" customHeight="1">
      <c r="A47" s="122">
        <v>47</v>
      </c>
      <c r="B47" s="122" t="s">
        <v>738</v>
      </c>
      <c r="C47" s="122" t="s">
        <v>739</v>
      </c>
      <c r="D47" s="122" t="s">
        <v>740</v>
      </c>
      <c r="E47" s="122" t="s">
        <v>741</v>
      </c>
      <c r="F47" s="122" t="s">
        <v>25</v>
      </c>
      <c r="G47" s="122">
        <v>3</v>
      </c>
      <c r="H47" s="122" t="s">
        <v>51</v>
      </c>
      <c r="I47" s="122" t="s">
        <v>30</v>
      </c>
      <c r="J47" s="122" t="s">
        <v>742</v>
      </c>
      <c r="K47" s="122" t="s">
        <v>743</v>
      </c>
      <c r="L47" s="122" t="s">
        <v>30</v>
      </c>
      <c r="M47" s="122" t="s">
        <v>149</v>
      </c>
      <c r="N47" s="241" t="s">
        <v>744</v>
      </c>
      <c r="O47" s="18" t="s">
        <v>321</v>
      </c>
      <c r="P47" s="19" t="s">
        <v>321</v>
      </c>
      <c r="Q47" s="122" t="s">
        <v>321</v>
      </c>
      <c r="R47" s="122" t="s">
        <v>745</v>
      </c>
      <c r="S47" s="122" t="s">
        <v>746</v>
      </c>
      <c r="T47" s="372" t="s">
        <v>747</v>
      </c>
      <c r="U47" s="123" t="s">
        <v>748</v>
      </c>
      <c r="V47" s="123">
        <v>26540</v>
      </c>
      <c r="W47" s="127" t="s">
        <v>749</v>
      </c>
      <c r="X47" s="127" t="s">
        <v>155</v>
      </c>
      <c r="Y47" s="127" t="s">
        <v>162</v>
      </c>
      <c r="Z47" s="127" t="s">
        <v>157</v>
      </c>
      <c r="AA47" s="122">
        <v>17</v>
      </c>
      <c r="AB47" s="123">
        <v>41325</v>
      </c>
      <c r="AC47" s="305">
        <v>41334</v>
      </c>
      <c r="AD47" s="123"/>
      <c r="AE47" s="20" t="s">
        <v>750</v>
      </c>
      <c r="AF47" s="130" t="s">
        <v>751</v>
      </c>
      <c r="AG47" s="130"/>
      <c r="AH47" s="122">
        <f t="shared" si="5"/>
        <v>2</v>
      </c>
      <c r="AI47" s="18" t="s">
        <v>160</v>
      </c>
      <c r="AJ47" s="20"/>
      <c r="AK47" s="20"/>
      <c r="AL47" s="20" t="s">
        <v>149</v>
      </c>
      <c r="AM47" s="20"/>
      <c r="AN47" s="20"/>
      <c r="AO47" s="20" t="s">
        <v>201</v>
      </c>
      <c r="AP47" s="20" t="s">
        <v>752</v>
      </c>
      <c r="AQ47" s="20" t="s">
        <v>164</v>
      </c>
      <c r="AR47" s="20" t="s">
        <v>149</v>
      </c>
      <c r="AS47" s="20" t="s">
        <v>753</v>
      </c>
      <c r="AT47" s="442" t="s">
        <v>327</v>
      </c>
      <c r="AU47" s="122" t="s">
        <v>754</v>
      </c>
      <c r="AV47" s="123"/>
      <c r="AW47" s="124">
        <v>41334</v>
      </c>
      <c r="AX47" s="124">
        <v>41579</v>
      </c>
      <c r="AY47" s="124" t="s">
        <v>149</v>
      </c>
      <c r="AZ47" s="124">
        <v>41913</v>
      </c>
      <c r="BA47" s="124"/>
      <c r="BB47" s="124">
        <v>42153</v>
      </c>
      <c r="BC47" s="125" t="s">
        <v>755</v>
      </c>
      <c r="BD47" s="124">
        <v>42217</v>
      </c>
      <c r="BE47" s="124" t="s">
        <v>149</v>
      </c>
      <c r="BF47" s="124">
        <v>42428</v>
      </c>
      <c r="BG47" s="124" t="s">
        <v>149</v>
      </c>
      <c r="BH47" s="123">
        <v>42976</v>
      </c>
      <c r="BI47" s="123">
        <v>43011</v>
      </c>
      <c r="BJ47" s="123">
        <v>43038</v>
      </c>
      <c r="BK47" s="126">
        <v>43038</v>
      </c>
      <c r="BL47" s="122" t="s">
        <v>17</v>
      </c>
      <c r="BM47" s="242">
        <f>DATEDIF(AW47,BK47, "M")+1</f>
        <v>56</v>
      </c>
      <c r="BN47" s="122">
        <f t="shared" ref="BN47:BN54" si="10">DATEDIF(AX47,BK47, "M")+1</f>
        <v>48</v>
      </c>
      <c r="BO47" s="127" t="s">
        <v>755</v>
      </c>
      <c r="BP47" s="122">
        <v>0</v>
      </c>
      <c r="BQ47" s="122">
        <v>0</v>
      </c>
      <c r="BR47" s="122">
        <v>5</v>
      </c>
      <c r="BS47" s="122">
        <v>2</v>
      </c>
      <c r="BT47" s="122">
        <v>0</v>
      </c>
      <c r="BU47" s="122">
        <v>0</v>
      </c>
      <c r="BV47" s="122">
        <v>0</v>
      </c>
      <c r="BW47" s="122" t="s">
        <v>162</v>
      </c>
      <c r="BX47" s="122">
        <v>0</v>
      </c>
      <c r="BY47" s="122"/>
      <c r="BZ47" s="128"/>
      <c r="CA47" s="128"/>
      <c r="CB47" s="122"/>
      <c r="CC47" s="122" t="s">
        <v>162</v>
      </c>
      <c r="CD47" s="122"/>
      <c r="CE47" s="122"/>
      <c r="CF47" s="407">
        <v>1</v>
      </c>
      <c r="CG47" s="122">
        <v>1</v>
      </c>
      <c r="CH47" s="122"/>
      <c r="CI47" s="122" t="s">
        <v>542</v>
      </c>
    </row>
    <row r="48" spans="1:100" ht="24.95" customHeight="1">
      <c r="A48" s="122">
        <v>48</v>
      </c>
      <c r="B48" s="122" t="s">
        <v>756</v>
      </c>
      <c r="C48" s="122" t="s">
        <v>757</v>
      </c>
      <c r="D48" s="122"/>
      <c r="E48" s="122" t="s">
        <v>758</v>
      </c>
      <c r="F48" s="122" t="s">
        <v>25</v>
      </c>
      <c r="G48" s="122">
        <v>3</v>
      </c>
      <c r="H48" s="122" t="s">
        <v>49</v>
      </c>
      <c r="I48" s="122" t="s">
        <v>40</v>
      </c>
      <c r="J48" s="122" t="s">
        <v>482</v>
      </c>
      <c r="K48" s="122"/>
      <c r="L48" s="122" t="s">
        <v>40</v>
      </c>
      <c r="M48" s="122" t="s">
        <v>149</v>
      </c>
      <c r="N48" s="122"/>
      <c r="O48" s="243" t="s">
        <v>150</v>
      </c>
      <c r="P48" s="244" t="s">
        <v>239</v>
      </c>
      <c r="Q48" s="122" t="s">
        <v>150</v>
      </c>
      <c r="R48" s="122" t="s">
        <v>759</v>
      </c>
      <c r="S48" s="129" t="s">
        <v>760</v>
      </c>
      <c r="T48" s="372" t="s">
        <v>761</v>
      </c>
      <c r="U48" s="123" t="s">
        <v>167</v>
      </c>
      <c r="V48" s="123">
        <v>27702</v>
      </c>
      <c r="W48" s="127" t="s">
        <v>762</v>
      </c>
      <c r="X48" s="127" t="s">
        <v>155</v>
      </c>
      <c r="Y48" s="127" t="s">
        <v>156</v>
      </c>
      <c r="Z48" s="127" t="s">
        <v>157</v>
      </c>
      <c r="AA48" s="122">
        <v>18.5</v>
      </c>
      <c r="AB48" s="123">
        <v>41329</v>
      </c>
      <c r="AC48" s="305">
        <v>41334</v>
      </c>
      <c r="AD48" s="123"/>
      <c r="AE48" s="21" t="s">
        <v>763</v>
      </c>
      <c r="AF48" s="122" t="s">
        <v>764</v>
      </c>
      <c r="AG48" s="122"/>
      <c r="AH48" s="122">
        <f t="shared" si="5"/>
        <v>2</v>
      </c>
      <c r="AI48" s="18" t="s">
        <v>160</v>
      </c>
      <c r="AJ48" s="122"/>
      <c r="AK48" s="122"/>
      <c r="AL48" s="122" t="s">
        <v>149</v>
      </c>
      <c r="AM48" s="122"/>
      <c r="AN48" s="122"/>
      <c r="AO48" s="122" t="s">
        <v>163</v>
      </c>
      <c r="AP48" s="122"/>
      <c r="AQ48" s="122" t="s">
        <v>202</v>
      </c>
      <c r="AR48" s="122" t="s">
        <v>149</v>
      </c>
      <c r="AS48" s="122"/>
      <c r="AT48" s="17" t="s">
        <v>419</v>
      </c>
      <c r="AU48" s="122" t="s">
        <v>765</v>
      </c>
      <c r="AV48" s="123"/>
      <c r="AW48" s="124">
        <v>41334</v>
      </c>
      <c r="AX48" s="124">
        <v>41579</v>
      </c>
      <c r="AY48" s="124" t="s">
        <v>149</v>
      </c>
      <c r="AZ48" s="124"/>
      <c r="BA48" s="124"/>
      <c r="BB48" s="124"/>
      <c r="BC48" s="125"/>
      <c r="BD48" s="124">
        <v>42217</v>
      </c>
      <c r="BE48" s="124" t="s">
        <v>149</v>
      </c>
      <c r="BF48" s="124">
        <v>42428</v>
      </c>
      <c r="BG48" s="124" t="s">
        <v>149</v>
      </c>
      <c r="BH48" s="123"/>
      <c r="BI48" s="123"/>
      <c r="BJ48" s="123"/>
      <c r="BK48" s="126">
        <v>43819</v>
      </c>
      <c r="BL48" s="122" t="s">
        <v>17</v>
      </c>
      <c r="BM48" s="242">
        <f t="shared" ref="BM48:BM54" si="11">DATEDIF(AW48,BK48, "M")+1</f>
        <v>82</v>
      </c>
      <c r="BN48" s="122">
        <f t="shared" si="10"/>
        <v>74</v>
      </c>
      <c r="BO48" s="122"/>
      <c r="BP48" s="122">
        <v>2</v>
      </c>
      <c r="BQ48" s="122">
        <v>1</v>
      </c>
      <c r="BR48" s="122">
        <v>1</v>
      </c>
      <c r="BS48" s="122">
        <v>0</v>
      </c>
      <c r="BT48" s="122">
        <v>0</v>
      </c>
      <c r="BU48" s="122">
        <v>0</v>
      </c>
      <c r="BV48" s="122">
        <v>0</v>
      </c>
      <c r="BW48" s="122" t="s">
        <v>162</v>
      </c>
      <c r="BX48" s="122">
        <v>0</v>
      </c>
      <c r="BY48" s="122"/>
      <c r="BZ48" s="128"/>
      <c r="CA48" s="128"/>
      <c r="CB48" s="122"/>
      <c r="CC48" s="122" t="s">
        <v>162</v>
      </c>
      <c r="CD48" s="122"/>
      <c r="CE48" s="122"/>
      <c r="CF48" s="407">
        <v>1</v>
      </c>
      <c r="CG48" s="122">
        <v>4</v>
      </c>
      <c r="CH48" s="122"/>
      <c r="CI48" s="122" t="s">
        <v>542</v>
      </c>
    </row>
    <row r="49" spans="1:100" ht="24.95" customHeight="1">
      <c r="A49" s="122">
        <v>49</v>
      </c>
      <c r="B49" s="122" t="s">
        <v>766</v>
      </c>
      <c r="C49" s="122" t="s">
        <v>767</v>
      </c>
      <c r="D49" s="122" t="s">
        <v>768</v>
      </c>
      <c r="E49" s="122" t="s">
        <v>769</v>
      </c>
      <c r="F49" s="122" t="s">
        <v>25</v>
      </c>
      <c r="G49" s="122">
        <v>3</v>
      </c>
      <c r="H49" s="122" t="s">
        <v>49</v>
      </c>
      <c r="I49" s="122" t="s">
        <v>40</v>
      </c>
      <c r="J49" s="122" t="s">
        <v>706</v>
      </c>
      <c r="K49" s="122" t="s">
        <v>770</v>
      </c>
      <c r="L49" s="122" t="s">
        <v>40</v>
      </c>
      <c r="M49" s="122" t="s">
        <v>149</v>
      </c>
      <c r="N49" s="241" t="s">
        <v>771</v>
      </c>
      <c r="O49" s="245" t="s">
        <v>321</v>
      </c>
      <c r="P49" s="22" t="s">
        <v>321</v>
      </c>
      <c r="Q49" s="122"/>
      <c r="R49" s="424" t="s">
        <v>772</v>
      </c>
      <c r="S49" s="122" t="s">
        <v>773</v>
      </c>
      <c r="T49" s="373" t="s">
        <v>774</v>
      </c>
      <c r="U49" s="123" t="s">
        <v>775</v>
      </c>
      <c r="V49" s="123">
        <v>30620</v>
      </c>
      <c r="W49" s="127" t="s">
        <v>776</v>
      </c>
      <c r="X49" s="127" t="s">
        <v>178</v>
      </c>
      <c r="Y49" s="127" t="s">
        <v>162</v>
      </c>
      <c r="Z49" s="127" t="s">
        <v>157</v>
      </c>
      <c r="AA49" s="122">
        <v>6.5</v>
      </c>
      <c r="AB49" s="123">
        <v>41097</v>
      </c>
      <c r="AC49" s="305">
        <v>41334</v>
      </c>
      <c r="AD49" s="123"/>
      <c r="AE49" s="20" t="s">
        <v>777</v>
      </c>
      <c r="AF49" s="23" t="s">
        <v>778</v>
      </c>
      <c r="AG49" s="23" t="s">
        <v>779</v>
      </c>
      <c r="AH49" s="122">
        <f t="shared" si="5"/>
        <v>3</v>
      </c>
      <c r="AI49" s="18" t="s">
        <v>160</v>
      </c>
      <c r="AJ49" s="18" t="s">
        <v>160</v>
      </c>
      <c r="AK49" s="18" t="s">
        <v>160</v>
      </c>
      <c r="AL49" s="18" t="s">
        <v>149</v>
      </c>
      <c r="AM49" s="18" t="s">
        <v>162</v>
      </c>
      <c r="AN49" s="18" t="s">
        <v>162</v>
      </c>
      <c r="AO49" s="18" t="s">
        <v>201</v>
      </c>
      <c r="AP49" s="18" t="s">
        <v>780</v>
      </c>
      <c r="AQ49" s="18" t="s">
        <v>781</v>
      </c>
      <c r="AR49" s="18" t="s">
        <v>149</v>
      </c>
      <c r="AS49" s="18"/>
      <c r="AT49" s="443"/>
      <c r="AU49" s="122" t="s">
        <v>782</v>
      </c>
      <c r="AV49" s="123"/>
      <c r="AW49" s="124">
        <v>41334</v>
      </c>
      <c r="AX49" s="124">
        <v>41579</v>
      </c>
      <c r="AY49" s="124" t="s">
        <v>149</v>
      </c>
      <c r="AZ49" s="124"/>
      <c r="BA49" s="124"/>
      <c r="BB49" s="124"/>
      <c r="BC49" s="125" t="s">
        <v>783</v>
      </c>
      <c r="BD49" s="124">
        <v>42217</v>
      </c>
      <c r="BE49" s="124" t="s">
        <v>149</v>
      </c>
      <c r="BF49" s="124">
        <v>42428</v>
      </c>
      <c r="BG49" s="124" t="s">
        <v>149</v>
      </c>
      <c r="BH49" s="123"/>
      <c r="BI49" s="123"/>
      <c r="BJ49" s="123"/>
      <c r="BK49" s="126">
        <v>42735</v>
      </c>
      <c r="BL49" s="122" t="s">
        <v>17</v>
      </c>
      <c r="BM49" s="242">
        <f t="shared" si="11"/>
        <v>46</v>
      </c>
      <c r="BN49" s="122">
        <f t="shared" si="10"/>
        <v>38</v>
      </c>
      <c r="BO49" s="127" t="s">
        <v>783</v>
      </c>
      <c r="BP49" s="122">
        <v>1</v>
      </c>
      <c r="BQ49" s="122">
        <v>1</v>
      </c>
      <c r="BR49" s="122">
        <v>4</v>
      </c>
      <c r="BS49" s="122">
        <v>1</v>
      </c>
      <c r="BT49" s="122">
        <v>0</v>
      </c>
      <c r="BU49" s="122">
        <v>0</v>
      </c>
      <c r="BV49" s="122">
        <v>0</v>
      </c>
      <c r="BW49" s="122" t="s">
        <v>162</v>
      </c>
      <c r="BX49" s="122">
        <v>0</v>
      </c>
      <c r="BY49" s="122"/>
      <c r="BZ49" s="128"/>
      <c r="CA49" s="128"/>
      <c r="CB49" s="122"/>
      <c r="CC49" s="122" t="s">
        <v>162</v>
      </c>
      <c r="CD49" s="122"/>
      <c r="CE49" s="122"/>
      <c r="CF49" s="407">
        <v>0</v>
      </c>
      <c r="CG49" s="122">
        <v>0</v>
      </c>
      <c r="CH49" s="122"/>
      <c r="CI49" s="122" t="s">
        <v>542</v>
      </c>
    </row>
    <row r="50" spans="1:100" ht="24.95" customHeight="1">
      <c r="A50" s="122">
        <v>50</v>
      </c>
      <c r="B50" s="122" t="s">
        <v>784</v>
      </c>
      <c r="C50" s="122" t="s">
        <v>785</v>
      </c>
      <c r="D50" s="122" t="s">
        <v>786</v>
      </c>
      <c r="E50" s="122" t="s">
        <v>787</v>
      </c>
      <c r="F50" s="122" t="s">
        <v>25</v>
      </c>
      <c r="G50" s="122">
        <v>3</v>
      </c>
      <c r="H50" s="122" t="s">
        <v>51</v>
      </c>
      <c r="I50" s="122" t="s">
        <v>30</v>
      </c>
      <c r="J50" s="122" t="s">
        <v>788</v>
      </c>
      <c r="K50" s="122" t="s">
        <v>789</v>
      </c>
      <c r="L50" s="122" t="s">
        <v>30</v>
      </c>
      <c r="M50" s="122" t="s">
        <v>149</v>
      </c>
      <c r="N50" s="241"/>
      <c r="O50" s="245" t="s">
        <v>321</v>
      </c>
      <c r="P50" s="22" t="s">
        <v>321</v>
      </c>
      <c r="Q50" s="122"/>
      <c r="R50" s="424" t="s">
        <v>790</v>
      </c>
      <c r="S50" s="122" t="s">
        <v>791</v>
      </c>
      <c r="T50" s="372" t="s">
        <v>792</v>
      </c>
      <c r="U50" s="123" t="s">
        <v>793</v>
      </c>
      <c r="V50" s="123">
        <v>26913</v>
      </c>
      <c r="W50" s="127" t="s">
        <v>794</v>
      </c>
      <c r="X50" s="127" t="s">
        <v>178</v>
      </c>
      <c r="Y50" s="127" t="s">
        <v>162</v>
      </c>
      <c r="Z50" s="127" t="s">
        <v>157</v>
      </c>
      <c r="AA50" s="122">
        <v>6.5</v>
      </c>
      <c r="AB50" s="123">
        <v>41326</v>
      </c>
      <c r="AC50" s="305">
        <v>41334</v>
      </c>
      <c r="AD50" s="123"/>
      <c r="AE50" s="20" t="s">
        <v>795</v>
      </c>
      <c r="AF50" s="130"/>
      <c r="AG50" s="130"/>
      <c r="AH50" s="122">
        <f t="shared" si="5"/>
        <v>1</v>
      </c>
      <c r="AI50" s="18" t="s">
        <v>160</v>
      </c>
      <c r="AJ50" s="20"/>
      <c r="AK50" s="20"/>
      <c r="AL50" s="20" t="s">
        <v>149</v>
      </c>
      <c r="AM50" s="20"/>
      <c r="AN50" s="20"/>
      <c r="AO50" s="20" t="s">
        <v>163</v>
      </c>
      <c r="AP50" s="20" t="s">
        <v>796</v>
      </c>
      <c r="AQ50" s="20" t="s">
        <v>797</v>
      </c>
      <c r="AR50" s="20" t="s">
        <v>162</v>
      </c>
      <c r="AS50" s="20" t="s">
        <v>798</v>
      </c>
      <c r="AT50" s="442" t="s">
        <v>327</v>
      </c>
      <c r="AU50" s="122" t="s">
        <v>799</v>
      </c>
      <c r="AV50" s="123"/>
      <c r="AW50" s="124">
        <v>41334</v>
      </c>
      <c r="AX50" s="124">
        <v>41579</v>
      </c>
      <c r="AY50" s="124" t="s">
        <v>149</v>
      </c>
      <c r="AZ50" s="124"/>
      <c r="BA50" s="124"/>
      <c r="BB50" s="124"/>
      <c r="BC50" s="125"/>
      <c r="BD50" s="124">
        <v>42217</v>
      </c>
      <c r="BE50" s="124" t="s">
        <v>149</v>
      </c>
      <c r="BF50" s="124">
        <v>42428</v>
      </c>
      <c r="BG50" s="124" t="s">
        <v>149</v>
      </c>
      <c r="BH50" s="123"/>
      <c r="BI50" s="123"/>
      <c r="BJ50" s="123"/>
      <c r="BK50" s="126">
        <v>42916</v>
      </c>
      <c r="BL50" s="122" t="s">
        <v>17</v>
      </c>
      <c r="BM50" s="242">
        <f t="shared" si="11"/>
        <v>52</v>
      </c>
      <c r="BN50" s="122">
        <f t="shared" si="10"/>
        <v>44</v>
      </c>
      <c r="BO50" s="122"/>
      <c r="BP50" s="122">
        <v>0</v>
      </c>
      <c r="BQ50" s="122">
        <v>18</v>
      </c>
      <c r="BR50" s="122">
        <v>17</v>
      </c>
      <c r="BS50" s="122">
        <v>11</v>
      </c>
      <c r="BT50" s="122">
        <v>1</v>
      </c>
      <c r="BU50" s="122">
        <v>0</v>
      </c>
      <c r="BV50" s="122">
        <v>0</v>
      </c>
      <c r="BW50" s="122" t="s">
        <v>162</v>
      </c>
      <c r="BX50" s="122">
        <v>0</v>
      </c>
      <c r="BY50" s="122"/>
      <c r="BZ50" s="128"/>
      <c r="CA50" s="128"/>
      <c r="CB50" s="122"/>
      <c r="CC50" s="122" t="s">
        <v>162</v>
      </c>
      <c r="CD50" s="122"/>
      <c r="CE50" s="122"/>
      <c r="CF50" s="407">
        <v>0</v>
      </c>
      <c r="CG50" s="122">
        <v>0</v>
      </c>
      <c r="CH50" s="122"/>
      <c r="CI50" s="122" t="s">
        <v>572</v>
      </c>
    </row>
    <row r="51" spans="1:100" ht="24.95" customHeight="1">
      <c r="A51" s="122">
        <v>51</v>
      </c>
      <c r="B51" s="122" t="s">
        <v>800</v>
      </c>
      <c r="C51" s="122" t="s">
        <v>801</v>
      </c>
      <c r="D51" s="122" t="s">
        <v>802</v>
      </c>
      <c r="E51" s="122" t="s">
        <v>803</v>
      </c>
      <c r="F51" s="122" t="s">
        <v>24</v>
      </c>
      <c r="G51" s="122">
        <v>3</v>
      </c>
      <c r="H51" s="122" t="s">
        <v>57</v>
      </c>
      <c r="I51" s="122" t="s">
        <v>33</v>
      </c>
      <c r="J51" s="122" t="s">
        <v>804</v>
      </c>
      <c r="K51" s="122"/>
      <c r="L51" s="122" t="s">
        <v>33</v>
      </c>
      <c r="M51" s="122" t="s">
        <v>149</v>
      </c>
      <c r="N51" s="241"/>
      <c r="O51" s="246" t="s">
        <v>150</v>
      </c>
      <c r="P51" s="22" t="s">
        <v>150</v>
      </c>
      <c r="Q51" s="122" t="s">
        <v>150</v>
      </c>
      <c r="R51" s="424" t="s">
        <v>805</v>
      </c>
      <c r="S51" s="122" t="s">
        <v>806</v>
      </c>
      <c r="T51" s="372" t="s">
        <v>807</v>
      </c>
      <c r="U51" s="123" t="s">
        <v>808</v>
      </c>
      <c r="V51" s="123">
        <v>29083</v>
      </c>
      <c r="W51" s="127" t="s">
        <v>809</v>
      </c>
      <c r="X51" s="127" t="s">
        <v>810</v>
      </c>
      <c r="Y51" s="127" t="s">
        <v>156</v>
      </c>
      <c r="Z51" s="127" t="s">
        <v>157</v>
      </c>
      <c r="AA51" s="122">
        <v>18.5</v>
      </c>
      <c r="AB51" s="123">
        <v>41163</v>
      </c>
      <c r="AC51" s="305">
        <v>41334</v>
      </c>
      <c r="AD51" s="123"/>
      <c r="AE51" s="122" t="s">
        <v>811</v>
      </c>
      <c r="AF51" s="133" t="s">
        <v>812</v>
      </c>
      <c r="AG51" s="133"/>
      <c r="AH51" s="122">
        <f t="shared" si="5"/>
        <v>2</v>
      </c>
      <c r="AI51" s="18" t="s">
        <v>160</v>
      </c>
      <c r="AJ51" s="20"/>
      <c r="AK51" s="20"/>
      <c r="AL51" s="20" t="s">
        <v>149</v>
      </c>
      <c r="AM51" s="20"/>
      <c r="AN51" s="20"/>
      <c r="AO51" s="20" t="s">
        <v>163</v>
      </c>
      <c r="AP51" s="20" t="s">
        <v>180</v>
      </c>
      <c r="AQ51" s="20" t="s">
        <v>202</v>
      </c>
      <c r="AR51" s="20" t="s">
        <v>149</v>
      </c>
      <c r="AS51" s="20"/>
      <c r="AT51" s="442" t="s">
        <v>556</v>
      </c>
      <c r="AU51" s="122" t="s">
        <v>813</v>
      </c>
      <c r="AV51" s="123"/>
      <c r="AW51" s="124">
        <v>41334</v>
      </c>
      <c r="AX51" s="124">
        <v>41579</v>
      </c>
      <c r="AY51" s="124" t="s">
        <v>149</v>
      </c>
      <c r="AZ51" s="124"/>
      <c r="BA51" s="124"/>
      <c r="BB51" s="124"/>
      <c r="BC51" s="125"/>
      <c r="BD51" s="124">
        <v>42217</v>
      </c>
      <c r="BE51" s="124" t="s">
        <v>149</v>
      </c>
      <c r="BF51" s="124">
        <v>42428</v>
      </c>
      <c r="BG51" s="124" t="s">
        <v>149</v>
      </c>
      <c r="BH51" s="123"/>
      <c r="BI51" s="123"/>
      <c r="BJ51" s="123"/>
      <c r="BK51" s="126">
        <v>42460</v>
      </c>
      <c r="BL51" s="122" t="s">
        <v>17</v>
      </c>
      <c r="BM51" s="242">
        <f t="shared" si="11"/>
        <v>37</v>
      </c>
      <c r="BN51" s="122">
        <f t="shared" si="10"/>
        <v>29</v>
      </c>
      <c r="BO51" s="122"/>
      <c r="BP51" s="122">
        <v>0</v>
      </c>
      <c r="BQ51" s="122">
        <v>6</v>
      </c>
      <c r="BR51" s="122">
        <v>31</v>
      </c>
      <c r="BS51" s="122">
        <v>0</v>
      </c>
      <c r="BT51" s="122">
        <v>1</v>
      </c>
      <c r="BU51" s="122">
        <v>0</v>
      </c>
      <c r="BV51" s="122">
        <v>0</v>
      </c>
      <c r="BW51" s="122" t="s">
        <v>162</v>
      </c>
      <c r="BX51" s="122">
        <v>0</v>
      </c>
      <c r="BY51" s="122"/>
      <c r="BZ51" s="128"/>
      <c r="CA51" s="128"/>
      <c r="CB51" s="122"/>
      <c r="CC51" s="122" t="s">
        <v>162</v>
      </c>
      <c r="CD51" s="122"/>
      <c r="CE51" s="122"/>
      <c r="CF51" s="407">
        <v>1</v>
      </c>
      <c r="CG51" s="122">
        <v>2</v>
      </c>
      <c r="CH51" s="122"/>
      <c r="CI51" s="122" t="s">
        <v>814</v>
      </c>
    </row>
    <row r="52" spans="1:100" ht="24.95" customHeight="1">
      <c r="A52" s="122">
        <v>52</v>
      </c>
      <c r="B52" s="122" t="s">
        <v>815</v>
      </c>
      <c r="C52" s="122" t="s">
        <v>816</v>
      </c>
      <c r="D52" s="122" t="s">
        <v>817</v>
      </c>
      <c r="E52" s="122" t="s">
        <v>818</v>
      </c>
      <c r="F52" s="122" t="s">
        <v>24</v>
      </c>
      <c r="G52" s="122">
        <v>3</v>
      </c>
      <c r="H52" s="122" t="s">
        <v>52</v>
      </c>
      <c r="I52" s="122" t="s">
        <v>41</v>
      </c>
      <c r="J52" s="122" t="s">
        <v>606</v>
      </c>
      <c r="K52" s="122"/>
      <c r="L52" s="122" t="s">
        <v>41</v>
      </c>
      <c r="M52" s="122" t="s">
        <v>149</v>
      </c>
      <c r="N52" s="241"/>
      <c r="O52" s="246"/>
      <c r="P52" s="22" t="s">
        <v>167</v>
      </c>
      <c r="Q52" s="122"/>
      <c r="R52" s="122" t="s">
        <v>819</v>
      </c>
      <c r="S52" s="122" t="s">
        <v>820</v>
      </c>
      <c r="T52" s="372" t="s">
        <v>821</v>
      </c>
      <c r="U52" s="123" t="s">
        <v>822</v>
      </c>
      <c r="V52" s="123">
        <v>28395</v>
      </c>
      <c r="W52" s="127" t="s">
        <v>823</v>
      </c>
      <c r="X52" s="127" t="s">
        <v>178</v>
      </c>
      <c r="Y52" s="127" t="s">
        <v>162</v>
      </c>
      <c r="Z52" s="127" t="s">
        <v>157</v>
      </c>
      <c r="AA52" s="122">
        <v>15</v>
      </c>
      <c r="AB52" s="123">
        <v>41200</v>
      </c>
      <c r="AC52" s="305">
        <v>41334</v>
      </c>
      <c r="AD52" s="123"/>
      <c r="AE52" s="20" t="s">
        <v>824</v>
      </c>
      <c r="AF52" s="130"/>
      <c r="AG52" s="130"/>
      <c r="AH52" s="122">
        <f t="shared" si="5"/>
        <v>1</v>
      </c>
      <c r="AI52" s="18" t="s">
        <v>160</v>
      </c>
      <c r="AJ52" s="20"/>
      <c r="AK52" s="20"/>
      <c r="AL52" s="20" t="s">
        <v>149</v>
      </c>
      <c r="AM52" s="20"/>
      <c r="AN52" s="20"/>
      <c r="AO52" s="20" t="s">
        <v>163</v>
      </c>
      <c r="AP52" s="20" t="s">
        <v>825</v>
      </c>
      <c r="AQ52" s="20" t="s">
        <v>825</v>
      </c>
      <c r="AR52" s="20" t="s">
        <v>162</v>
      </c>
      <c r="AS52" s="20"/>
      <c r="AT52" s="442" t="s">
        <v>297</v>
      </c>
      <c r="AU52" s="122" t="s">
        <v>826</v>
      </c>
      <c r="AV52" s="123"/>
      <c r="AW52" s="124">
        <v>41334</v>
      </c>
      <c r="AX52" s="124">
        <v>41579</v>
      </c>
      <c r="AY52" s="124" t="s">
        <v>149</v>
      </c>
      <c r="AZ52" s="124"/>
      <c r="BA52" s="124"/>
      <c r="BB52" s="124"/>
      <c r="BC52" s="125" t="s">
        <v>827</v>
      </c>
      <c r="BD52" s="124">
        <v>42217</v>
      </c>
      <c r="BE52" s="124" t="s">
        <v>149</v>
      </c>
      <c r="BF52" s="124">
        <v>42428</v>
      </c>
      <c r="BG52" s="124" t="s">
        <v>149</v>
      </c>
      <c r="BH52" s="123"/>
      <c r="BI52" s="123"/>
      <c r="BJ52" s="123"/>
      <c r="BK52" s="126">
        <v>43069</v>
      </c>
      <c r="BL52" s="122" t="s">
        <v>17</v>
      </c>
      <c r="BM52" s="242">
        <f t="shared" si="11"/>
        <v>57</v>
      </c>
      <c r="BN52" s="122">
        <f t="shared" si="10"/>
        <v>49</v>
      </c>
      <c r="BO52" s="127" t="s">
        <v>827</v>
      </c>
      <c r="BP52" s="122">
        <v>0</v>
      </c>
      <c r="BQ52" s="122">
        <v>3</v>
      </c>
      <c r="BR52" s="122">
        <v>3</v>
      </c>
      <c r="BS52" s="122">
        <v>2</v>
      </c>
      <c r="BT52" s="122">
        <v>0</v>
      </c>
      <c r="BU52" s="122">
        <v>0</v>
      </c>
      <c r="BV52" s="122">
        <v>0</v>
      </c>
      <c r="BW52" s="122" t="s">
        <v>162</v>
      </c>
      <c r="BX52" s="122">
        <v>0</v>
      </c>
      <c r="BY52" s="122"/>
      <c r="BZ52" s="128"/>
      <c r="CA52" s="128"/>
      <c r="CB52" s="122"/>
      <c r="CC52" s="122" t="s">
        <v>162</v>
      </c>
      <c r="CD52" s="122"/>
      <c r="CE52" s="122"/>
      <c r="CF52" s="407" t="s">
        <v>167</v>
      </c>
      <c r="CG52" s="122" t="s">
        <v>167</v>
      </c>
      <c r="CH52" s="122"/>
      <c r="CI52" s="122" t="s">
        <v>542</v>
      </c>
    </row>
    <row r="53" spans="1:100" ht="24.95" customHeight="1">
      <c r="A53" s="122">
        <v>53</v>
      </c>
      <c r="B53" s="122" t="s">
        <v>828</v>
      </c>
      <c r="C53" s="122" t="s">
        <v>829</v>
      </c>
      <c r="D53" s="122" t="s">
        <v>830</v>
      </c>
      <c r="E53" s="122" t="s">
        <v>831</v>
      </c>
      <c r="F53" s="122" t="s">
        <v>24</v>
      </c>
      <c r="G53" s="122">
        <v>3</v>
      </c>
      <c r="H53" s="122" t="s">
        <v>51</v>
      </c>
      <c r="I53" s="122" t="s">
        <v>30</v>
      </c>
      <c r="J53" s="122" t="s">
        <v>832</v>
      </c>
      <c r="K53" s="122" t="s">
        <v>833</v>
      </c>
      <c r="L53" s="122" t="s">
        <v>30</v>
      </c>
      <c r="M53" s="122" t="s">
        <v>149</v>
      </c>
      <c r="N53" s="241">
        <v>95534</v>
      </c>
      <c r="O53" s="246" t="s">
        <v>150</v>
      </c>
      <c r="P53" s="22" t="s">
        <v>150</v>
      </c>
      <c r="Q53" s="122" t="s">
        <v>150</v>
      </c>
      <c r="R53" s="424" t="s">
        <v>834</v>
      </c>
      <c r="S53" s="122" t="s">
        <v>835</v>
      </c>
      <c r="T53" s="372" t="s">
        <v>836</v>
      </c>
      <c r="U53" s="123" t="s">
        <v>837</v>
      </c>
      <c r="V53" s="123">
        <v>28708</v>
      </c>
      <c r="W53" s="127" t="s">
        <v>838</v>
      </c>
      <c r="X53" s="127" t="s">
        <v>810</v>
      </c>
      <c r="Y53" s="127" t="s">
        <v>156</v>
      </c>
      <c r="Z53" s="127" t="s">
        <v>157</v>
      </c>
      <c r="AA53" s="122">
        <v>14.5</v>
      </c>
      <c r="AB53" s="123">
        <v>41004</v>
      </c>
      <c r="AC53" s="305">
        <v>41334</v>
      </c>
      <c r="AD53" s="123"/>
      <c r="AE53" s="20" t="s">
        <v>839</v>
      </c>
      <c r="AF53" s="130"/>
      <c r="AG53" s="130"/>
      <c r="AH53" s="122">
        <f t="shared" si="5"/>
        <v>1</v>
      </c>
      <c r="AI53" s="18" t="s">
        <v>160</v>
      </c>
      <c r="AJ53" s="130"/>
      <c r="AK53" s="130"/>
      <c r="AL53" s="130" t="s">
        <v>149</v>
      </c>
      <c r="AM53" s="130"/>
      <c r="AN53" s="130"/>
      <c r="AO53" s="130" t="s">
        <v>163</v>
      </c>
      <c r="AP53" s="130" t="s">
        <v>202</v>
      </c>
      <c r="AQ53" s="130" t="s">
        <v>249</v>
      </c>
      <c r="AR53" s="130" t="s">
        <v>149</v>
      </c>
      <c r="AS53" s="130"/>
      <c r="AT53" s="444" t="s">
        <v>327</v>
      </c>
      <c r="AU53" s="122" t="s">
        <v>840</v>
      </c>
      <c r="AV53" s="123"/>
      <c r="AW53" s="124">
        <v>41334</v>
      </c>
      <c r="AX53" s="124">
        <v>41579</v>
      </c>
      <c r="AY53" s="124" t="s">
        <v>149</v>
      </c>
      <c r="AZ53" s="124"/>
      <c r="BA53" s="124"/>
      <c r="BB53" s="124"/>
      <c r="BC53" s="125"/>
      <c r="BD53" s="124">
        <v>42217</v>
      </c>
      <c r="BE53" s="124" t="s">
        <v>149</v>
      </c>
      <c r="BF53" s="124">
        <v>42794</v>
      </c>
      <c r="BG53" s="124" t="s">
        <v>162</v>
      </c>
      <c r="BH53" s="123"/>
      <c r="BI53" s="123"/>
      <c r="BJ53" s="123"/>
      <c r="BK53" s="126">
        <v>42978</v>
      </c>
      <c r="BL53" s="122" t="s">
        <v>17</v>
      </c>
      <c r="BM53" s="242">
        <f t="shared" si="11"/>
        <v>54</v>
      </c>
      <c r="BN53" s="122">
        <f t="shared" si="10"/>
        <v>46</v>
      </c>
      <c r="BO53" s="122"/>
      <c r="BP53" s="122">
        <v>0</v>
      </c>
      <c r="BQ53" s="122">
        <v>3</v>
      </c>
      <c r="BR53" s="122">
        <v>4</v>
      </c>
      <c r="BS53" s="122">
        <v>2</v>
      </c>
      <c r="BT53" s="122">
        <v>0</v>
      </c>
      <c r="BU53" s="122">
        <v>0</v>
      </c>
      <c r="BV53" s="122">
        <v>0</v>
      </c>
      <c r="BW53" s="122" t="s">
        <v>162</v>
      </c>
      <c r="BX53" s="122">
        <v>0</v>
      </c>
      <c r="BY53" s="122"/>
      <c r="BZ53" s="128"/>
      <c r="CA53" s="128"/>
      <c r="CB53" s="122"/>
      <c r="CC53" s="122" t="s">
        <v>162</v>
      </c>
      <c r="CD53" s="122"/>
      <c r="CE53" s="122"/>
      <c r="CF53" s="407"/>
      <c r="CG53" s="122">
        <v>1</v>
      </c>
      <c r="CH53" s="122"/>
      <c r="CI53" s="122" t="s">
        <v>572</v>
      </c>
    </row>
    <row r="54" spans="1:100" ht="24.95" customHeight="1">
      <c r="A54" s="122">
        <v>54</v>
      </c>
      <c r="B54" s="122" t="s">
        <v>841</v>
      </c>
      <c r="C54" s="122" t="s">
        <v>842</v>
      </c>
      <c r="D54" s="122" t="s">
        <v>843</v>
      </c>
      <c r="E54" s="122" t="s">
        <v>844</v>
      </c>
      <c r="F54" s="122" t="s">
        <v>24</v>
      </c>
      <c r="G54" s="122">
        <v>3</v>
      </c>
      <c r="H54" s="122" t="s">
        <v>50</v>
      </c>
      <c r="I54" s="122" t="s">
        <v>44</v>
      </c>
      <c r="J54" s="122" t="s">
        <v>804</v>
      </c>
      <c r="K54" s="122" t="s">
        <v>845</v>
      </c>
      <c r="L54" s="122" t="s">
        <v>42</v>
      </c>
      <c r="M54" s="122" t="s">
        <v>149</v>
      </c>
      <c r="N54" s="241"/>
      <c r="O54" s="246"/>
      <c r="P54" s="22" t="s">
        <v>150</v>
      </c>
      <c r="Q54" s="122"/>
      <c r="R54" s="424" t="s">
        <v>846</v>
      </c>
      <c r="S54" s="122" t="s">
        <v>847</v>
      </c>
      <c r="T54" s="372" t="s">
        <v>848</v>
      </c>
      <c r="U54" s="123" t="s">
        <v>849</v>
      </c>
      <c r="V54" s="123">
        <v>29697</v>
      </c>
      <c r="W54" s="127" t="s">
        <v>850</v>
      </c>
      <c r="X54" s="127" t="s">
        <v>178</v>
      </c>
      <c r="Y54" s="127" t="s">
        <v>156</v>
      </c>
      <c r="Z54" s="127" t="s">
        <v>157</v>
      </c>
      <c r="AA54" s="122">
        <v>10.5</v>
      </c>
      <c r="AB54" s="123">
        <v>40848</v>
      </c>
      <c r="AC54" s="305">
        <v>41334</v>
      </c>
      <c r="AD54" s="123"/>
      <c r="AE54" s="20" t="s">
        <v>513</v>
      </c>
      <c r="AF54" s="130"/>
      <c r="AG54" s="130"/>
      <c r="AH54" s="122">
        <f t="shared" si="5"/>
        <v>1</v>
      </c>
      <c r="AI54" s="18" t="s">
        <v>160</v>
      </c>
      <c r="AJ54" s="130"/>
      <c r="AK54" s="130"/>
      <c r="AL54" s="130" t="s">
        <v>149</v>
      </c>
      <c r="AM54" s="130"/>
      <c r="AN54" s="130"/>
      <c r="AO54" s="130" t="s">
        <v>163</v>
      </c>
      <c r="AP54" s="130" t="s">
        <v>851</v>
      </c>
      <c r="AQ54" s="130" t="s">
        <v>202</v>
      </c>
      <c r="AR54" s="130" t="s">
        <v>149</v>
      </c>
      <c r="AS54" s="130"/>
      <c r="AT54" s="444" t="s">
        <v>297</v>
      </c>
      <c r="AU54" s="122" t="s">
        <v>852</v>
      </c>
      <c r="AV54" s="123"/>
      <c r="AW54" s="124">
        <v>41334</v>
      </c>
      <c r="AX54" s="124">
        <v>41579</v>
      </c>
      <c r="AY54" s="124" t="s">
        <v>149</v>
      </c>
      <c r="AZ54" s="124"/>
      <c r="BA54" s="124"/>
      <c r="BB54" s="124"/>
      <c r="BC54" s="125"/>
      <c r="BD54" s="124">
        <v>42217</v>
      </c>
      <c r="BE54" s="124" t="s">
        <v>149</v>
      </c>
      <c r="BF54" s="124">
        <v>42428</v>
      </c>
      <c r="BG54" s="124" t="s">
        <v>149</v>
      </c>
      <c r="BH54" s="123"/>
      <c r="BI54" s="123"/>
      <c r="BJ54" s="123"/>
      <c r="BK54" s="126">
        <v>42173</v>
      </c>
      <c r="BL54" s="122" t="s">
        <v>17</v>
      </c>
      <c r="BM54" s="242">
        <f t="shared" si="11"/>
        <v>28</v>
      </c>
      <c r="BN54" s="122">
        <f t="shared" si="10"/>
        <v>20</v>
      </c>
      <c r="BO54" s="122"/>
      <c r="BP54" s="122">
        <v>1</v>
      </c>
      <c r="BQ54" s="122">
        <v>1</v>
      </c>
      <c r="BR54" s="122">
        <v>15</v>
      </c>
      <c r="BS54" s="122">
        <v>2</v>
      </c>
      <c r="BT54" s="122">
        <v>0</v>
      </c>
      <c r="BU54" s="122">
        <v>2</v>
      </c>
      <c r="BV54" s="122">
        <v>0</v>
      </c>
      <c r="BW54" s="122" t="s">
        <v>162</v>
      </c>
      <c r="BX54" s="122">
        <v>0</v>
      </c>
      <c r="BY54" s="122"/>
      <c r="BZ54" s="128"/>
      <c r="CA54" s="128"/>
      <c r="CB54" s="122"/>
      <c r="CC54" s="122" t="s">
        <v>162</v>
      </c>
      <c r="CD54" s="122"/>
      <c r="CE54" s="122"/>
      <c r="CF54" s="407" t="s">
        <v>167</v>
      </c>
      <c r="CG54" s="122" t="s">
        <v>167</v>
      </c>
      <c r="CH54" s="122"/>
      <c r="CI54" s="122" t="s">
        <v>814</v>
      </c>
    </row>
    <row r="55" spans="1:100" ht="24.95" customHeight="1">
      <c r="A55" s="122">
        <v>55</v>
      </c>
      <c r="B55" s="122" t="s">
        <v>853</v>
      </c>
      <c r="C55" s="122" t="s">
        <v>854</v>
      </c>
      <c r="D55" s="122" t="s">
        <v>855</v>
      </c>
      <c r="E55" s="122" t="s">
        <v>856</v>
      </c>
      <c r="F55" s="122" t="s">
        <v>25</v>
      </c>
      <c r="G55" s="122">
        <v>3</v>
      </c>
      <c r="H55" s="122" t="s">
        <v>49</v>
      </c>
      <c r="I55" s="122" t="s">
        <v>35</v>
      </c>
      <c r="J55" s="122" t="s">
        <v>857</v>
      </c>
      <c r="K55" s="122" t="s">
        <v>858</v>
      </c>
      <c r="L55" s="122" t="s">
        <v>35</v>
      </c>
      <c r="M55" s="122" t="s">
        <v>149</v>
      </c>
      <c r="N55" s="122" t="s">
        <v>859</v>
      </c>
      <c r="O55" s="243" t="s">
        <v>150</v>
      </c>
      <c r="P55" s="244" t="s">
        <v>860</v>
      </c>
      <c r="Q55" s="122"/>
      <c r="R55" s="122" t="s">
        <v>861</v>
      </c>
      <c r="S55" s="122" t="s">
        <v>862</v>
      </c>
      <c r="T55" s="372" t="s">
        <v>863</v>
      </c>
      <c r="U55" s="123" t="s">
        <v>864</v>
      </c>
      <c r="V55" s="123">
        <v>26750</v>
      </c>
      <c r="W55" s="127" t="s">
        <v>865</v>
      </c>
      <c r="X55" s="127" t="s">
        <v>178</v>
      </c>
      <c r="Y55" s="127" t="s">
        <v>162</v>
      </c>
      <c r="Z55" s="127" t="s">
        <v>157</v>
      </c>
      <c r="AA55" s="122">
        <v>15</v>
      </c>
      <c r="AB55" s="123">
        <v>41153</v>
      </c>
      <c r="AC55" s="305">
        <v>41334</v>
      </c>
      <c r="AD55" s="123"/>
      <c r="AE55" s="21" t="s">
        <v>866</v>
      </c>
      <c r="AF55" s="23" t="s">
        <v>867</v>
      </c>
      <c r="AG55" s="122"/>
      <c r="AH55" s="122">
        <f t="shared" si="5"/>
        <v>2</v>
      </c>
      <c r="AI55" s="18" t="s">
        <v>160</v>
      </c>
      <c r="AJ55" s="18" t="s">
        <v>160</v>
      </c>
      <c r="AK55" s="122"/>
      <c r="AL55" s="122" t="s">
        <v>149</v>
      </c>
      <c r="AM55" s="122" t="s">
        <v>149</v>
      </c>
      <c r="AN55" s="122"/>
      <c r="AO55" s="122" t="s">
        <v>163</v>
      </c>
      <c r="AP55" s="122" t="s">
        <v>202</v>
      </c>
      <c r="AQ55" s="122"/>
      <c r="AR55" s="122"/>
      <c r="AS55" s="122"/>
      <c r="AT55" s="17" t="s">
        <v>203</v>
      </c>
      <c r="AU55" s="122" t="s">
        <v>868</v>
      </c>
      <c r="AV55" s="123"/>
      <c r="AW55" s="124">
        <v>41334</v>
      </c>
      <c r="AX55" s="124">
        <v>41579</v>
      </c>
      <c r="AY55" s="124" t="s">
        <v>149</v>
      </c>
      <c r="AZ55" s="124"/>
      <c r="BA55" s="124"/>
      <c r="BB55" s="124"/>
      <c r="BC55" s="125"/>
      <c r="BD55" s="124">
        <v>42585</v>
      </c>
      <c r="BE55" s="124" t="s">
        <v>162</v>
      </c>
      <c r="BF55" s="124">
        <v>42793</v>
      </c>
      <c r="BG55" s="124" t="s">
        <v>162</v>
      </c>
      <c r="BH55" s="123"/>
      <c r="BI55" s="123"/>
      <c r="BJ55" s="123"/>
      <c r="BK55" s="126"/>
      <c r="BL55" s="131" t="s">
        <v>18</v>
      </c>
      <c r="BM55" s="242"/>
      <c r="BN55" s="122"/>
      <c r="BO55" s="122"/>
      <c r="BP55" s="122">
        <v>0</v>
      </c>
      <c r="BQ55" s="122">
        <v>7</v>
      </c>
      <c r="BR55" s="122">
        <v>0</v>
      </c>
      <c r="BS55" s="122">
        <v>0</v>
      </c>
      <c r="BT55" s="122">
        <v>0</v>
      </c>
      <c r="BU55" s="122">
        <v>0</v>
      </c>
      <c r="BV55" s="122">
        <v>0</v>
      </c>
      <c r="BW55" s="122" t="s">
        <v>162</v>
      </c>
      <c r="BX55" s="122">
        <v>0</v>
      </c>
      <c r="BY55" s="122"/>
      <c r="BZ55" s="128"/>
      <c r="CA55" s="128"/>
      <c r="CB55" s="122"/>
      <c r="CC55" s="122" t="s">
        <v>162</v>
      </c>
      <c r="CD55" s="122"/>
      <c r="CE55" s="122"/>
      <c r="CF55" s="407">
        <v>3</v>
      </c>
      <c r="CG55" s="122" t="s">
        <v>167</v>
      </c>
      <c r="CH55" s="122"/>
      <c r="CI55" s="122" t="s">
        <v>814</v>
      </c>
    </row>
    <row r="56" spans="1:100" ht="24.95" customHeight="1">
      <c r="A56" s="122">
        <v>56</v>
      </c>
      <c r="B56" s="122" t="s">
        <v>869</v>
      </c>
      <c r="C56" s="122" t="s">
        <v>870</v>
      </c>
      <c r="D56" s="122" t="s">
        <v>871</v>
      </c>
      <c r="E56" s="122" t="s">
        <v>872</v>
      </c>
      <c r="F56" s="122" t="s">
        <v>25</v>
      </c>
      <c r="G56" s="122">
        <v>3</v>
      </c>
      <c r="H56" s="122" t="s">
        <v>55</v>
      </c>
      <c r="I56" s="122" t="s">
        <v>43</v>
      </c>
      <c r="J56" s="122" t="s">
        <v>606</v>
      </c>
      <c r="K56" s="122" t="s">
        <v>873</v>
      </c>
      <c r="L56" s="122" t="s">
        <v>43</v>
      </c>
      <c r="M56" s="122" t="s">
        <v>149</v>
      </c>
      <c r="N56" s="241">
        <v>705854</v>
      </c>
      <c r="O56" s="246"/>
      <c r="P56" s="22" t="s">
        <v>150</v>
      </c>
      <c r="Q56" s="122"/>
      <c r="R56" s="122" t="s">
        <v>874</v>
      </c>
      <c r="S56" s="132" t="s">
        <v>875</v>
      </c>
      <c r="T56" s="373">
        <v>113585404</v>
      </c>
      <c r="U56" s="123" t="s">
        <v>876</v>
      </c>
      <c r="V56" s="123">
        <v>29258</v>
      </c>
      <c r="W56" s="127" t="s">
        <v>877</v>
      </c>
      <c r="X56" s="127" t="s">
        <v>178</v>
      </c>
      <c r="Y56" s="127" t="s">
        <v>162</v>
      </c>
      <c r="Z56" s="127" t="s">
        <v>157</v>
      </c>
      <c r="AA56" s="122">
        <v>8.5</v>
      </c>
      <c r="AB56" s="123">
        <v>41548</v>
      </c>
      <c r="AC56" s="305">
        <v>41334</v>
      </c>
      <c r="AD56" s="123"/>
      <c r="AE56" s="20" t="s">
        <v>878</v>
      </c>
      <c r="AF56" s="130"/>
      <c r="AG56" s="130"/>
      <c r="AH56" s="122">
        <f t="shared" si="5"/>
        <v>1</v>
      </c>
      <c r="AI56" s="20" t="s">
        <v>281</v>
      </c>
      <c r="AJ56" s="130"/>
      <c r="AK56" s="130"/>
      <c r="AL56" s="130" t="s">
        <v>162</v>
      </c>
      <c r="AM56" s="130"/>
      <c r="AN56" s="130"/>
      <c r="AO56" s="130" t="s">
        <v>201</v>
      </c>
      <c r="AP56" s="130" t="s">
        <v>879</v>
      </c>
      <c r="AQ56" s="130" t="s">
        <v>880</v>
      </c>
      <c r="AR56" s="130" t="s">
        <v>149</v>
      </c>
      <c r="AS56" s="130"/>
      <c r="AT56" s="444" t="s">
        <v>881</v>
      </c>
      <c r="AU56" s="122" t="s">
        <v>882</v>
      </c>
      <c r="AV56" s="123"/>
      <c r="AW56" s="124">
        <v>41334</v>
      </c>
      <c r="AX56" s="124">
        <v>41579</v>
      </c>
      <c r="AY56" s="124" t="s">
        <v>149</v>
      </c>
      <c r="AZ56" s="124"/>
      <c r="BA56" s="124"/>
      <c r="BB56" s="124"/>
      <c r="BC56" s="125" t="s">
        <v>883</v>
      </c>
      <c r="BD56" s="124">
        <v>42217</v>
      </c>
      <c r="BE56" s="124" t="s">
        <v>149</v>
      </c>
      <c r="BF56" s="124">
        <v>42428</v>
      </c>
      <c r="BG56" s="124" t="s">
        <v>149</v>
      </c>
      <c r="BH56" s="123"/>
      <c r="BI56" s="123"/>
      <c r="BJ56" s="123"/>
      <c r="BK56" s="126">
        <v>43291</v>
      </c>
      <c r="BL56" s="122" t="s">
        <v>17</v>
      </c>
      <c r="BM56" s="242">
        <f>DATEDIF(AW56,BK56, "M")+1</f>
        <v>65</v>
      </c>
      <c r="BN56" s="122">
        <f>DATEDIF(AX56,BK56, "M")+1</f>
        <v>57</v>
      </c>
      <c r="BO56" s="127" t="s">
        <v>883</v>
      </c>
      <c r="BP56" s="122">
        <v>0</v>
      </c>
      <c r="BQ56" s="122">
        <v>5</v>
      </c>
      <c r="BR56" s="122">
        <v>31</v>
      </c>
      <c r="BS56" s="122">
        <v>1</v>
      </c>
      <c r="BT56" s="122">
        <v>0</v>
      </c>
      <c r="BU56" s="122">
        <v>0</v>
      </c>
      <c r="BV56" s="122">
        <v>0</v>
      </c>
      <c r="BW56" s="122" t="s">
        <v>162</v>
      </c>
      <c r="BX56" s="122">
        <v>0</v>
      </c>
      <c r="BY56" s="122"/>
      <c r="BZ56" s="128"/>
      <c r="CA56" s="128"/>
      <c r="CB56" s="122"/>
      <c r="CC56" s="122" t="s">
        <v>162</v>
      </c>
      <c r="CD56" s="122"/>
      <c r="CE56" s="122"/>
      <c r="CF56" s="407">
        <v>1</v>
      </c>
      <c r="CG56" s="122">
        <v>2</v>
      </c>
      <c r="CH56" s="122"/>
      <c r="CI56" s="122" t="s">
        <v>504</v>
      </c>
    </row>
    <row r="57" spans="1:100" ht="24.95" customHeight="1">
      <c r="A57" s="122">
        <v>57</v>
      </c>
      <c r="B57" s="122" t="s">
        <v>884</v>
      </c>
      <c r="C57" s="122" t="s">
        <v>830</v>
      </c>
      <c r="D57" s="122"/>
      <c r="E57" s="122" t="s">
        <v>885</v>
      </c>
      <c r="F57" s="122" t="s">
        <v>24</v>
      </c>
      <c r="G57" s="122">
        <v>3</v>
      </c>
      <c r="H57" s="122" t="s">
        <v>52</v>
      </c>
      <c r="I57" s="122" t="s">
        <v>41</v>
      </c>
      <c r="J57" s="122" t="s">
        <v>361</v>
      </c>
      <c r="K57" s="122"/>
      <c r="L57" s="122" t="s">
        <v>35</v>
      </c>
      <c r="M57" s="122" t="s">
        <v>162</v>
      </c>
      <c r="N57" s="122" t="s">
        <v>886</v>
      </c>
      <c r="O57" s="243" t="s">
        <v>150</v>
      </c>
      <c r="P57" s="244" t="s">
        <v>150</v>
      </c>
      <c r="Q57" s="122"/>
      <c r="R57" s="122" t="s">
        <v>887</v>
      </c>
      <c r="S57" s="127" t="s">
        <v>888</v>
      </c>
      <c r="T57" s="372" t="s">
        <v>889</v>
      </c>
      <c r="U57" s="123" t="s">
        <v>890</v>
      </c>
      <c r="V57" s="123">
        <v>27997</v>
      </c>
      <c r="W57" s="127" t="s">
        <v>891</v>
      </c>
      <c r="X57" s="127" t="s">
        <v>178</v>
      </c>
      <c r="Y57" s="127" t="s">
        <v>162</v>
      </c>
      <c r="Z57" s="127" t="s">
        <v>157</v>
      </c>
      <c r="AA57" s="122">
        <v>17.5</v>
      </c>
      <c r="AB57" s="123">
        <v>41360</v>
      </c>
      <c r="AC57" s="305">
        <v>41334</v>
      </c>
      <c r="AD57" s="123"/>
      <c r="AE57" s="122" t="s">
        <v>892</v>
      </c>
      <c r="AF57" s="122" t="s">
        <v>893</v>
      </c>
      <c r="AG57" s="122"/>
      <c r="AH57" s="122">
        <f t="shared" si="5"/>
        <v>2</v>
      </c>
      <c r="AI57" s="127" t="s">
        <v>161</v>
      </c>
      <c r="AJ57" s="122"/>
      <c r="AK57" s="122"/>
      <c r="AL57" s="122" t="s">
        <v>149</v>
      </c>
      <c r="AM57" s="122"/>
      <c r="AN57" s="122"/>
      <c r="AO57" s="122" t="s">
        <v>163</v>
      </c>
      <c r="AP57" s="122" t="s">
        <v>180</v>
      </c>
      <c r="AQ57" s="122" t="s">
        <v>180</v>
      </c>
      <c r="AR57" s="122" t="s">
        <v>162</v>
      </c>
      <c r="AS57" s="122"/>
      <c r="AT57" s="17" t="s">
        <v>218</v>
      </c>
      <c r="AU57" s="122"/>
      <c r="AV57" s="123"/>
      <c r="AW57" s="124">
        <v>41334</v>
      </c>
      <c r="AX57" s="124">
        <v>41579</v>
      </c>
      <c r="AY57" s="124" t="s">
        <v>149</v>
      </c>
      <c r="AZ57" s="124">
        <v>42860</v>
      </c>
      <c r="BA57" s="124">
        <v>42860</v>
      </c>
      <c r="BB57" s="124"/>
      <c r="BC57" s="125" t="s">
        <v>894</v>
      </c>
      <c r="BD57" s="124">
        <v>42948</v>
      </c>
      <c r="BE57" s="124" t="s">
        <v>162</v>
      </c>
      <c r="BF57" s="124">
        <v>43164</v>
      </c>
      <c r="BG57" s="124" t="s">
        <v>162</v>
      </c>
      <c r="BH57" s="123"/>
      <c r="BI57" s="123"/>
      <c r="BJ57" s="123"/>
      <c r="BK57" s="126"/>
      <c r="BL57" s="131" t="s">
        <v>18</v>
      </c>
      <c r="BM57" s="242"/>
      <c r="BN57" s="122"/>
      <c r="BO57" s="122"/>
      <c r="BP57" s="122">
        <v>0</v>
      </c>
      <c r="BQ57" s="122">
        <v>0</v>
      </c>
      <c r="BR57" s="122">
        <v>0</v>
      </c>
      <c r="BS57" s="122">
        <v>0</v>
      </c>
      <c r="BT57" s="122">
        <v>0</v>
      </c>
      <c r="BU57" s="122">
        <v>0</v>
      </c>
      <c r="BV57" s="122">
        <v>0</v>
      </c>
      <c r="BW57" s="122" t="s">
        <v>162</v>
      </c>
      <c r="BX57" s="122">
        <v>0</v>
      </c>
      <c r="BY57" s="122"/>
      <c r="BZ57" s="128"/>
      <c r="CA57" s="128"/>
      <c r="CB57" s="122"/>
      <c r="CC57" s="122" t="s">
        <v>162</v>
      </c>
      <c r="CD57" s="122"/>
      <c r="CE57" s="122"/>
      <c r="CF57" s="407">
        <v>4</v>
      </c>
      <c r="CG57" s="122">
        <v>5</v>
      </c>
      <c r="CH57" s="122"/>
      <c r="CI57" s="122" t="s">
        <v>504</v>
      </c>
    </row>
    <row r="58" spans="1:100" ht="24.95" customHeight="1">
      <c r="A58" s="122">
        <v>58</v>
      </c>
      <c r="B58" s="122" t="s">
        <v>895</v>
      </c>
      <c r="C58" s="122" t="s">
        <v>896</v>
      </c>
      <c r="D58" s="122" t="s">
        <v>897</v>
      </c>
      <c r="E58" s="122" t="s">
        <v>898</v>
      </c>
      <c r="F58" s="122" t="s">
        <v>24</v>
      </c>
      <c r="G58" s="122">
        <v>3</v>
      </c>
      <c r="H58" s="122" t="s">
        <v>49</v>
      </c>
      <c r="I58" s="122" t="s">
        <v>35</v>
      </c>
      <c r="J58" s="122" t="s">
        <v>899</v>
      </c>
      <c r="K58" s="122" t="s">
        <v>534</v>
      </c>
      <c r="L58" s="122" t="s">
        <v>35</v>
      </c>
      <c r="M58" s="122" t="s">
        <v>149</v>
      </c>
      <c r="N58" s="241" t="s">
        <v>900</v>
      </c>
      <c r="O58" s="246" t="s">
        <v>150</v>
      </c>
      <c r="P58" s="22" t="s">
        <v>150</v>
      </c>
      <c r="Q58" s="122" t="s">
        <v>150</v>
      </c>
      <c r="R58" s="122" t="s">
        <v>901</v>
      </c>
      <c r="S58" s="127" t="s">
        <v>902</v>
      </c>
      <c r="T58" s="373" t="s">
        <v>903</v>
      </c>
      <c r="U58" s="247" t="s">
        <v>904</v>
      </c>
      <c r="V58" s="247">
        <v>26787</v>
      </c>
      <c r="W58" s="127" t="s">
        <v>905</v>
      </c>
      <c r="X58" s="127" t="s">
        <v>178</v>
      </c>
      <c r="Y58" s="127" t="s">
        <v>162</v>
      </c>
      <c r="Z58" s="127" t="s">
        <v>157</v>
      </c>
      <c r="AA58" s="122">
        <v>22.5</v>
      </c>
      <c r="AB58" s="123">
        <v>41130</v>
      </c>
      <c r="AC58" s="305">
        <v>41334</v>
      </c>
      <c r="AD58" s="123"/>
      <c r="AE58" s="20" t="s">
        <v>906</v>
      </c>
      <c r="AF58" s="20" t="s">
        <v>907</v>
      </c>
      <c r="AG58" s="133"/>
      <c r="AH58" s="122">
        <f t="shared" si="5"/>
        <v>2</v>
      </c>
      <c r="AI58" s="20" t="s">
        <v>160</v>
      </c>
      <c r="AJ58" s="133"/>
      <c r="AK58" s="133"/>
      <c r="AL58" s="133" t="s">
        <v>149</v>
      </c>
      <c r="AM58" s="133"/>
      <c r="AN58" s="133"/>
      <c r="AO58" s="133" t="s">
        <v>163</v>
      </c>
      <c r="AP58" s="133" t="s">
        <v>180</v>
      </c>
      <c r="AQ58" s="248" t="s">
        <v>249</v>
      </c>
      <c r="AR58" s="133" t="s">
        <v>149</v>
      </c>
      <c r="AS58" s="133"/>
      <c r="AT58" s="445" t="s">
        <v>203</v>
      </c>
      <c r="AU58" s="122" t="s">
        <v>908</v>
      </c>
      <c r="AV58" s="123"/>
      <c r="AW58" s="124">
        <v>41334</v>
      </c>
      <c r="AX58" s="124">
        <v>41579</v>
      </c>
      <c r="AY58" s="124" t="s">
        <v>149</v>
      </c>
      <c r="AZ58" s="124">
        <v>41802</v>
      </c>
      <c r="BA58" s="124"/>
      <c r="BB58" s="124">
        <v>41960</v>
      </c>
      <c r="BC58" s="125" t="s">
        <v>909</v>
      </c>
      <c r="BD58" s="124">
        <v>42217</v>
      </c>
      <c r="BE58" s="124" t="s">
        <v>149</v>
      </c>
      <c r="BF58" s="124">
        <v>42428</v>
      </c>
      <c r="BG58" s="124" t="s">
        <v>149</v>
      </c>
      <c r="BH58" s="123">
        <v>42522</v>
      </c>
      <c r="BI58" s="123">
        <v>42660</v>
      </c>
      <c r="BJ58" s="123">
        <v>42678</v>
      </c>
      <c r="BK58" s="126">
        <v>42678</v>
      </c>
      <c r="BL58" s="122" t="s">
        <v>17</v>
      </c>
      <c r="BM58" s="242">
        <f t="shared" ref="BM58:BM62" si="12">DATEDIF(AW58,BK58, "M")+1</f>
        <v>45</v>
      </c>
      <c r="BN58" s="122">
        <f t="shared" ref="BN58:BN62" si="13">DATEDIF(AX58,BK58, "M")+1</f>
        <v>37</v>
      </c>
      <c r="BO58" s="127" t="s">
        <v>909</v>
      </c>
      <c r="BP58" s="122">
        <v>0</v>
      </c>
      <c r="BQ58" s="122">
        <v>1</v>
      </c>
      <c r="BR58" s="122">
        <v>4</v>
      </c>
      <c r="BS58" s="122">
        <v>0</v>
      </c>
      <c r="BT58" s="122">
        <v>0</v>
      </c>
      <c r="BU58" s="122">
        <v>2</v>
      </c>
      <c r="BV58" s="122">
        <v>0</v>
      </c>
      <c r="BW58" s="122" t="s">
        <v>162</v>
      </c>
      <c r="BX58" s="122">
        <v>0</v>
      </c>
      <c r="BY58" s="122"/>
      <c r="BZ58" s="128"/>
      <c r="CA58" s="128"/>
      <c r="CB58" s="122"/>
      <c r="CC58" s="122" t="s">
        <v>162</v>
      </c>
      <c r="CD58" s="122"/>
      <c r="CE58" s="122"/>
      <c r="CF58" s="407">
        <v>3</v>
      </c>
      <c r="CG58" s="122">
        <v>3</v>
      </c>
      <c r="CH58" s="122"/>
      <c r="CI58" s="122" t="s">
        <v>542</v>
      </c>
    </row>
    <row r="59" spans="1:100" ht="24.95" customHeight="1">
      <c r="A59" s="122">
        <v>59</v>
      </c>
      <c r="B59" s="122" t="s">
        <v>910</v>
      </c>
      <c r="C59" s="122" t="s">
        <v>911</v>
      </c>
      <c r="D59" s="122" t="s">
        <v>912</v>
      </c>
      <c r="E59" s="122" t="s">
        <v>913</v>
      </c>
      <c r="F59" s="122" t="s">
        <v>24</v>
      </c>
      <c r="G59" s="122">
        <v>3</v>
      </c>
      <c r="H59" s="122" t="s">
        <v>51</v>
      </c>
      <c r="I59" s="122" t="s">
        <v>37</v>
      </c>
      <c r="J59" s="122" t="s">
        <v>482</v>
      </c>
      <c r="K59" s="122"/>
      <c r="L59" s="122" t="s">
        <v>37</v>
      </c>
      <c r="M59" s="122" t="s">
        <v>149</v>
      </c>
      <c r="N59" s="241"/>
      <c r="O59" s="246" t="s">
        <v>150</v>
      </c>
      <c r="P59" s="22" t="s">
        <v>150</v>
      </c>
      <c r="Q59" s="122" t="s">
        <v>150</v>
      </c>
      <c r="R59" s="424" t="s">
        <v>914</v>
      </c>
      <c r="S59" s="122" t="s">
        <v>915</v>
      </c>
      <c r="T59" s="372" t="s">
        <v>916</v>
      </c>
      <c r="U59" s="123" t="s">
        <v>917</v>
      </c>
      <c r="V59" s="123">
        <v>26608</v>
      </c>
      <c r="W59" s="127" t="s">
        <v>918</v>
      </c>
      <c r="X59" s="127" t="s">
        <v>178</v>
      </c>
      <c r="Y59" s="127" t="s">
        <v>162</v>
      </c>
      <c r="Z59" s="127" t="s">
        <v>157</v>
      </c>
      <c r="AA59" s="122">
        <v>20</v>
      </c>
      <c r="AB59" s="123">
        <v>41178</v>
      </c>
      <c r="AC59" s="305">
        <v>41334</v>
      </c>
      <c r="AD59" s="123"/>
      <c r="AE59" s="20" t="s">
        <v>919</v>
      </c>
      <c r="AF59" s="130"/>
      <c r="AG59" s="130"/>
      <c r="AH59" s="122">
        <f t="shared" si="5"/>
        <v>1</v>
      </c>
      <c r="AI59" s="20" t="s">
        <v>160</v>
      </c>
      <c r="AJ59" s="130"/>
      <c r="AK59" s="130"/>
      <c r="AL59" s="130" t="s">
        <v>149</v>
      </c>
      <c r="AM59" s="130"/>
      <c r="AN59" s="130"/>
      <c r="AO59" s="130" t="s">
        <v>163</v>
      </c>
      <c r="AP59" s="130" t="s">
        <v>444</v>
      </c>
      <c r="AQ59" s="130" t="s">
        <v>249</v>
      </c>
      <c r="AR59" s="130" t="s">
        <v>149</v>
      </c>
      <c r="AS59" s="248" t="s">
        <v>920</v>
      </c>
      <c r="AT59" s="444" t="s">
        <v>284</v>
      </c>
      <c r="AU59" s="122" t="s">
        <v>921</v>
      </c>
      <c r="AV59" s="123"/>
      <c r="AW59" s="124">
        <v>41334</v>
      </c>
      <c r="AX59" s="124">
        <v>41579</v>
      </c>
      <c r="AY59" s="124" t="s">
        <v>149</v>
      </c>
      <c r="AZ59" s="124">
        <v>41506</v>
      </c>
      <c r="BA59" s="122"/>
      <c r="BB59" s="124">
        <v>43403</v>
      </c>
      <c r="BC59" s="125" t="s">
        <v>922</v>
      </c>
      <c r="BD59" s="124">
        <v>42217</v>
      </c>
      <c r="BE59" s="124" t="s">
        <v>149</v>
      </c>
      <c r="BF59" s="124">
        <v>42428</v>
      </c>
      <c r="BG59" s="124" t="s">
        <v>149</v>
      </c>
      <c r="BH59" s="123">
        <v>42205</v>
      </c>
      <c r="BI59" s="123">
        <v>42231</v>
      </c>
      <c r="BJ59" s="123">
        <v>42258</v>
      </c>
      <c r="BK59" s="126">
        <v>42350</v>
      </c>
      <c r="BL59" s="122" t="s">
        <v>17</v>
      </c>
      <c r="BM59" s="242">
        <f t="shared" si="12"/>
        <v>34</v>
      </c>
      <c r="BN59" s="122">
        <f t="shared" si="13"/>
        <v>26</v>
      </c>
      <c r="BO59" s="127" t="s">
        <v>922</v>
      </c>
      <c r="BP59" s="122">
        <v>3</v>
      </c>
      <c r="BQ59" s="122">
        <v>1</v>
      </c>
      <c r="BR59" s="122">
        <v>13</v>
      </c>
      <c r="BS59" s="122">
        <v>2</v>
      </c>
      <c r="BT59" s="122">
        <v>0</v>
      </c>
      <c r="BU59" s="122">
        <v>3</v>
      </c>
      <c r="BV59" s="122">
        <v>0</v>
      </c>
      <c r="BW59" s="122" t="s">
        <v>162</v>
      </c>
      <c r="BX59" s="122">
        <v>0</v>
      </c>
      <c r="BY59" s="122"/>
      <c r="BZ59" s="128"/>
      <c r="CA59" s="128"/>
      <c r="CB59" s="122"/>
      <c r="CC59" s="122" t="s">
        <v>162</v>
      </c>
      <c r="CD59" s="122"/>
      <c r="CE59" s="122"/>
      <c r="CF59" s="407">
        <v>2</v>
      </c>
      <c r="CG59" s="122">
        <v>3</v>
      </c>
      <c r="CH59" s="122"/>
      <c r="CI59" s="122" t="s">
        <v>542</v>
      </c>
    </row>
    <row r="60" spans="1:100" ht="24.95" customHeight="1">
      <c r="A60" s="122">
        <v>60</v>
      </c>
      <c r="B60" s="122" t="s">
        <v>923</v>
      </c>
      <c r="C60" s="122" t="s">
        <v>924</v>
      </c>
      <c r="D60" s="122" t="s">
        <v>925</v>
      </c>
      <c r="E60" s="122" t="s">
        <v>926</v>
      </c>
      <c r="F60" s="122" t="s">
        <v>25</v>
      </c>
      <c r="G60" s="122">
        <v>3</v>
      </c>
      <c r="H60" s="122" t="s">
        <v>49</v>
      </c>
      <c r="I60" s="122" t="s">
        <v>35</v>
      </c>
      <c r="J60" s="122" t="s">
        <v>482</v>
      </c>
      <c r="K60" s="122" t="s">
        <v>927</v>
      </c>
      <c r="L60" s="122" t="s">
        <v>40</v>
      </c>
      <c r="M60" s="122" t="s">
        <v>162</v>
      </c>
      <c r="N60" s="241" t="s">
        <v>928</v>
      </c>
      <c r="O60" s="246" t="s">
        <v>150</v>
      </c>
      <c r="P60" s="22" t="s">
        <v>150</v>
      </c>
      <c r="Q60" s="122" t="s">
        <v>150</v>
      </c>
      <c r="R60" s="424" t="s">
        <v>929</v>
      </c>
      <c r="S60" s="122" t="s">
        <v>930</v>
      </c>
      <c r="T60" s="372" t="s">
        <v>931</v>
      </c>
      <c r="U60" s="123" t="s">
        <v>932</v>
      </c>
      <c r="V60" s="123">
        <v>28293</v>
      </c>
      <c r="W60" s="127" t="s">
        <v>933</v>
      </c>
      <c r="X60" s="127" t="s">
        <v>178</v>
      </c>
      <c r="Y60" s="127" t="s">
        <v>162</v>
      </c>
      <c r="Z60" s="127" t="s">
        <v>157</v>
      </c>
      <c r="AA60" s="122">
        <v>3.5</v>
      </c>
      <c r="AB60" s="123">
        <v>41432</v>
      </c>
      <c r="AC60" s="305">
        <v>41334</v>
      </c>
      <c r="AD60" s="123"/>
      <c r="AE60" s="20" t="s">
        <v>934</v>
      </c>
      <c r="AF60" s="130"/>
      <c r="AG60" s="130"/>
      <c r="AH60" s="122">
        <f t="shared" si="5"/>
        <v>1</v>
      </c>
      <c r="AI60" s="20" t="s">
        <v>160</v>
      </c>
      <c r="AJ60" s="130"/>
      <c r="AK60" s="130"/>
      <c r="AL60" s="130" t="s">
        <v>149</v>
      </c>
      <c r="AM60" s="130"/>
      <c r="AN60" s="130"/>
      <c r="AO60" s="130" t="s">
        <v>163</v>
      </c>
      <c r="AP60" s="130" t="s">
        <v>180</v>
      </c>
      <c r="AQ60" s="130" t="s">
        <v>202</v>
      </c>
      <c r="AR60" s="130" t="s">
        <v>149</v>
      </c>
      <c r="AS60" s="248" t="s">
        <v>935</v>
      </c>
      <c r="AT60" s="444" t="s">
        <v>203</v>
      </c>
      <c r="AU60" s="122" t="s">
        <v>936</v>
      </c>
      <c r="AV60" s="123"/>
      <c r="AW60" s="124">
        <v>41334</v>
      </c>
      <c r="AX60" s="124">
        <v>41579</v>
      </c>
      <c r="AY60" s="124" t="s">
        <v>149</v>
      </c>
      <c r="AZ60" s="124"/>
      <c r="BA60" s="124"/>
      <c r="BB60" s="124"/>
      <c r="BC60" s="125"/>
      <c r="BD60" s="124">
        <v>42217</v>
      </c>
      <c r="BE60" s="124" t="s">
        <v>149</v>
      </c>
      <c r="BF60" s="124">
        <v>42428</v>
      </c>
      <c r="BG60" s="124" t="s">
        <v>149</v>
      </c>
      <c r="BH60" s="123"/>
      <c r="BI60" s="123"/>
      <c r="BJ60" s="123"/>
      <c r="BK60" s="126">
        <v>42855</v>
      </c>
      <c r="BL60" s="122" t="s">
        <v>17</v>
      </c>
      <c r="BM60" s="242">
        <f t="shared" si="12"/>
        <v>50</v>
      </c>
      <c r="BN60" s="122">
        <f t="shared" si="13"/>
        <v>42</v>
      </c>
      <c r="BO60" s="122"/>
      <c r="BP60" s="122">
        <v>3</v>
      </c>
      <c r="BQ60" s="122">
        <v>3</v>
      </c>
      <c r="BR60" s="122">
        <v>10</v>
      </c>
      <c r="BS60" s="122">
        <v>4</v>
      </c>
      <c r="BT60" s="122">
        <v>1</v>
      </c>
      <c r="BU60" s="122">
        <v>0</v>
      </c>
      <c r="BV60" s="122">
        <v>0</v>
      </c>
      <c r="BW60" s="122" t="s">
        <v>162</v>
      </c>
      <c r="BX60" s="122">
        <v>0</v>
      </c>
      <c r="BY60" s="122"/>
      <c r="BZ60" s="128"/>
      <c r="CA60" s="128"/>
      <c r="CB60" s="122"/>
      <c r="CC60" s="122" t="s">
        <v>162</v>
      </c>
      <c r="CD60" s="122"/>
      <c r="CE60" s="122"/>
      <c r="CF60" s="407">
        <v>3</v>
      </c>
      <c r="CG60" s="122">
        <v>3</v>
      </c>
      <c r="CH60" s="122"/>
      <c r="CI60" s="122" t="s">
        <v>814</v>
      </c>
    </row>
    <row r="61" spans="1:100" ht="24.95" customHeight="1">
      <c r="A61" s="122">
        <v>61</v>
      </c>
      <c r="B61" s="122" t="s">
        <v>937</v>
      </c>
      <c r="C61" s="122" t="s">
        <v>938</v>
      </c>
      <c r="D61" s="122" t="s">
        <v>939</v>
      </c>
      <c r="E61" s="122" t="s">
        <v>940</v>
      </c>
      <c r="F61" s="122" t="s">
        <v>24</v>
      </c>
      <c r="G61" s="122">
        <v>3</v>
      </c>
      <c r="H61" s="122" t="s">
        <v>51</v>
      </c>
      <c r="I61" s="122" t="s">
        <v>37</v>
      </c>
      <c r="J61" s="122" t="s">
        <v>941</v>
      </c>
      <c r="K61" s="122" t="s">
        <v>941</v>
      </c>
      <c r="L61" s="122" t="s">
        <v>43</v>
      </c>
      <c r="M61" s="122" t="s">
        <v>162</v>
      </c>
      <c r="N61" s="241">
        <v>671975</v>
      </c>
      <c r="O61" s="246" t="s">
        <v>150</v>
      </c>
      <c r="P61" s="22" t="s">
        <v>150</v>
      </c>
      <c r="Q61" s="122" t="s">
        <v>150</v>
      </c>
      <c r="R61" s="424" t="s">
        <v>942</v>
      </c>
      <c r="S61" s="127" t="s">
        <v>943</v>
      </c>
      <c r="T61" s="372" t="s">
        <v>944</v>
      </c>
      <c r="U61" s="123" t="s">
        <v>945</v>
      </c>
      <c r="V61" s="123">
        <v>27857</v>
      </c>
      <c r="W61" s="127" t="s">
        <v>946</v>
      </c>
      <c r="X61" s="127" t="s">
        <v>178</v>
      </c>
      <c r="Y61" s="127" t="s">
        <v>162</v>
      </c>
      <c r="Z61" s="127" t="s">
        <v>157</v>
      </c>
      <c r="AA61" s="122">
        <v>11.5</v>
      </c>
      <c r="AB61" s="123">
        <v>41330</v>
      </c>
      <c r="AC61" s="305">
        <v>41334</v>
      </c>
      <c r="AD61" s="123"/>
      <c r="AE61" s="20" t="s">
        <v>947</v>
      </c>
      <c r="AF61" s="133"/>
      <c r="AG61" s="133"/>
      <c r="AH61" s="122">
        <f t="shared" si="5"/>
        <v>1</v>
      </c>
      <c r="AI61" s="20" t="s">
        <v>161</v>
      </c>
      <c r="AJ61" s="133"/>
      <c r="AK61" s="133"/>
      <c r="AL61" s="133" t="s">
        <v>162</v>
      </c>
      <c r="AM61" s="133"/>
      <c r="AN61" s="133"/>
      <c r="AO61" s="133" t="s">
        <v>163</v>
      </c>
      <c r="AP61" s="133" t="s">
        <v>444</v>
      </c>
      <c r="AQ61" s="133" t="s">
        <v>948</v>
      </c>
      <c r="AR61" s="133" t="s">
        <v>149</v>
      </c>
      <c r="AS61" s="248" t="s">
        <v>949</v>
      </c>
      <c r="AT61" s="445" t="s">
        <v>284</v>
      </c>
      <c r="AU61" s="122" t="s">
        <v>950</v>
      </c>
      <c r="AV61" s="123"/>
      <c r="AW61" s="124">
        <v>41337</v>
      </c>
      <c r="AX61" s="124">
        <v>41579</v>
      </c>
      <c r="AY61" s="124" t="s">
        <v>149</v>
      </c>
      <c r="AZ61" s="124">
        <v>41485</v>
      </c>
      <c r="BA61" s="124"/>
      <c r="BB61" s="124">
        <v>41607</v>
      </c>
      <c r="BC61" s="125"/>
      <c r="BD61" s="124">
        <v>42227</v>
      </c>
      <c r="BE61" s="124" t="s">
        <v>149</v>
      </c>
      <c r="BF61" s="124">
        <v>42429</v>
      </c>
      <c r="BG61" s="124" t="s">
        <v>149</v>
      </c>
      <c r="BH61" s="123">
        <v>42429</v>
      </c>
      <c r="BI61" s="123">
        <v>42559</v>
      </c>
      <c r="BJ61" s="123">
        <v>42618</v>
      </c>
      <c r="BK61" s="126">
        <v>42620</v>
      </c>
      <c r="BL61" s="122" t="s">
        <v>17</v>
      </c>
      <c r="BM61" s="242">
        <f t="shared" si="12"/>
        <v>43</v>
      </c>
      <c r="BN61" s="122">
        <f t="shared" si="13"/>
        <v>35</v>
      </c>
      <c r="BO61" s="127" t="s">
        <v>951</v>
      </c>
      <c r="BP61" s="122">
        <v>9</v>
      </c>
      <c r="BQ61" s="122">
        <v>5</v>
      </c>
      <c r="BR61" s="122">
        <v>10</v>
      </c>
      <c r="BS61" s="122">
        <v>4</v>
      </c>
      <c r="BT61" s="122">
        <v>2</v>
      </c>
      <c r="BU61" s="122">
        <v>2</v>
      </c>
      <c r="BV61" s="122">
        <v>1</v>
      </c>
      <c r="BW61" s="122" t="s">
        <v>162</v>
      </c>
      <c r="BX61" s="122">
        <v>0</v>
      </c>
      <c r="BY61" s="122"/>
      <c r="BZ61" s="128"/>
      <c r="CA61" s="128"/>
      <c r="CB61" s="122"/>
      <c r="CC61" s="122" t="s">
        <v>162</v>
      </c>
      <c r="CD61" s="122"/>
      <c r="CE61" s="122"/>
      <c r="CF61" s="407">
        <v>1</v>
      </c>
      <c r="CG61" s="122">
        <v>3</v>
      </c>
      <c r="CH61" s="122"/>
      <c r="CI61" s="122" t="s">
        <v>504</v>
      </c>
    </row>
    <row r="62" spans="1:100" ht="24.95" customHeight="1">
      <c r="A62" s="122">
        <v>62</v>
      </c>
      <c r="B62" s="122" t="s">
        <v>952</v>
      </c>
      <c r="C62" s="122" t="s">
        <v>953</v>
      </c>
      <c r="D62" s="122" t="s">
        <v>954</v>
      </c>
      <c r="E62" s="122" t="s">
        <v>955</v>
      </c>
      <c r="F62" s="122" t="s">
        <v>25</v>
      </c>
      <c r="G62" s="122">
        <v>3</v>
      </c>
      <c r="H62" s="122" t="s">
        <v>57</v>
      </c>
      <c r="I62" s="122" t="s">
        <v>33</v>
      </c>
      <c r="J62" s="122" t="s">
        <v>606</v>
      </c>
      <c r="K62" s="122" t="s">
        <v>956</v>
      </c>
      <c r="L62" s="122" t="s">
        <v>33</v>
      </c>
      <c r="M62" s="122" t="s">
        <v>149</v>
      </c>
      <c r="N62" s="122"/>
      <c r="O62" s="243" t="s">
        <v>150</v>
      </c>
      <c r="P62" s="244" t="s">
        <v>150</v>
      </c>
      <c r="Q62" s="122" t="s">
        <v>150</v>
      </c>
      <c r="R62" s="122" t="s">
        <v>957</v>
      </c>
      <c r="S62" s="127" t="s">
        <v>958</v>
      </c>
      <c r="T62" s="372" t="s">
        <v>959</v>
      </c>
      <c r="U62" s="123" t="s">
        <v>960</v>
      </c>
      <c r="V62" s="123">
        <v>28469</v>
      </c>
      <c r="W62" s="127" t="s">
        <v>961</v>
      </c>
      <c r="X62" s="127" t="s">
        <v>178</v>
      </c>
      <c r="Y62" s="127" t="s">
        <v>162</v>
      </c>
      <c r="Z62" s="127" t="s">
        <v>157</v>
      </c>
      <c r="AA62" s="122">
        <v>20.5</v>
      </c>
      <c r="AB62" s="123">
        <v>41325</v>
      </c>
      <c r="AC62" s="305">
        <v>41334</v>
      </c>
      <c r="AD62" s="122"/>
      <c r="AE62" s="20" t="s">
        <v>962</v>
      </c>
      <c r="AF62" s="133" t="s">
        <v>963</v>
      </c>
      <c r="AG62" s="122"/>
      <c r="AH62" s="122">
        <f t="shared" si="5"/>
        <v>2</v>
      </c>
      <c r="AI62" s="127" t="s">
        <v>281</v>
      </c>
      <c r="AJ62" s="122" t="s">
        <v>160</v>
      </c>
      <c r="AK62" s="122"/>
      <c r="AL62" s="122" t="s">
        <v>162</v>
      </c>
      <c r="AM62" s="122"/>
      <c r="AN62" s="122"/>
      <c r="AO62" s="122" t="s">
        <v>964</v>
      </c>
      <c r="AP62" s="122" t="s">
        <v>180</v>
      </c>
      <c r="AQ62" s="122"/>
      <c r="AR62" s="122"/>
      <c r="AS62" s="122"/>
      <c r="AT62" s="17" t="s">
        <v>584</v>
      </c>
      <c r="AU62" s="122"/>
      <c r="AV62" s="123"/>
      <c r="AW62" s="124">
        <v>41334</v>
      </c>
      <c r="AX62" s="124">
        <v>41579</v>
      </c>
      <c r="AY62" s="124" t="s">
        <v>149</v>
      </c>
      <c r="AZ62" s="124"/>
      <c r="BA62" s="124"/>
      <c r="BB62" s="124"/>
      <c r="BC62" s="125"/>
      <c r="BD62" s="124">
        <v>42217</v>
      </c>
      <c r="BE62" s="124" t="s">
        <v>149</v>
      </c>
      <c r="BF62" s="124">
        <v>42428</v>
      </c>
      <c r="BG62" s="124" t="s">
        <v>149</v>
      </c>
      <c r="BH62" s="123"/>
      <c r="BI62" s="123">
        <v>44578</v>
      </c>
      <c r="BJ62" s="123"/>
      <c r="BK62" s="126">
        <v>44578</v>
      </c>
      <c r="BL62" s="122" t="s">
        <v>17</v>
      </c>
      <c r="BM62" s="242">
        <f t="shared" si="12"/>
        <v>107</v>
      </c>
      <c r="BN62" s="122">
        <f t="shared" si="13"/>
        <v>99</v>
      </c>
      <c r="BO62" s="122" t="s">
        <v>965</v>
      </c>
      <c r="BP62" s="122">
        <v>0</v>
      </c>
      <c r="BQ62" s="122">
        <v>0</v>
      </c>
      <c r="BR62" s="122">
        <v>0</v>
      </c>
      <c r="BS62" s="122">
        <v>0</v>
      </c>
      <c r="BT62" s="122">
        <v>0</v>
      </c>
      <c r="BU62" s="122">
        <v>0</v>
      </c>
      <c r="BV62" s="122">
        <v>0</v>
      </c>
      <c r="BW62" s="122" t="s">
        <v>162</v>
      </c>
      <c r="BX62" s="122">
        <v>0</v>
      </c>
      <c r="BY62" s="122"/>
      <c r="BZ62" s="128"/>
      <c r="CA62" s="128"/>
      <c r="CB62" s="122"/>
      <c r="CC62" s="122" t="s">
        <v>162</v>
      </c>
      <c r="CD62" s="122"/>
      <c r="CE62" s="122"/>
      <c r="CF62" s="407">
        <v>2</v>
      </c>
      <c r="CG62" s="122">
        <v>2</v>
      </c>
      <c r="CH62" s="122"/>
      <c r="CI62" s="122" t="s">
        <v>542</v>
      </c>
    </row>
    <row r="63" spans="1:100" s="120" customFormat="1" ht="24.95" customHeight="1">
      <c r="A63" s="97">
        <v>63</v>
      </c>
      <c r="B63" s="97" t="s">
        <v>966</v>
      </c>
      <c r="C63" s="97" t="s">
        <v>967</v>
      </c>
      <c r="D63" s="97" t="s">
        <v>968</v>
      </c>
      <c r="E63" s="97" t="s">
        <v>969</v>
      </c>
      <c r="F63" s="97" t="s">
        <v>25</v>
      </c>
      <c r="G63" s="97">
        <v>3</v>
      </c>
      <c r="H63" s="97" t="s">
        <v>55</v>
      </c>
      <c r="I63" s="97" t="s">
        <v>43</v>
      </c>
      <c r="J63" s="97" t="s">
        <v>606</v>
      </c>
      <c r="K63" s="97"/>
      <c r="L63" s="97" t="s">
        <v>43</v>
      </c>
      <c r="M63" s="97" t="s">
        <v>149</v>
      </c>
      <c r="N63" s="97"/>
      <c r="O63" s="269"/>
      <c r="P63" s="270" t="s">
        <v>167</v>
      </c>
      <c r="Q63" s="97"/>
      <c r="R63" s="97" t="s">
        <v>970</v>
      </c>
      <c r="S63" s="97" t="s">
        <v>971</v>
      </c>
      <c r="T63" s="371" t="s">
        <v>972</v>
      </c>
      <c r="U63" s="98" t="s">
        <v>973</v>
      </c>
      <c r="V63" s="98">
        <v>29865</v>
      </c>
      <c r="W63" s="179" t="s">
        <v>974</v>
      </c>
      <c r="X63" s="179" t="s">
        <v>178</v>
      </c>
      <c r="Y63" s="179" t="s">
        <v>162</v>
      </c>
      <c r="Z63" s="179" t="s">
        <v>157</v>
      </c>
      <c r="AA63" s="97">
        <v>4</v>
      </c>
      <c r="AB63" s="98">
        <v>41345</v>
      </c>
      <c r="AC63" s="303">
        <v>41334</v>
      </c>
      <c r="AD63" s="98">
        <v>45741</v>
      </c>
      <c r="AE63" s="399" t="s">
        <v>975</v>
      </c>
      <c r="AF63" s="50" t="s">
        <v>976</v>
      </c>
      <c r="AG63" s="97"/>
      <c r="AH63" s="97">
        <f t="shared" si="5"/>
        <v>2</v>
      </c>
      <c r="AI63" s="400" t="s">
        <v>160</v>
      </c>
      <c r="AJ63" s="97" t="s">
        <v>201</v>
      </c>
      <c r="AK63" s="97"/>
      <c r="AL63" s="97" t="s">
        <v>149</v>
      </c>
      <c r="AM63" s="97" t="s">
        <v>162</v>
      </c>
      <c r="AN63" s="97"/>
      <c r="AO63" s="97" t="s">
        <v>163</v>
      </c>
      <c r="AP63" s="97" t="s">
        <v>181</v>
      </c>
      <c r="AQ63" s="97"/>
      <c r="AR63" s="97"/>
      <c r="AS63" s="97"/>
      <c r="AT63" s="10" t="s">
        <v>371</v>
      </c>
      <c r="AU63" s="97" t="s">
        <v>977</v>
      </c>
      <c r="AV63" s="98"/>
      <c r="AW63" s="99">
        <v>41334</v>
      </c>
      <c r="AX63" s="99">
        <v>41579</v>
      </c>
      <c r="AY63" s="99" t="s">
        <v>149</v>
      </c>
      <c r="AZ63" s="99"/>
      <c r="BA63" s="99"/>
      <c r="BB63" s="99"/>
      <c r="BC63" s="100"/>
      <c r="BD63" s="99">
        <v>42217</v>
      </c>
      <c r="BE63" s="99" t="s">
        <v>149</v>
      </c>
      <c r="BF63" s="99">
        <v>42428</v>
      </c>
      <c r="BG63" s="99" t="s">
        <v>149</v>
      </c>
      <c r="BH63" s="98"/>
      <c r="BI63" s="98"/>
      <c r="BJ63" s="98"/>
      <c r="BK63" s="115"/>
      <c r="BL63" s="166" t="s">
        <v>19</v>
      </c>
      <c r="BM63" s="286"/>
      <c r="BN63" s="97"/>
      <c r="BO63" s="97"/>
      <c r="BP63" s="97">
        <v>1</v>
      </c>
      <c r="BQ63" s="97">
        <v>13</v>
      </c>
      <c r="BR63" s="97">
        <v>0</v>
      </c>
      <c r="BS63" s="97">
        <v>0</v>
      </c>
      <c r="BT63" s="97">
        <v>0</v>
      </c>
      <c r="BU63" s="97">
        <v>0</v>
      </c>
      <c r="BV63" s="97">
        <v>0</v>
      </c>
      <c r="BW63" s="97" t="s">
        <v>162</v>
      </c>
      <c r="BX63" s="97">
        <v>0</v>
      </c>
      <c r="BY63" s="97"/>
      <c r="BZ63" s="101"/>
      <c r="CA63" s="101"/>
      <c r="CB63" s="97"/>
      <c r="CC63" s="97" t="s">
        <v>162</v>
      </c>
      <c r="CD63" s="97"/>
      <c r="CE63" s="97"/>
      <c r="CF63" s="119" t="s">
        <v>167</v>
      </c>
      <c r="CG63" s="97" t="s">
        <v>167</v>
      </c>
      <c r="CH63" s="97"/>
      <c r="CI63" s="97" t="s">
        <v>167</v>
      </c>
      <c r="CQ63" s="398"/>
      <c r="CR63" s="398"/>
      <c r="CS63" s="398"/>
      <c r="CU63" s="398"/>
      <c r="CV63" s="398"/>
    </row>
    <row r="64" spans="1:100" ht="24.95" customHeight="1">
      <c r="A64" s="122">
        <v>64</v>
      </c>
      <c r="B64" s="122" t="s">
        <v>978</v>
      </c>
      <c r="C64" s="122" t="s">
        <v>979</v>
      </c>
      <c r="D64" s="122" t="s">
        <v>980</v>
      </c>
      <c r="E64" s="122" t="s">
        <v>981</v>
      </c>
      <c r="F64" s="122" t="s">
        <v>25</v>
      </c>
      <c r="G64" s="122">
        <v>3</v>
      </c>
      <c r="H64" s="122" t="s">
        <v>51</v>
      </c>
      <c r="I64" s="122" t="s">
        <v>37</v>
      </c>
      <c r="J64" s="122" t="s">
        <v>361</v>
      </c>
      <c r="K64" s="122" t="s">
        <v>982</v>
      </c>
      <c r="L64" s="122" t="s">
        <v>37</v>
      </c>
      <c r="M64" s="122" t="s">
        <v>149</v>
      </c>
      <c r="N64" s="241" t="s">
        <v>983</v>
      </c>
      <c r="O64" s="246" t="s">
        <v>150</v>
      </c>
      <c r="P64" s="22" t="s">
        <v>150</v>
      </c>
      <c r="Q64" s="122" t="s">
        <v>150</v>
      </c>
      <c r="R64" s="424" t="s">
        <v>984</v>
      </c>
      <c r="S64" s="122" t="s">
        <v>985</v>
      </c>
      <c r="T64" s="372" t="s">
        <v>986</v>
      </c>
      <c r="U64" s="123" t="s">
        <v>987</v>
      </c>
      <c r="V64" s="123">
        <v>27926</v>
      </c>
      <c r="W64" s="127" t="s">
        <v>988</v>
      </c>
      <c r="X64" s="127" t="s">
        <v>178</v>
      </c>
      <c r="Y64" s="127" t="s">
        <v>162</v>
      </c>
      <c r="Z64" s="127" t="s">
        <v>308</v>
      </c>
      <c r="AA64" s="122">
        <v>19.5</v>
      </c>
      <c r="AB64" s="123">
        <v>41304</v>
      </c>
      <c r="AC64" s="305">
        <v>41334</v>
      </c>
      <c r="AD64" s="123"/>
      <c r="AE64" s="20" t="s">
        <v>989</v>
      </c>
      <c r="AF64" s="23" t="s">
        <v>990</v>
      </c>
      <c r="AG64" s="130"/>
      <c r="AH64" s="122">
        <f t="shared" si="5"/>
        <v>2</v>
      </c>
      <c r="AI64" s="20" t="s">
        <v>160</v>
      </c>
      <c r="AJ64" s="20" t="s">
        <v>160</v>
      </c>
      <c r="AK64" s="130"/>
      <c r="AL64" s="130" t="s">
        <v>149</v>
      </c>
      <c r="AM64" s="130" t="s">
        <v>149</v>
      </c>
      <c r="AN64" s="130"/>
      <c r="AO64" s="130" t="s">
        <v>163</v>
      </c>
      <c r="AP64" s="130" t="s">
        <v>444</v>
      </c>
      <c r="AQ64" s="134" t="s">
        <v>948</v>
      </c>
      <c r="AR64" s="130" t="s">
        <v>149</v>
      </c>
      <c r="AS64" s="248" t="s">
        <v>991</v>
      </c>
      <c r="AT64" s="444" t="s">
        <v>284</v>
      </c>
      <c r="AU64" s="122" t="s">
        <v>992</v>
      </c>
      <c r="AV64" s="123"/>
      <c r="AW64" s="124">
        <v>41334</v>
      </c>
      <c r="AX64" s="124">
        <v>41579</v>
      </c>
      <c r="AY64" s="124" t="s">
        <v>149</v>
      </c>
      <c r="AZ64" s="124"/>
      <c r="BA64" s="124"/>
      <c r="BB64" s="124"/>
      <c r="BC64" s="125"/>
      <c r="BD64" s="124">
        <v>42217</v>
      </c>
      <c r="BE64" s="124" t="s">
        <v>149</v>
      </c>
      <c r="BF64" s="124">
        <v>42428</v>
      </c>
      <c r="BG64" s="124" t="s">
        <v>149</v>
      </c>
      <c r="BH64" s="123"/>
      <c r="BI64" s="123"/>
      <c r="BJ64" s="123"/>
      <c r="BK64" s="126">
        <v>42151</v>
      </c>
      <c r="BL64" s="122" t="s">
        <v>17</v>
      </c>
      <c r="BM64" s="242">
        <f t="shared" ref="BM64:BM66" si="14">DATEDIF(AW64,BK64, "M")+1</f>
        <v>27</v>
      </c>
      <c r="BN64" s="122">
        <f t="shared" ref="BN64:BN66" si="15">DATEDIF(AX64,BK64, "M")+1</f>
        <v>19</v>
      </c>
      <c r="BO64" s="122"/>
      <c r="BP64" s="122">
        <v>1</v>
      </c>
      <c r="BQ64" s="122">
        <v>0</v>
      </c>
      <c r="BR64" s="122">
        <v>12</v>
      </c>
      <c r="BS64" s="122">
        <v>0</v>
      </c>
      <c r="BT64" s="122">
        <v>0</v>
      </c>
      <c r="BU64" s="122">
        <v>1</v>
      </c>
      <c r="BV64" s="122">
        <v>1</v>
      </c>
      <c r="BW64" s="122" t="s">
        <v>993</v>
      </c>
      <c r="BX64" s="122">
        <v>0</v>
      </c>
      <c r="BY64" s="122"/>
      <c r="BZ64" s="128"/>
      <c r="CA64" s="128"/>
      <c r="CB64" s="122"/>
      <c r="CC64" s="122" t="s">
        <v>162</v>
      </c>
      <c r="CD64" s="122"/>
      <c r="CE64" s="122"/>
      <c r="CF64" s="407">
        <v>5</v>
      </c>
      <c r="CG64" s="122">
        <v>5</v>
      </c>
      <c r="CH64" s="122"/>
      <c r="CI64" s="122" t="s">
        <v>542</v>
      </c>
    </row>
    <row r="65" spans="1:87" ht="24.95" customHeight="1">
      <c r="A65" s="122">
        <v>65</v>
      </c>
      <c r="B65" s="122" t="s">
        <v>994</v>
      </c>
      <c r="C65" s="122" t="s">
        <v>995</v>
      </c>
      <c r="D65" s="122" t="s">
        <v>996</v>
      </c>
      <c r="E65" s="122" t="s">
        <v>997</v>
      </c>
      <c r="F65" s="122" t="s">
        <v>25</v>
      </c>
      <c r="G65" s="122">
        <v>3</v>
      </c>
      <c r="H65" s="122" t="s">
        <v>51</v>
      </c>
      <c r="I65" s="122" t="s">
        <v>30</v>
      </c>
      <c r="J65" s="122" t="s">
        <v>606</v>
      </c>
      <c r="K65" s="122"/>
      <c r="L65" s="122" t="s">
        <v>30</v>
      </c>
      <c r="M65" s="122" t="s">
        <v>149</v>
      </c>
      <c r="N65" s="241"/>
      <c r="O65" s="246" t="s">
        <v>150</v>
      </c>
      <c r="P65" s="22" t="s">
        <v>150</v>
      </c>
      <c r="Q65" s="122" t="s">
        <v>150</v>
      </c>
      <c r="R65" s="122" t="s">
        <v>998</v>
      </c>
      <c r="S65" s="122" t="s">
        <v>999</v>
      </c>
      <c r="T65" s="372" t="s">
        <v>1000</v>
      </c>
      <c r="U65" s="123" t="s">
        <v>1001</v>
      </c>
      <c r="V65" s="123">
        <v>28167</v>
      </c>
      <c r="W65" s="127" t="s">
        <v>1002</v>
      </c>
      <c r="X65" s="127" t="s">
        <v>178</v>
      </c>
      <c r="Y65" s="127" t="s">
        <v>162</v>
      </c>
      <c r="Z65" s="127" t="s">
        <v>157</v>
      </c>
      <c r="AA65" s="122">
        <v>15</v>
      </c>
      <c r="AB65" s="123">
        <v>41178</v>
      </c>
      <c r="AC65" s="305">
        <v>41334</v>
      </c>
      <c r="AD65" s="123"/>
      <c r="AE65" s="20" t="s">
        <v>1003</v>
      </c>
      <c r="AF65" s="130"/>
      <c r="AG65" s="130"/>
      <c r="AH65" s="122">
        <f t="shared" si="5"/>
        <v>1</v>
      </c>
      <c r="AI65" s="20" t="s">
        <v>160</v>
      </c>
      <c r="AJ65" s="130"/>
      <c r="AK65" s="130"/>
      <c r="AL65" s="130" t="s">
        <v>149</v>
      </c>
      <c r="AM65" s="130"/>
      <c r="AN65" s="130"/>
      <c r="AO65" s="130" t="s">
        <v>163</v>
      </c>
      <c r="AP65" s="130" t="s">
        <v>1004</v>
      </c>
      <c r="AQ65" s="134" t="s">
        <v>1005</v>
      </c>
      <c r="AR65" s="130" t="s">
        <v>149</v>
      </c>
      <c r="AS65" s="130"/>
      <c r="AT65" s="446" t="s">
        <v>1006</v>
      </c>
      <c r="AU65" s="122" t="s">
        <v>1007</v>
      </c>
      <c r="AV65" s="123"/>
      <c r="AW65" s="124">
        <v>41337</v>
      </c>
      <c r="AX65" s="124">
        <v>41596</v>
      </c>
      <c r="AY65" s="124" t="s">
        <v>149</v>
      </c>
      <c r="AZ65" s="124">
        <v>41883</v>
      </c>
      <c r="BA65" s="124"/>
      <c r="BB65" s="124">
        <v>42040</v>
      </c>
      <c r="BC65" s="125"/>
      <c r="BD65" s="124">
        <v>42217</v>
      </c>
      <c r="BE65" s="124" t="s">
        <v>149</v>
      </c>
      <c r="BF65" s="124">
        <v>42429</v>
      </c>
      <c r="BG65" s="124" t="s">
        <v>149</v>
      </c>
      <c r="BH65" s="123"/>
      <c r="BI65" s="123" t="s">
        <v>1008</v>
      </c>
      <c r="BJ65" s="123">
        <v>42957</v>
      </c>
      <c r="BK65" s="126">
        <v>42825</v>
      </c>
      <c r="BL65" s="122" t="s">
        <v>17</v>
      </c>
      <c r="BM65" s="242">
        <f t="shared" si="14"/>
        <v>49</v>
      </c>
      <c r="BN65" s="122">
        <f t="shared" si="15"/>
        <v>41</v>
      </c>
      <c r="BO65" s="127" t="s">
        <v>1009</v>
      </c>
      <c r="BP65" s="122">
        <v>1</v>
      </c>
      <c r="BQ65" s="122">
        <v>3</v>
      </c>
      <c r="BR65" s="122">
        <v>6</v>
      </c>
      <c r="BS65" s="122">
        <v>3</v>
      </c>
      <c r="BT65" s="122">
        <v>0</v>
      </c>
      <c r="BU65" s="122">
        <v>0</v>
      </c>
      <c r="BV65" s="122">
        <v>0</v>
      </c>
      <c r="BW65" s="122" t="s">
        <v>162</v>
      </c>
      <c r="BX65" s="122">
        <v>0</v>
      </c>
      <c r="BY65" s="122"/>
      <c r="BZ65" s="128"/>
      <c r="CA65" s="128"/>
      <c r="CB65" s="122"/>
      <c r="CC65" s="122" t="s">
        <v>162</v>
      </c>
      <c r="CD65" s="122"/>
      <c r="CE65" s="122"/>
      <c r="CF65" s="407">
        <v>3</v>
      </c>
      <c r="CG65" s="122">
        <v>3</v>
      </c>
      <c r="CH65" s="122"/>
      <c r="CI65" s="122" t="s">
        <v>814</v>
      </c>
    </row>
    <row r="66" spans="1:87" ht="24.95" customHeight="1">
      <c r="A66" s="122">
        <v>66</v>
      </c>
      <c r="B66" s="122" t="s">
        <v>1010</v>
      </c>
      <c r="C66" s="122" t="s">
        <v>1011</v>
      </c>
      <c r="D66" s="122" t="s">
        <v>21</v>
      </c>
      <c r="E66" s="122" t="s">
        <v>1012</v>
      </c>
      <c r="F66" s="122" t="s">
        <v>25</v>
      </c>
      <c r="G66" s="122">
        <v>3</v>
      </c>
      <c r="H66" s="122" t="s">
        <v>56</v>
      </c>
      <c r="I66" s="122" t="s">
        <v>39</v>
      </c>
      <c r="J66" s="122" t="s">
        <v>1013</v>
      </c>
      <c r="K66" s="122" t="s">
        <v>1014</v>
      </c>
      <c r="L66" s="122" t="s">
        <v>39</v>
      </c>
      <c r="M66" s="122" t="s">
        <v>149</v>
      </c>
      <c r="N66" s="241" t="s">
        <v>1015</v>
      </c>
      <c r="O66" s="246" t="s">
        <v>150</v>
      </c>
      <c r="P66" s="22" t="s">
        <v>150</v>
      </c>
      <c r="Q66" s="122" t="s">
        <v>150</v>
      </c>
      <c r="R66" s="122" t="s">
        <v>1016</v>
      </c>
      <c r="S66" s="122" t="s">
        <v>1017</v>
      </c>
      <c r="T66" s="372" t="s">
        <v>1018</v>
      </c>
      <c r="U66" s="123" t="s">
        <v>1019</v>
      </c>
      <c r="V66" s="123">
        <v>29476</v>
      </c>
      <c r="W66" s="127" t="s">
        <v>1020</v>
      </c>
      <c r="X66" s="127" t="s">
        <v>810</v>
      </c>
      <c r="Y66" s="127" t="s">
        <v>156</v>
      </c>
      <c r="Z66" s="127" t="s">
        <v>157</v>
      </c>
      <c r="AA66" s="122">
        <v>19.5</v>
      </c>
      <c r="AB66" s="123">
        <v>41205</v>
      </c>
      <c r="AC66" s="305">
        <v>40969</v>
      </c>
      <c r="AD66" s="123"/>
      <c r="AE66" s="20" t="s">
        <v>1021</v>
      </c>
      <c r="AF66" s="23" t="s">
        <v>1022</v>
      </c>
      <c r="AG66" s="130"/>
      <c r="AH66" s="122">
        <f t="shared" ref="AH66:AH97" si="16">COUNTA(AE66:AG66)</f>
        <v>2</v>
      </c>
      <c r="AI66" s="20" t="s">
        <v>160</v>
      </c>
      <c r="AJ66" s="20" t="s">
        <v>160</v>
      </c>
      <c r="AK66" s="130"/>
      <c r="AL66" s="130" t="s">
        <v>149</v>
      </c>
      <c r="AM66" s="130" t="s">
        <v>162</v>
      </c>
      <c r="AN66" s="130"/>
      <c r="AO66" s="130" t="s">
        <v>163</v>
      </c>
      <c r="AP66" s="130" t="s">
        <v>180</v>
      </c>
      <c r="AQ66" s="130" t="s">
        <v>249</v>
      </c>
      <c r="AR66" s="130" t="s">
        <v>149</v>
      </c>
      <c r="AS66" s="130"/>
      <c r="AT66" s="444" t="s">
        <v>541</v>
      </c>
      <c r="AU66" s="122" t="s">
        <v>1023</v>
      </c>
      <c r="AV66" s="123"/>
      <c r="AW66" s="124">
        <v>41334</v>
      </c>
      <c r="AX66" s="124">
        <v>41579</v>
      </c>
      <c r="AY66" s="124" t="s">
        <v>149</v>
      </c>
      <c r="AZ66" s="124">
        <v>41432</v>
      </c>
      <c r="BA66" s="124"/>
      <c r="BB66" s="124">
        <v>41590</v>
      </c>
      <c r="BC66" s="125" t="s">
        <v>1024</v>
      </c>
      <c r="BD66" s="124">
        <v>42217</v>
      </c>
      <c r="BE66" s="124" t="s">
        <v>149</v>
      </c>
      <c r="BF66" s="124">
        <v>42428</v>
      </c>
      <c r="BG66" s="124" t="s">
        <v>149</v>
      </c>
      <c r="BH66" s="123">
        <v>42260</v>
      </c>
      <c r="BI66" s="123">
        <v>42565</v>
      </c>
      <c r="BJ66" s="123">
        <v>42612</v>
      </c>
      <c r="BK66" s="126">
        <v>42612</v>
      </c>
      <c r="BL66" s="122" t="s">
        <v>17</v>
      </c>
      <c r="BM66" s="242">
        <f t="shared" si="14"/>
        <v>42</v>
      </c>
      <c r="BN66" s="122">
        <f t="shared" si="15"/>
        <v>34</v>
      </c>
      <c r="BO66" s="127" t="s">
        <v>1024</v>
      </c>
      <c r="BP66" s="122">
        <v>0</v>
      </c>
      <c r="BQ66" s="122">
        <v>0</v>
      </c>
      <c r="BR66" s="122">
        <v>8</v>
      </c>
      <c r="BS66" s="122">
        <v>2</v>
      </c>
      <c r="BT66" s="122">
        <v>0</v>
      </c>
      <c r="BU66" s="122">
        <v>0</v>
      </c>
      <c r="BV66" s="122">
        <v>0</v>
      </c>
      <c r="BW66" s="122" t="s">
        <v>162</v>
      </c>
      <c r="BX66" s="122">
        <v>0</v>
      </c>
      <c r="BY66" s="122"/>
      <c r="BZ66" s="128"/>
      <c r="CA66" s="128"/>
      <c r="CB66" s="122"/>
      <c r="CC66" s="122" t="s">
        <v>162</v>
      </c>
      <c r="CD66" s="122"/>
      <c r="CE66" s="122"/>
      <c r="CF66" s="407">
        <v>2</v>
      </c>
      <c r="CG66" s="122">
        <v>2</v>
      </c>
      <c r="CH66" s="122" t="s">
        <v>1025</v>
      </c>
      <c r="CI66" s="122" t="s">
        <v>542</v>
      </c>
    </row>
    <row r="67" spans="1:87" ht="24.95" customHeight="1">
      <c r="A67" s="122">
        <v>67</v>
      </c>
      <c r="B67" s="122" t="s">
        <v>1026</v>
      </c>
      <c r="C67" s="122" t="s">
        <v>1027</v>
      </c>
      <c r="D67" s="122" t="s">
        <v>1028</v>
      </c>
      <c r="E67" s="122" t="s">
        <v>1029</v>
      </c>
      <c r="F67" s="122" t="s">
        <v>25</v>
      </c>
      <c r="G67" s="122">
        <v>3</v>
      </c>
      <c r="H67" s="122" t="s">
        <v>49</v>
      </c>
      <c r="I67" s="122" t="s">
        <v>35</v>
      </c>
      <c r="J67" s="122" t="s">
        <v>1030</v>
      </c>
      <c r="K67" s="122" t="s">
        <v>1031</v>
      </c>
      <c r="L67" s="122" t="s">
        <v>35</v>
      </c>
      <c r="M67" s="122" t="s">
        <v>149</v>
      </c>
      <c r="N67" s="122" t="s">
        <v>1032</v>
      </c>
      <c r="O67" s="243"/>
      <c r="P67" s="244" t="s">
        <v>150</v>
      </c>
      <c r="Q67" s="122"/>
      <c r="R67" s="122" t="s">
        <v>1033</v>
      </c>
      <c r="S67" s="122" t="s">
        <v>1034</v>
      </c>
      <c r="T67" s="372" t="s">
        <v>1035</v>
      </c>
      <c r="U67" s="123" t="s">
        <v>1036</v>
      </c>
      <c r="V67" s="123">
        <v>28857</v>
      </c>
      <c r="W67" s="127" t="s">
        <v>1037</v>
      </c>
      <c r="X67" s="127" t="s">
        <v>178</v>
      </c>
      <c r="Y67" s="127" t="s">
        <v>162</v>
      </c>
      <c r="Z67" s="127" t="s">
        <v>157</v>
      </c>
      <c r="AA67" s="122">
        <v>5</v>
      </c>
      <c r="AB67" s="123">
        <v>41153</v>
      </c>
      <c r="AC67" s="305">
        <v>41334</v>
      </c>
      <c r="AD67" s="123"/>
      <c r="AE67" s="21" t="s">
        <v>1038</v>
      </c>
      <c r="AF67" s="23" t="s">
        <v>1039</v>
      </c>
      <c r="AG67" s="122"/>
      <c r="AH67" s="122">
        <f t="shared" si="16"/>
        <v>2</v>
      </c>
      <c r="AI67" s="20" t="s">
        <v>160</v>
      </c>
      <c r="AJ67" s="122" t="s">
        <v>201</v>
      </c>
      <c r="AK67" s="122"/>
      <c r="AL67" s="122">
        <v>2013</v>
      </c>
      <c r="AM67" s="122"/>
      <c r="AN67" s="122"/>
      <c r="AO67" s="122"/>
      <c r="AP67" s="122" t="s">
        <v>180</v>
      </c>
      <c r="AQ67" s="122"/>
      <c r="AR67" s="122"/>
      <c r="AS67" s="122"/>
      <c r="AT67" s="17" t="s">
        <v>203</v>
      </c>
      <c r="AU67" s="122" t="s">
        <v>1040</v>
      </c>
      <c r="AV67" s="123"/>
      <c r="AW67" s="124">
        <v>41334</v>
      </c>
      <c r="AX67" s="124">
        <v>41579</v>
      </c>
      <c r="AY67" s="124" t="s">
        <v>149</v>
      </c>
      <c r="AZ67" s="124"/>
      <c r="BA67" s="124"/>
      <c r="BB67" s="124"/>
      <c r="BC67" s="125"/>
      <c r="BD67" s="124">
        <v>42583</v>
      </c>
      <c r="BE67" s="124" t="s">
        <v>162</v>
      </c>
      <c r="BF67" s="124">
        <v>42793</v>
      </c>
      <c r="BG67" s="124" t="s">
        <v>162</v>
      </c>
      <c r="BH67" s="123"/>
      <c r="BI67" s="123"/>
      <c r="BJ67" s="123"/>
      <c r="BK67" s="126"/>
      <c r="BL67" s="131" t="s">
        <v>18</v>
      </c>
      <c r="BM67" s="242"/>
      <c r="BN67" s="122"/>
      <c r="BO67" s="122"/>
      <c r="BP67" s="122">
        <v>0</v>
      </c>
      <c r="BQ67" s="122">
        <v>0</v>
      </c>
      <c r="BR67" s="122">
        <v>0</v>
      </c>
      <c r="BS67" s="122">
        <v>0</v>
      </c>
      <c r="BT67" s="122">
        <v>0</v>
      </c>
      <c r="BU67" s="122">
        <v>0</v>
      </c>
      <c r="BV67" s="122">
        <v>0</v>
      </c>
      <c r="BW67" s="122" t="s">
        <v>1041</v>
      </c>
      <c r="BX67" s="122">
        <v>0</v>
      </c>
      <c r="BY67" s="122"/>
      <c r="BZ67" s="128"/>
      <c r="CA67" s="128"/>
      <c r="CB67" s="122"/>
      <c r="CC67" s="122" t="s">
        <v>162</v>
      </c>
      <c r="CD67" s="122"/>
      <c r="CE67" s="122"/>
      <c r="CF67" s="407" t="s">
        <v>167</v>
      </c>
      <c r="CG67" s="122" t="s">
        <v>167</v>
      </c>
      <c r="CH67" s="122"/>
      <c r="CI67" s="122" t="s">
        <v>814</v>
      </c>
    </row>
    <row r="68" spans="1:87" ht="24.95" customHeight="1">
      <c r="A68" s="122">
        <v>68</v>
      </c>
      <c r="B68" s="122" t="s">
        <v>1042</v>
      </c>
      <c r="C68" s="122" t="s">
        <v>1043</v>
      </c>
      <c r="D68" s="122"/>
      <c r="E68" s="122" t="s">
        <v>1044</v>
      </c>
      <c r="F68" s="122" t="s">
        <v>24</v>
      </c>
      <c r="G68" s="122">
        <v>3</v>
      </c>
      <c r="H68" s="122" t="s">
        <v>50</v>
      </c>
      <c r="I68" s="122" t="s">
        <v>44</v>
      </c>
      <c r="J68" s="122" t="s">
        <v>606</v>
      </c>
      <c r="K68" s="122" t="s">
        <v>606</v>
      </c>
      <c r="L68" s="122" t="s">
        <v>42</v>
      </c>
      <c r="M68" s="122" t="s">
        <v>149</v>
      </c>
      <c r="N68" s="249" t="s">
        <v>1045</v>
      </c>
      <c r="O68" s="246"/>
      <c r="P68" s="22" t="s">
        <v>150</v>
      </c>
      <c r="Q68" s="122" t="s">
        <v>150</v>
      </c>
      <c r="R68" s="132" t="s">
        <v>1046</v>
      </c>
      <c r="S68" s="122" t="s">
        <v>1047</v>
      </c>
      <c r="T68" s="372" t="s">
        <v>1048</v>
      </c>
      <c r="U68" s="123" t="s">
        <v>822</v>
      </c>
      <c r="V68" s="123">
        <v>28167</v>
      </c>
      <c r="W68" s="127" t="s">
        <v>1049</v>
      </c>
      <c r="X68" s="127" t="s">
        <v>178</v>
      </c>
      <c r="Y68" s="127" t="s">
        <v>156</v>
      </c>
      <c r="Z68" s="127" t="s">
        <v>157</v>
      </c>
      <c r="AA68" s="122">
        <v>8.5</v>
      </c>
      <c r="AB68" s="123">
        <v>41579</v>
      </c>
      <c r="AC68" s="305">
        <v>41334</v>
      </c>
      <c r="AD68" s="123"/>
      <c r="AE68" s="20" t="s">
        <v>1050</v>
      </c>
      <c r="AF68" s="20" t="s">
        <v>1051</v>
      </c>
      <c r="AG68" s="20"/>
      <c r="AH68" s="122">
        <f t="shared" si="16"/>
        <v>2</v>
      </c>
      <c r="AI68" s="20" t="s">
        <v>160</v>
      </c>
      <c r="AJ68" s="20" t="s">
        <v>160</v>
      </c>
      <c r="AK68" s="20"/>
      <c r="AL68" s="20" t="s">
        <v>162</v>
      </c>
      <c r="AM68" s="20" t="s">
        <v>162</v>
      </c>
      <c r="AN68" s="20"/>
      <c r="AO68" s="20" t="s">
        <v>163</v>
      </c>
      <c r="AP68" s="20" t="s">
        <v>202</v>
      </c>
      <c r="AQ68" s="20" t="s">
        <v>216</v>
      </c>
      <c r="AR68" s="20" t="s">
        <v>149</v>
      </c>
      <c r="AS68" s="20"/>
      <c r="AT68" s="442" t="s">
        <v>297</v>
      </c>
      <c r="AU68" s="122" t="s">
        <v>1052</v>
      </c>
      <c r="AV68" s="123"/>
      <c r="AW68" s="124">
        <v>41334</v>
      </c>
      <c r="AX68" s="124">
        <v>41579</v>
      </c>
      <c r="AY68" s="124" t="s">
        <v>149</v>
      </c>
      <c r="AZ68" s="124">
        <v>41415</v>
      </c>
      <c r="BA68" s="124">
        <v>41700</v>
      </c>
      <c r="BB68" s="124"/>
      <c r="BC68" s="125" t="s">
        <v>1053</v>
      </c>
      <c r="BD68" s="124">
        <v>42217</v>
      </c>
      <c r="BE68" s="124" t="s">
        <v>149</v>
      </c>
      <c r="BF68" s="124">
        <v>42428</v>
      </c>
      <c r="BG68" s="124" t="s">
        <v>149</v>
      </c>
      <c r="BH68" s="123"/>
      <c r="BI68" s="123"/>
      <c r="BJ68" s="123"/>
      <c r="BK68" s="126">
        <v>43568</v>
      </c>
      <c r="BL68" s="122" t="s">
        <v>17</v>
      </c>
      <c r="BM68" s="242">
        <f>DATEDIF(AW68,BK68, "M")+1</f>
        <v>74</v>
      </c>
      <c r="BN68" s="122">
        <f>DATEDIF(AX68,BK68, "M")+1</f>
        <v>66</v>
      </c>
      <c r="BO68" s="122"/>
      <c r="BP68" s="122">
        <v>1</v>
      </c>
      <c r="BQ68" s="122">
        <v>16</v>
      </c>
      <c r="BR68" s="122">
        <v>5</v>
      </c>
      <c r="BS68" s="122">
        <v>5</v>
      </c>
      <c r="BT68" s="122">
        <v>1</v>
      </c>
      <c r="BU68" s="122">
        <v>0</v>
      </c>
      <c r="BV68" s="122">
        <v>0</v>
      </c>
      <c r="BW68" s="122" t="s">
        <v>162</v>
      </c>
      <c r="BX68" s="122">
        <v>0</v>
      </c>
      <c r="BY68" s="122"/>
      <c r="BZ68" s="128"/>
      <c r="CA68" s="128"/>
      <c r="CB68" s="122"/>
      <c r="CC68" s="122" t="s">
        <v>162</v>
      </c>
      <c r="CD68" s="122"/>
      <c r="CE68" s="122"/>
      <c r="CF68" s="407">
        <v>1</v>
      </c>
      <c r="CG68" s="122">
        <v>3</v>
      </c>
      <c r="CH68" s="122"/>
      <c r="CI68" s="122" t="s">
        <v>814</v>
      </c>
    </row>
    <row r="69" spans="1:87" ht="24.95" customHeight="1">
      <c r="A69" s="135">
        <v>69</v>
      </c>
      <c r="B69" s="135" t="s">
        <v>1054</v>
      </c>
      <c r="C69" s="135" t="s">
        <v>1055</v>
      </c>
      <c r="D69" s="135"/>
      <c r="E69" s="135" t="s">
        <v>1056</v>
      </c>
      <c r="F69" s="135" t="s">
        <v>24</v>
      </c>
      <c r="G69" s="135">
        <v>3</v>
      </c>
      <c r="H69" s="136" t="s">
        <v>52</v>
      </c>
      <c r="I69" s="135" t="s">
        <v>41</v>
      </c>
      <c r="J69" s="135"/>
      <c r="K69" s="135"/>
      <c r="L69" s="135" t="s">
        <v>41</v>
      </c>
      <c r="M69" s="135" t="s">
        <v>149</v>
      </c>
      <c r="N69" s="135" t="s">
        <v>167</v>
      </c>
      <c r="O69" s="135" t="s">
        <v>167</v>
      </c>
      <c r="P69" s="135" t="s">
        <v>167</v>
      </c>
      <c r="Q69" s="135" t="s">
        <v>167</v>
      </c>
      <c r="R69" s="135"/>
      <c r="S69" s="135"/>
      <c r="T69" s="374"/>
      <c r="U69" s="138"/>
      <c r="V69" s="138"/>
      <c r="W69" s="250"/>
      <c r="X69" s="250"/>
      <c r="Y69" s="250"/>
      <c r="Z69" s="250"/>
      <c r="AA69" s="135"/>
      <c r="AB69" s="137"/>
      <c r="AC69" s="306">
        <v>41334</v>
      </c>
      <c r="AD69" s="138"/>
      <c r="AE69" s="139"/>
      <c r="AF69" s="138"/>
      <c r="AG69" s="138"/>
      <c r="AH69" s="135">
        <f t="shared" si="16"/>
        <v>0</v>
      </c>
      <c r="AI69" s="138"/>
      <c r="AJ69" s="138"/>
      <c r="AK69" s="138"/>
      <c r="AL69" s="138"/>
      <c r="AM69" s="138"/>
      <c r="AN69" s="138"/>
      <c r="AO69" s="138"/>
      <c r="AP69" s="138"/>
      <c r="AQ69" s="138"/>
      <c r="AR69" s="138"/>
      <c r="AS69" s="138"/>
      <c r="AT69" s="447"/>
      <c r="AU69" s="135"/>
      <c r="AV69" s="137"/>
      <c r="AW69" s="140">
        <v>41334</v>
      </c>
      <c r="AX69" s="140"/>
      <c r="AY69" s="140"/>
      <c r="AZ69" s="140"/>
      <c r="BA69" s="141"/>
      <c r="BB69" s="140"/>
      <c r="BC69" s="142"/>
      <c r="BD69" s="140"/>
      <c r="BE69" s="140"/>
      <c r="BF69" s="140"/>
      <c r="BG69" s="140"/>
      <c r="BH69" s="138"/>
      <c r="BI69" s="138"/>
      <c r="BJ69" s="138"/>
      <c r="BK69" s="138"/>
      <c r="BL69" s="95" t="s">
        <v>62</v>
      </c>
      <c r="BM69" s="251" t="s">
        <v>62</v>
      </c>
      <c r="BN69" s="251"/>
      <c r="BO69" s="135"/>
      <c r="BP69" s="135"/>
      <c r="BQ69" s="135"/>
      <c r="BR69" s="135"/>
      <c r="BS69" s="135"/>
      <c r="BT69" s="135"/>
      <c r="BU69" s="135"/>
      <c r="BV69" s="135"/>
      <c r="BW69" s="135" t="s">
        <v>162</v>
      </c>
      <c r="BX69" s="135"/>
      <c r="BY69" s="135"/>
      <c r="BZ69" s="143"/>
      <c r="CA69" s="143"/>
      <c r="CB69" s="135"/>
      <c r="CC69" s="135"/>
      <c r="CD69" s="135"/>
      <c r="CE69" s="135"/>
      <c r="CF69" s="408"/>
      <c r="CG69" s="91"/>
      <c r="CH69" s="91"/>
      <c r="CI69" s="91" t="s">
        <v>167</v>
      </c>
    </row>
    <row r="70" spans="1:87" ht="24.95" customHeight="1">
      <c r="A70" s="97">
        <v>70</v>
      </c>
      <c r="B70" s="97" t="s">
        <v>1057</v>
      </c>
      <c r="C70" s="97" t="s">
        <v>1058</v>
      </c>
      <c r="D70" s="97"/>
      <c r="E70" s="97" t="s">
        <v>1059</v>
      </c>
      <c r="F70" s="97" t="s">
        <v>24</v>
      </c>
      <c r="G70" s="97">
        <v>3</v>
      </c>
      <c r="H70" s="97" t="s">
        <v>55</v>
      </c>
      <c r="I70" s="97" t="s">
        <v>43</v>
      </c>
      <c r="J70" s="97"/>
      <c r="K70" s="97"/>
      <c r="L70" s="97" t="s">
        <v>43</v>
      </c>
      <c r="M70" s="97" t="s">
        <v>162</v>
      </c>
      <c r="N70" s="97" t="s">
        <v>167</v>
      </c>
      <c r="O70" s="97" t="s">
        <v>167</v>
      </c>
      <c r="P70" s="97" t="s">
        <v>167</v>
      </c>
      <c r="Q70" s="97" t="s">
        <v>167</v>
      </c>
      <c r="R70" s="97"/>
      <c r="S70" s="97"/>
      <c r="T70" s="371"/>
      <c r="U70" s="98"/>
      <c r="V70" s="98"/>
      <c r="W70" s="179"/>
      <c r="X70" s="179"/>
      <c r="Y70" s="179"/>
      <c r="Z70" s="179"/>
      <c r="AA70" s="97"/>
      <c r="AB70" s="98"/>
      <c r="AC70" s="303">
        <v>41334</v>
      </c>
      <c r="AD70" s="98">
        <v>42004</v>
      </c>
      <c r="AE70" s="98"/>
      <c r="AF70" s="98"/>
      <c r="AG70" s="98"/>
      <c r="AH70" s="97">
        <f t="shared" si="16"/>
        <v>0</v>
      </c>
      <c r="AI70" s="98"/>
      <c r="AJ70" s="98"/>
      <c r="AK70" s="98"/>
      <c r="AL70" s="98"/>
      <c r="AM70" s="98"/>
      <c r="AN70" s="98"/>
      <c r="AO70" s="98"/>
      <c r="AP70" s="98"/>
      <c r="AQ70" s="98"/>
      <c r="AR70" s="98"/>
      <c r="AS70" s="98"/>
      <c r="AT70" s="437"/>
      <c r="AU70" s="97"/>
      <c r="AV70" s="98"/>
      <c r="AW70" s="99">
        <v>41334</v>
      </c>
      <c r="AX70" s="99"/>
      <c r="AY70" s="99"/>
      <c r="AZ70" s="99"/>
      <c r="BA70" s="99"/>
      <c r="BB70" s="99"/>
      <c r="BC70" s="100"/>
      <c r="BD70" s="99"/>
      <c r="BE70" s="99"/>
      <c r="BF70" s="99"/>
      <c r="BG70" s="99"/>
      <c r="BH70" s="98"/>
      <c r="BI70" s="98"/>
      <c r="BJ70" s="98"/>
      <c r="BK70" s="98"/>
      <c r="BL70" s="121" t="s">
        <v>19</v>
      </c>
      <c r="BM70" s="235" t="s">
        <v>19</v>
      </c>
      <c r="BN70" s="235"/>
      <c r="BO70" s="97"/>
      <c r="BP70" s="97"/>
      <c r="BQ70" s="97"/>
      <c r="BR70" s="97"/>
      <c r="BS70" s="97"/>
      <c r="BT70" s="97"/>
      <c r="BU70" s="97"/>
      <c r="BV70" s="97"/>
      <c r="BW70" s="97" t="s">
        <v>162</v>
      </c>
      <c r="BX70" s="97"/>
      <c r="BY70" s="97"/>
      <c r="BZ70" s="101"/>
      <c r="CA70" s="101"/>
      <c r="CB70" s="97"/>
      <c r="CC70" s="97"/>
      <c r="CD70" s="97"/>
      <c r="CE70" s="97"/>
      <c r="CF70" s="119"/>
      <c r="CG70" s="97"/>
      <c r="CH70" s="97"/>
      <c r="CI70" s="97" t="s">
        <v>167</v>
      </c>
    </row>
    <row r="71" spans="1:87" ht="24.95" customHeight="1">
      <c r="A71" s="144">
        <v>71</v>
      </c>
      <c r="B71" s="144" t="s">
        <v>1060</v>
      </c>
      <c r="C71" s="144" t="s">
        <v>1061</v>
      </c>
      <c r="D71" s="144" t="s">
        <v>623</v>
      </c>
      <c r="E71" s="144" t="s">
        <v>1062</v>
      </c>
      <c r="F71" s="144" t="s">
        <v>24</v>
      </c>
      <c r="G71" s="144">
        <v>4</v>
      </c>
      <c r="H71" s="144" t="s">
        <v>51</v>
      </c>
      <c r="I71" s="144" t="s">
        <v>30</v>
      </c>
      <c r="J71" s="144" t="s">
        <v>1063</v>
      </c>
      <c r="K71" s="144" t="s">
        <v>1064</v>
      </c>
      <c r="L71" s="144" t="s">
        <v>40</v>
      </c>
      <c r="M71" s="144" t="s">
        <v>162</v>
      </c>
      <c r="N71" s="252" t="s">
        <v>1065</v>
      </c>
      <c r="O71" s="48" t="s">
        <v>150</v>
      </c>
      <c r="P71" s="48" t="s">
        <v>150</v>
      </c>
      <c r="Q71" s="144"/>
      <c r="R71" s="144" t="s">
        <v>1066</v>
      </c>
      <c r="S71" s="145" t="s">
        <v>1067</v>
      </c>
      <c r="T71" s="375" t="s">
        <v>1068</v>
      </c>
      <c r="U71" s="146" t="s">
        <v>1069</v>
      </c>
      <c r="V71" s="146">
        <v>27906</v>
      </c>
      <c r="W71" s="253" t="s">
        <v>1070</v>
      </c>
      <c r="X71" s="253" t="s">
        <v>178</v>
      </c>
      <c r="Y71" s="253" t="s">
        <v>162</v>
      </c>
      <c r="Z71" s="253" t="s">
        <v>157</v>
      </c>
      <c r="AA71" s="144">
        <v>33</v>
      </c>
      <c r="AB71" s="146">
        <v>42277</v>
      </c>
      <c r="AC71" s="307">
        <v>41699</v>
      </c>
      <c r="AD71" s="146"/>
      <c r="AE71" s="144" t="s">
        <v>1071</v>
      </c>
      <c r="AF71" s="147" t="s">
        <v>1072</v>
      </c>
      <c r="AG71" s="147"/>
      <c r="AH71" s="144">
        <f t="shared" si="16"/>
        <v>2</v>
      </c>
      <c r="AI71" s="254" t="s">
        <v>161</v>
      </c>
      <c r="AJ71" s="147"/>
      <c r="AK71" s="147"/>
      <c r="AL71" s="147" t="s">
        <v>149</v>
      </c>
      <c r="AM71" s="147"/>
      <c r="AN71" s="147"/>
      <c r="AO71" s="147" t="s">
        <v>163</v>
      </c>
      <c r="AP71" s="147" t="s">
        <v>1004</v>
      </c>
      <c r="AQ71" s="147" t="s">
        <v>444</v>
      </c>
      <c r="AR71" s="147" t="s">
        <v>149</v>
      </c>
      <c r="AS71" s="147"/>
      <c r="AT71" s="448" t="s">
        <v>327</v>
      </c>
      <c r="AU71" s="144" t="s">
        <v>1073</v>
      </c>
      <c r="AV71" s="146"/>
      <c r="AW71" s="148">
        <v>41700</v>
      </c>
      <c r="AX71" s="148">
        <v>41946</v>
      </c>
      <c r="AY71" s="148" t="s">
        <v>149</v>
      </c>
      <c r="AZ71" s="148"/>
      <c r="BA71" s="148"/>
      <c r="BB71" s="148"/>
      <c r="BC71" s="149" t="s">
        <v>1074</v>
      </c>
      <c r="BD71" s="148">
        <v>42585</v>
      </c>
      <c r="BE71" s="148" t="s">
        <v>149</v>
      </c>
      <c r="BF71" s="148">
        <v>42793</v>
      </c>
      <c r="BG71" s="148" t="s">
        <v>149</v>
      </c>
      <c r="BH71" s="146">
        <v>42951</v>
      </c>
      <c r="BI71" s="146"/>
      <c r="BJ71" s="146"/>
      <c r="BK71" s="150">
        <v>43089</v>
      </c>
      <c r="BL71" s="151" t="s">
        <v>17</v>
      </c>
      <c r="BM71" s="255">
        <f>DATEDIF(AW71,BK71, "M")+1</f>
        <v>46</v>
      </c>
      <c r="BN71" s="151">
        <f t="shared" ref="BN71:BN85" si="17">DATEDIF(AX71,BK71, "M")+1</f>
        <v>38</v>
      </c>
      <c r="BO71" s="144"/>
      <c r="BP71" s="144">
        <v>2</v>
      </c>
      <c r="BQ71" s="144">
        <v>0</v>
      </c>
      <c r="BR71" s="144">
        <v>2</v>
      </c>
      <c r="BS71" s="144">
        <v>3</v>
      </c>
      <c r="BT71" s="144">
        <v>1</v>
      </c>
      <c r="BU71" s="144">
        <v>0</v>
      </c>
      <c r="BV71" s="144">
        <v>1</v>
      </c>
      <c r="BW71" s="144" t="s">
        <v>162</v>
      </c>
      <c r="BX71" s="144">
        <v>0</v>
      </c>
      <c r="BY71" s="144"/>
      <c r="BZ71" s="152"/>
      <c r="CA71" s="152"/>
      <c r="CB71" s="144"/>
      <c r="CC71" s="144" t="s">
        <v>162</v>
      </c>
      <c r="CD71" s="144"/>
      <c r="CE71" s="144"/>
      <c r="CF71" s="409">
        <v>2</v>
      </c>
      <c r="CG71" s="151">
        <v>3</v>
      </c>
      <c r="CH71" s="151">
        <v>2</v>
      </c>
      <c r="CI71" s="151" t="s">
        <v>504</v>
      </c>
    </row>
    <row r="72" spans="1:87" ht="24.95" customHeight="1">
      <c r="A72" s="151">
        <v>72</v>
      </c>
      <c r="B72" s="151" t="s">
        <v>1075</v>
      </c>
      <c r="C72" s="151" t="s">
        <v>1076</v>
      </c>
      <c r="D72" s="151" t="s">
        <v>1077</v>
      </c>
      <c r="E72" s="151" t="s">
        <v>1078</v>
      </c>
      <c r="F72" s="151" t="s">
        <v>24</v>
      </c>
      <c r="G72" s="151">
        <v>4</v>
      </c>
      <c r="H72" s="144" t="s">
        <v>55</v>
      </c>
      <c r="I72" s="144" t="s">
        <v>43</v>
      </c>
      <c r="J72" s="144" t="s">
        <v>1079</v>
      </c>
      <c r="K72" s="144" t="s">
        <v>1080</v>
      </c>
      <c r="L72" s="144" t="s">
        <v>43</v>
      </c>
      <c r="M72" s="144" t="s">
        <v>149</v>
      </c>
      <c r="N72" s="151">
        <v>769258</v>
      </c>
      <c r="O72" s="256" t="s">
        <v>150</v>
      </c>
      <c r="P72" s="257" t="s">
        <v>150</v>
      </c>
      <c r="Q72" s="151" t="s">
        <v>150</v>
      </c>
      <c r="R72" s="151" t="s">
        <v>1081</v>
      </c>
      <c r="S72" s="151" t="s">
        <v>1082</v>
      </c>
      <c r="T72" s="376" t="s">
        <v>1083</v>
      </c>
      <c r="U72" s="154" t="s">
        <v>822</v>
      </c>
      <c r="V72" s="154">
        <v>29840</v>
      </c>
      <c r="W72" s="162" t="s">
        <v>1084</v>
      </c>
      <c r="X72" s="162" t="s">
        <v>155</v>
      </c>
      <c r="Y72" s="162" t="s">
        <v>156</v>
      </c>
      <c r="Z72" s="162" t="s">
        <v>157</v>
      </c>
      <c r="AA72" s="151">
        <v>6</v>
      </c>
      <c r="AB72" s="154">
        <v>42809</v>
      </c>
      <c r="AC72" s="308">
        <v>41699</v>
      </c>
      <c r="AD72" s="154"/>
      <c r="AE72" s="28" t="s">
        <v>1085</v>
      </c>
      <c r="AF72" s="151"/>
      <c r="AG72" s="151"/>
      <c r="AH72" s="151">
        <f t="shared" si="16"/>
        <v>1</v>
      </c>
      <c r="AI72" s="27" t="s">
        <v>160</v>
      </c>
      <c r="AJ72" s="151"/>
      <c r="AK72" s="151"/>
      <c r="AL72" s="151" t="s">
        <v>149</v>
      </c>
      <c r="AM72" s="151"/>
      <c r="AN72" s="151"/>
      <c r="AO72" s="151" t="s">
        <v>181</v>
      </c>
      <c r="AP72" s="151" t="s">
        <v>181</v>
      </c>
      <c r="AQ72" s="151" t="s">
        <v>1086</v>
      </c>
      <c r="AR72" s="151"/>
      <c r="AS72" s="151"/>
      <c r="AT72" s="26" t="s">
        <v>371</v>
      </c>
      <c r="AU72" s="151" t="s">
        <v>1087</v>
      </c>
      <c r="AV72" s="154"/>
      <c r="AW72" s="156">
        <v>41700</v>
      </c>
      <c r="AX72" s="156">
        <v>41946</v>
      </c>
      <c r="AY72" s="156" t="s">
        <v>149</v>
      </c>
      <c r="AZ72" s="156">
        <v>42341</v>
      </c>
      <c r="BA72" s="156">
        <v>42579</v>
      </c>
      <c r="BB72" s="156"/>
      <c r="BC72" s="157" t="s">
        <v>1088</v>
      </c>
      <c r="BD72" s="156">
        <v>42950</v>
      </c>
      <c r="BE72" s="156" t="s">
        <v>162</v>
      </c>
      <c r="BF72" s="156">
        <v>43164</v>
      </c>
      <c r="BG72" s="156" t="s">
        <v>162</v>
      </c>
      <c r="BH72" s="154"/>
      <c r="BI72" s="154"/>
      <c r="BJ72" s="154"/>
      <c r="BK72" s="158">
        <v>43799</v>
      </c>
      <c r="BL72" s="151" t="s">
        <v>17</v>
      </c>
      <c r="BM72" s="255">
        <f t="shared" ref="BM72:BM79" si="18">DATEDIF(AW72,BK72, "M")+1</f>
        <v>69</v>
      </c>
      <c r="BN72" s="151">
        <f t="shared" si="17"/>
        <v>61</v>
      </c>
      <c r="BO72" s="151"/>
      <c r="BP72" s="151">
        <v>1</v>
      </c>
      <c r="BQ72" s="151">
        <v>17</v>
      </c>
      <c r="BR72" s="151">
        <v>11</v>
      </c>
      <c r="BS72" s="151">
        <v>4</v>
      </c>
      <c r="BT72" s="151">
        <v>0</v>
      </c>
      <c r="BU72" s="151">
        <v>0</v>
      </c>
      <c r="BV72" s="151">
        <v>0</v>
      </c>
      <c r="BW72" s="151" t="s">
        <v>162</v>
      </c>
      <c r="BX72" s="151">
        <v>0</v>
      </c>
      <c r="BY72" s="151"/>
      <c r="BZ72" s="159"/>
      <c r="CA72" s="159"/>
      <c r="CB72" s="151"/>
      <c r="CC72" s="151" t="s">
        <v>162</v>
      </c>
      <c r="CD72" s="151"/>
      <c r="CE72" s="151"/>
      <c r="CF72" s="410">
        <v>1</v>
      </c>
      <c r="CG72" s="151" t="s">
        <v>167</v>
      </c>
      <c r="CH72" s="151"/>
      <c r="CI72" s="151" t="s">
        <v>814</v>
      </c>
    </row>
    <row r="73" spans="1:87" ht="24.95" customHeight="1">
      <c r="A73" s="151">
        <v>73</v>
      </c>
      <c r="B73" s="151" t="s">
        <v>1089</v>
      </c>
      <c r="C73" s="151" t="s">
        <v>1090</v>
      </c>
      <c r="D73" s="151" t="s">
        <v>21</v>
      </c>
      <c r="E73" s="151" t="s">
        <v>1091</v>
      </c>
      <c r="F73" s="151" t="s">
        <v>24</v>
      </c>
      <c r="G73" s="151">
        <v>4</v>
      </c>
      <c r="H73" s="144" t="s">
        <v>57</v>
      </c>
      <c r="I73" s="144" t="s">
        <v>33</v>
      </c>
      <c r="J73" s="144" t="s">
        <v>606</v>
      </c>
      <c r="K73" s="144" t="s">
        <v>1092</v>
      </c>
      <c r="L73" s="144" t="s">
        <v>33</v>
      </c>
      <c r="M73" s="144" t="s">
        <v>149</v>
      </c>
      <c r="N73" s="210" t="s">
        <v>1093</v>
      </c>
      <c r="O73" s="259" t="s">
        <v>150</v>
      </c>
      <c r="P73" s="25" t="s">
        <v>150</v>
      </c>
      <c r="Q73" s="151" t="s">
        <v>150</v>
      </c>
      <c r="R73" s="151" t="s">
        <v>1094</v>
      </c>
      <c r="S73" s="160" t="s">
        <v>1095</v>
      </c>
      <c r="T73" s="376" t="s">
        <v>1096</v>
      </c>
      <c r="U73" s="154" t="s">
        <v>822</v>
      </c>
      <c r="V73" s="154">
        <v>28400</v>
      </c>
      <c r="W73" s="162" t="s">
        <v>1097</v>
      </c>
      <c r="X73" s="162" t="s">
        <v>810</v>
      </c>
      <c r="Y73" s="162" t="s">
        <v>156</v>
      </c>
      <c r="Z73" s="162" t="s">
        <v>157</v>
      </c>
      <c r="AA73" s="151">
        <v>25.5</v>
      </c>
      <c r="AB73" s="154">
        <v>41710</v>
      </c>
      <c r="AC73" s="308">
        <v>41699</v>
      </c>
      <c r="AD73" s="154"/>
      <c r="AE73" s="27" t="s">
        <v>1098</v>
      </c>
      <c r="AF73" s="27" t="s">
        <v>1099</v>
      </c>
      <c r="AG73" s="27" t="s">
        <v>1100</v>
      </c>
      <c r="AH73" s="151">
        <f t="shared" si="16"/>
        <v>3</v>
      </c>
      <c r="AI73" s="27" t="s">
        <v>160</v>
      </c>
      <c r="AJ73" s="161"/>
      <c r="AK73" s="161"/>
      <c r="AL73" s="161" t="s">
        <v>162</v>
      </c>
      <c r="AM73" s="161"/>
      <c r="AN73" s="161"/>
      <c r="AO73" s="161" t="s">
        <v>163</v>
      </c>
      <c r="AP73" s="161" t="s">
        <v>180</v>
      </c>
      <c r="AQ73" s="161" t="s">
        <v>202</v>
      </c>
      <c r="AR73" s="161" t="s">
        <v>162</v>
      </c>
      <c r="AS73" s="161"/>
      <c r="AT73" s="449" t="s">
        <v>556</v>
      </c>
      <c r="AU73" s="151" t="s">
        <v>1101</v>
      </c>
      <c r="AV73" s="154"/>
      <c r="AW73" s="156">
        <v>41700</v>
      </c>
      <c r="AX73" s="156">
        <v>41946</v>
      </c>
      <c r="AY73" s="156" t="s">
        <v>149</v>
      </c>
      <c r="AZ73" s="156"/>
      <c r="BA73" s="156"/>
      <c r="BB73" s="156"/>
      <c r="BC73" s="157"/>
      <c r="BD73" s="156">
        <v>42585</v>
      </c>
      <c r="BE73" s="156" t="s">
        <v>149</v>
      </c>
      <c r="BF73" s="156">
        <v>42793</v>
      </c>
      <c r="BG73" s="156" t="s">
        <v>149</v>
      </c>
      <c r="BH73" s="154"/>
      <c r="BI73" s="154"/>
      <c r="BJ73" s="154"/>
      <c r="BK73" s="158">
        <v>42824</v>
      </c>
      <c r="BL73" s="151" t="s">
        <v>17</v>
      </c>
      <c r="BM73" s="255">
        <f t="shared" si="18"/>
        <v>37</v>
      </c>
      <c r="BN73" s="151">
        <f t="shared" si="17"/>
        <v>29</v>
      </c>
      <c r="BO73" s="151"/>
      <c r="BP73" s="151">
        <v>1</v>
      </c>
      <c r="BQ73" s="151">
        <v>4</v>
      </c>
      <c r="BR73" s="151">
        <v>8</v>
      </c>
      <c r="BS73" s="151">
        <v>1</v>
      </c>
      <c r="BT73" s="151">
        <v>0</v>
      </c>
      <c r="BU73" s="151">
        <v>0</v>
      </c>
      <c r="BV73" s="151">
        <v>0</v>
      </c>
      <c r="BW73" s="151" t="s">
        <v>162</v>
      </c>
      <c r="BX73" s="151">
        <v>0</v>
      </c>
      <c r="BY73" s="151"/>
      <c r="BZ73" s="159"/>
      <c r="CA73" s="159"/>
      <c r="CB73" s="151"/>
      <c r="CC73" s="151" t="s">
        <v>162</v>
      </c>
      <c r="CD73" s="151"/>
      <c r="CE73" s="151"/>
      <c r="CF73" s="410">
        <v>3</v>
      </c>
      <c r="CG73" s="151">
        <v>4</v>
      </c>
      <c r="CH73" s="151"/>
      <c r="CI73" s="151" t="s">
        <v>814</v>
      </c>
    </row>
    <row r="74" spans="1:87" ht="24.95" customHeight="1">
      <c r="A74" s="151">
        <v>74</v>
      </c>
      <c r="B74" s="151" t="s">
        <v>1102</v>
      </c>
      <c r="C74" s="151" t="s">
        <v>1103</v>
      </c>
      <c r="D74" s="151" t="s">
        <v>1104</v>
      </c>
      <c r="E74" s="151" t="s">
        <v>1105</v>
      </c>
      <c r="F74" s="151" t="s">
        <v>25</v>
      </c>
      <c r="G74" s="151">
        <v>4</v>
      </c>
      <c r="H74" s="144" t="s">
        <v>51</v>
      </c>
      <c r="I74" s="144" t="s">
        <v>37</v>
      </c>
      <c r="J74" s="144" t="s">
        <v>1106</v>
      </c>
      <c r="K74" s="144" t="s">
        <v>1107</v>
      </c>
      <c r="L74" s="144" t="s">
        <v>37</v>
      </c>
      <c r="M74" s="144" t="s">
        <v>149</v>
      </c>
      <c r="N74" s="210" t="s">
        <v>1108</v>
      </c>
      <c r="O74" s="259" t="s">
        <v>150</v>
      </c>
      <c r="P74" s="25" t="s">
        <v>150</v>
      </c>
      <c r="Q74" s="151" t="s">
        <v>150</v>
      </c>
      <c r="R74" s="151" t="s">
        <v>1109</v>
      </c>
      <c r="S74" s="151" t="s">
        <v>1110</v>
      </c>
      <c r="T74" s="376" t="s">
        <v>1111</v>
      </c>
      <c r="U74" s="154" t="s">
        <v>1112</v>
      </c>
      <c r="V74" s="154">
        <v>27152</v>
      </c>
      <c r="W74" s="162" t="s">
        <v>1113</v>
      </c>
      <c r="X74" s="162" t="s">
        <v>155</v>
      </c>
      <c r="Y74" s="162" t="s">
        <v>162</v>
      </c>
      <c r="Z74" s="162" t="s">
        <v>157</v>
      </c>
      <c r="AA74" s="151">
        <v>14</v>
      </c>
      <c r="AB74" s="154">
        <v>41348</v>
      </c>
      <c r="AC74" s="308">
        <v>41699</v>
      </c>
      <c r="AD74" s="154"/>
      <c r="AE74" s="151" t="s">
        <v>1114</v>
      </c>
      <c r="AF74" s="151" t="s">
        <v>1115</v>
      </c>
      <c r="AG74" s="161"/>
      <c r="AH74" s="151">
        <f t="shared" si="16"/>
        <v>2</v>
      </c>
      <c r="AI74" s="27" t="s">
        <v>160</v>
      </c>
      <c r="AJ74" s="161"/>
      <c r="AK74" s="161"/>
      <c r="AL74" s="161" t="s">
        <v>149</v>
      </c>
      <c r="AM74" s="161"/>
      <c r="AN74" s="161"/>
      <c r="AO74" s="161" t="s">
        <v>163</v>
      </c>
      <c r="AP74" s="161" t="s">
        <v>202</v>
      </c>
      <c r="AQ74" s="316" t="s">
        <v>216</v>
      </c>
      <c r="AR74" s="161" t="s">
        <v>149</v>
      </c>
      <c r="AS74" s="316" t="s">
        <v>1116</v>
      </c>
      <c r="AT74" s="449" t="s">
        <v>284</v>
      </c>
      <c r="AU74" s="151" t="s">
        <v>1117</v>
      </c>
      <c r="AV74" s="154"/>
      <c r="AW74" s="156">
        <v>41700</v>
      </c>
      <c r="AX74" s="156">
        <v>41946</v>
      </c>
      <c r="AY74" s="156" t="s">
        <v>149</v>
      </c>
      <c r="AZ74" s="156"/>
      <c r="BA74" s="156"/>
      <c r="BB74" s="156"/>
      <c r="BC74" s="157" t="s">
        <v>1118</v>
      </c>
      <c r="BD74" s="156">
        <v>42585</v>
      </c>
      <c r="BE74" s="156" t="s">
        <v>149</v>
      </c>
      <c r="BF74" s="156">
        <v>42793</v>
      </c>
      <c r="BG74" s="156" t="s">
        <v>149</v>
      </c>
      <c r="BH74" s="154"/>
      <c r="BI74" s="154"/>
      <c r="BJ74" s="154"/>
      <c r="BK74" s="158">
        <v>42825</v>
      </c>
      <c r="BL74" s="151" t="s">
        <v>17</v>
      </c>
      <c r="BM74" s="255">
        <f t="shared" si="18"/>
        <v>37</v>
      </c>
      <c r="BN74" s="151">
        <f t="shared" si="17"/>
        <v>29</v>
      </c>
      <c r="BO74" s="162" t="s">
        <v>1118</v>
      </c>
      <c r="BP74" s="151">
        <v>9</v>
      </c>
      <c r="BQ74" s="151">
        <v>6</v>
      </c>
      <c r="BR74" s="151">
        <v>15</v>
      </c>
      <c r="BS74" s="151">
        <v>0</v>
      </c>
      <c r="BT74" s="151">
        <v>1</v>
      </c>
      <c r="BU74" s="151">
        <v>0</v>
      </c>
      <c r="BV74" s="151">
        <v>0</v>
      </c>
      <c r="BW74" s="151" t="s">
        <v>162</v>
      </c>
      <c r="BX74" s="151">
        <v>0</v>
      </c>
      <c r="BY74" s="151"/>
      <c r="BZ74" s="159"/>
      <c r="CA74" s="159"/>
      <c r="CB74" s="151"/>
      <c r="CC74" s="151" t="s">
        <v>162</v>
      </c>
      <c r="CD74" s="151"/>
      <c r="CE74" s="151"/>
      <c r="CF74" s="410">
        <v>3</v>
      </c>
      <c r="CG74" s="151">
        <v>3</v>
      </c>
      <c r="CH74" s="151"/>
      <c r="CI74" s="151" t="s">
        <v>814</v>
      </c>
    </row>
    <row r="75" spans="1:87" ht="24.95" customHeight="1">
      <c r="A75" s="151">
        <v>75</v>
      </c>
      <c r="B75" s="151" t="s">
        <v>1119</v>
      </c>
      <c r="C75" s="151" t="s">
        <v>1120</v>
      </c>
      <c r="D75" s="151" t="s">
        <v>1121</v>
      </c>
      <c r="E75" s="151" t="s">
        <v>1122</v>
      </c>
      <c r="F75" s="151" t="s">
        <v>24</v>
      </c>
      <c r="G75" s="151">
        <v>4</v>
      </c>
      <c r="H75" s="144" t="s">
        <v>51</v>
      </c>
      <c r="I75" s="144" t="s">
        <v>30</v>
      </c>
      <c r="J75" s="144" t="s">
        <v>1123</v>
      </c>
      <c r="K75" s="144" t="s">
        <v>148</v>
      </c>
      <c r="L75" s="144" t="s">
        <v>30</v>
      </c>
      <c r="M75" s="144" t="s">
        <v>149</v>
      </c>
      <c r="N75" s="151">
        <v>65466</v>
      </c>
      <c r="O75" s="256" t="s">
        <v>150</v>
      </c>
      <c r="P75" s="257" t="s">
        <v>150</v>
      </c>
      <c r="Q75" s="151" t="s">
        <v>150</v>
      </c>
      <c r="R75" s="423" t="s">
        <v>1124</v>
      </c>
      <c r="S75" s="151" t="s">
        <v>1125</v>
      </c>
      <c r="T75" s="376" t="s">
        <v>1126</v>
      </c>
      <c r="U75" s="154" t="s">
        <v>153</v>
      </c>
      <c r="V75" s="154">
        <v>27687</v>
      </c>
      <c r="W75" s="162" t="s">
        <v>1127</v>
      </c>
      <c r="X75" s="162" t="s">
        <v>178</v>
      </c>
      <c r="Y75" s="162" t="s">
        <v>162</v>
      </c>
      <c r="Z75" s="162" t="s">
        <v>157</v>
      </c>
      <c r="AA75" s="151">
        <v>3</v>
      </c>
      <c r="AB75" s="154">
        <v>41830</v>
      </c>
      <c r="AC75" s="308">
        <v>41699</v>
      </c>
      <c r="AD75" s="154"/>
      <c r="AE75" s="28" t="s">
        <v>1128</v>
      </c>
      <c r="AF75" s="28" t="s">
        <v>1129</v>
      </c>
      <c r="AG75" s="151"/>
      <c r="AH75" s="151">
        <f t="shared" si="16"/>
        <v>2</v>
      </c>
      <c r="AI75" s="27" t="s">
        <v>160</v>
      </c>
      <c r="AJ75" s="151"/>
      <c r="AK75" s="151"/>
      <c r="AL75" s="151" t="s">
        <v>149</v>
      </c>
      <c r="AM75" s="151"/>
      <c r="AN75" s="151"/>
      <c r="AO75" s="151" t="s">
        <v>163</v>
      </c>
      <c r="AP75" s="151" t="s">
        <v>202</v>
      </c>
      <c r="AQ75" s="162" t="s">
        <v>1130</v>
      </c>
      <c r="AR75" s="151" t="s">
        <v>149</v>
      </c>
      <c r="AS75" s="151"/>
      <c r="AT75" s="26" t="s">
        <v>327</v>
      </c>
      <c r="AU75" s="151" t="s">
        <v>1131</v>
      </c>
      <c r="AV75" s="154"/>
      <c r="AW75" s="156">
        <v>41700</v>
      </c>
      <c r="AX75" s="156">
        <v>41946</v>
      </c>
      <c r="AY75" s="156" t="s">
        <v>149</v>
      </c>
      <c r="AZ75" s="156">
        <v>42866</v>
      </c>
      <c r="BA75" s="156">
        <v>42829</v>
      </c>
      <c r="BB75" s="156">
        <v>42863</v>
      </c>
      <c r="BC75" s="157" t="s">
        <v>1132</v>
      </c>
      <c r="BD75" s="156">
        <v>42950</v>
      </c>
      <c r="BE75" s="156" t="s">
        <v>162</v>
      </c>
      <c r="BF75" s="156">
        <v>43164</v>
      </c>
      <c r="BG75" s="156" t="s">
        <v>162</v>
      </c>
      <c r="BH75" s="154"/>
      <c r="BI75" s="154"/>
      <c r="BJ75" s="154"/>
      <c r="BK75" s="158">
        <v>44260</v>
      </c>
      <c r="BL75" s="151" t="s">
        <v>17</v>
      </c>
      <c r="BM75" s="255">
        <f t="shared" si="18"/>
        <v>85</v>
      </c>
      <c r="BN75" s="151">
        <f t="shared" si="17"/>
        <v>77</v>
      </c>
      <c r="BO75" s="151"/>
      <c r="BP75" s="151">
        <v>14</v>
      </c>
      <c r="BQ75" s="151">
        <v>17</v>
      </c>
      <c r="BR75" s="151">
        <v>2</v>
      </c>
      <c r="BS75" s="151">
        <v>5</v>
      </c>
      <c r="BT75" s="151">
        <v>5</v>
      </c>
      <c r="BU75" s="151">
        <v>0</v>
      </c>
      <c r="BV75" s="151">
        <v>0</v>
      </c>
      <c r="BW75" s="151" t="s">
        <v>162</v>
      </c>
      <c r="BX75" s="151">
        <v>0</v>
      </c>
      <c r="BY75" s="151"/>
      <c r="BZ75" s="159"/>
      <c r="CA75" s="159"/>
      <c r="CB75" s="151"/>
      <c r="CC75" s="151" t="s">
        <v>162</v>
      </c>
      <c r="CD75" s="151"/>
      <c r="CE75" s="151"/>
      <c r="CF75" s="410">
        <v>2</v>
      </c>
      <c r="CG75" s="151">
        <v>2</v>
      </c>
      <c r="CH75" s="151"/>
      <c r="CI75" s="151" t="s">
        <v>542</v>
      </c>
    </row>
    <row r="76" spans="1:87" ht="24.95" customHeight="1">
      <c r="A76" s="151">
        <v>76</v>
      </c>
      <c r="B76" s="151" t="s">
        <v>1133</v>
      </c>
      <c r="C76" s="151" t="s">
        <v>1134</v>
      </c>
      <c r="D76" s="151" t="s">
        <v>21</v>
      </c>
      <c r="E76" s="151" t="s">
        <v>1135</v>
      </c>
      <c r="F76" s="151" t="s">
        <v>24</v>
      </c>
      <c r="G76" s="151">
        <v>4</v>
      </c>
      <c r="H76" s="144" t="s">
        <v>57</v>
      </c>
      <c r="I76" s="144" t="s">
        <v>33</v>
      </c>
      <c r="J76" s="144" t="s">
        <v>1136</v>
      </c>
      <c r="K76" s="144" t="s">
        <v>1137</v>
      </c>
      <c r="L76" s="144" t="s">
        <v>43</v>
      </c>
      <c r="M76" s="144" t="s">
        <v>162</v>
      </c>
      <c r="N76" s="151">
        <v>1018550</v>
      </c>
      <c r="O76" s="256" t="s">
        <v>150</v>
      </c>
      <c r="P76" s="257" t="s">
        <v>150</v>
      </c>
      <c r="Q76" s="151" t="s">
        <v>150</v>
      </c>
      <c r="R76" s="151" t="s">
        <v>1138</v>
      </c>
      <c r="S76" s="151" t="s">
        <v>1139</v>
      </c>
      <c r="T76" s="376" t="s">
        <v>1140</v>
      </c>
      <c r="U76" s="154" t="s">
        <v>1141</v>
      </c>
      <c r="V76" s="154">
        <v>29807</v>
      </c>
      <c r="W76" s="162" t="s">
        <v>1142</v>
      </c>
      <c r="X76" s="162" t="s">
        <v>178</v>
      </c>
      <c r="Y76" s="162" t="s">
        <v>162</v>
      </c>
      <c r="Z76" s="162" t="s">
        <v>157</v>
      </c>
      <c r="AA76" s="151">
        <v>13.5</v>
      </c>
      <c r="AB76" s="154">
        <v>42005</v>
      </c>
      <c r="AC76" s="308">
        <v>41699</v>
      </c>
      <c r="AD76" s="154"/>
      <c r="AE76" s="28" t="s">
        <v>1143</v>
      </c>
      <c r="AF76" s="151" t="s">
        <v>1144</v>
      </c>
      <c r="AG76" s="151" t="s">
        <v>1145</v>
      </c>
      <c r="AH76" s="151">
        <f t="shared" si="16"/>
        <v>3</v>
      </c>
      <c r="AI76" s="27" t="s">
        <v>161</v>
      </c>
      <c r="AJ76" s="151"/>
      <c r="AK76" s="151"/>
      <c r="AL76" s="151" t="s">
        <v>149</v>
      </c>
      <c r="AM76" s="151"/>
      <c r="AN76" s="151"/>
      <c r="AO76" s="151" t="s">
        <v>163</v>
      </c>
      <c r="AP76" s="151" t="s">
        <v>180</v>
      </c>
      <c r="AQ76" s="151" t="s">
        <v>180</v>
      </c>
      <c r="AR76" s="151" t="s">
        <v>162</v>
      </c>
      <c r="AS76" s="151"/>
      <c r="AT76" s="26" t="s">
        <v>584</v>
      </c>
      <c r="AU76" s="151" t="s">
        <v>1146</v>
      </c>
      <c r="AV76" s="154"/>
      <c r="AW76" s="156">
        <v>41700</v>
      </c>
      <c r="AX76" s="156">
        <v>41946</v>
      </c>
      <c r="AY76" s="156" t="s">
        <v>149</v>
      </c>
      <c r="AZ76" s="156">
        <v>42104</v>
      </c>
      <c r="BA76" s="156">
        <v>42109</v>
      </c>
      <c r="BB76" s="156"/>
      <c r="BC76" s="157"/>
      <c r="BD76" s="156">
        <v>42585</v>
      </c>
      <c r="BE76" s="156" t="s">
        <v>149</v>
      </c>
      <c r="BF76" s="156">
        <v>42793</v>
      </c>
      <c r="BG76" s="156" t="s">
        <v>149</v>
      </c>
      <c r="BH76" s="154"/>
      <c r="BI76" s="154"/>
      <c r="BJ76" s="154"/>
      <c r="BK76" s="158">
        <v>44365</v>
      </c>
      <c r="BL76" s="151" t="s">
        <v>17</v>
      </c>
      <c r="BM76" s="255">
        <f t="shared" si="18"/>
        <v>88</v>
      </c>
      <c r="BN76" s="151">
        <f t="shared" si="17"/>
        <v>80</v>
      </c>
      <c r="BO76" s="151" t="s">
        <v>1147</v>
      </c>
      <c r="BP76" s="151">
        <v>1</v>
      </c>
      <c r="BQ76" s="151">
        <v>11</v>
      </c>
      <c r="BR76" s="151">
        <v>3</v>
      </c>
      <c r="BS76" s="151">
        <v>2</v>
      </c>
      <c r="BT76" s="151">
        <v>0</v>
      </c>
      <c r="BU76" s="151">
        <v>0</v>
      </c>
      <c r="BV76" s="151">
        <v>0</v>
      </c>
      <c r="BW76" s="151" t="s">
        <v>162</v>
      </c>
      <c r="BX76" s="151">
        <v>0</v>
      </c>
      <c r="BY76" s="151"/>
      <c r="BZ76" s="159"/>
      <c r="CA76" s="159"/>
      <c r="CB76" s="151"/>
      <c r="CC76" s="151" t="s">
        <v>162</v>
      </c>
      <c r="CD76" s="151"/>
      <c r="CE76" s="151"/>
      <c r="CF76" s="410">
        <v>1</v>
      </c>
      <c r="CG76" s="151">
        <v>2</v>
      </c>
      <c r="CH76" s="151"/>
      <c r="CI76" s="151" t="s">
        <v>814</v>
      </c>
    </row>
    <row r="77" spans="1:87" ht="24.95" customHeight="1">
      <c r="A77" s="151">
        <v>77</v>
      </c>
      <c r="B77" s="151" t="s">
        <v>1148</v>
      </c>
      <c r="C77" s="151" t="s">
        <v>186</v>
      </c>
      <c r="D77" s="151" t="s">
        <v>1149</v>
      </c>
      <c r="E77" s="151" t="s">
        <v>1150</v>
      </c>
      <c r="F77" s="151" t="s">
        <v>25</v>
      </c>
      <c r="G77" s="151">
        <v>4</v>
      </c>
      <c r="H77" s="144" t="s">
        <v>49</v>
      </c>
      <c r="I77" s="144" t="s">
        <v>35</v>
      </c>
      <c r="J77" s="144" t="s">
        <v>1151</v>
      </c>
      <c r="K77" s="144" t="s">
        <v>1152</v>
      </c>
      <c r="L77" s="144" t="s">
        <v>40</v>
      </c>
      <c r="M77" s="144" t="s">
        <v>162</v>
      </c>
      <c r="N77" s="151" t="s">
        <v>1153</v>
      </c>
      <c r="O77" s="256" t="s">
        <v>150</v>
      </c>
      <c r="P77" s="257" t="s">
        <v>150</v>
      </c>
      <c r="Q77" s="257"/>
      <c r="R77" s="151" t="s">
        <v>1154</v>
      </c>
      <c r="S77" s="151" t="s">
        <v>1155</v>
      </c>
      <c r="T77" s="376" t="s">
        <v>1156</v>
      </c>
      <c r="U77" s="154" t="s">
        <v>822</v>
      </c>
      <c r="V77" s="154">
        <v>29345</v>
      </c>
      <c r="W77" s="162" t="s">
        <v>1157</v>
      </c>
      <c r="X77" s="162" t="s">
        <v>178</v>
      </c>
      <c r="Y77" s="162" t="s">
        <v>162</v>
      </c>
      <c r="Z77" s="162" t="s">
        <v>157</v>
      </c>
      <c r="AA77" s="151">
        <v>17</v>
      </c>
      <c r="AB77" s="154">
        <v>41730</v>
      </c>
      <c r="AC77" s="308">
        <v>41699</v>
      </c>
      <c r="AD77" s="154"/>
      <c r="AE77" s="151" t="s">
        <v>1158</v>
      </c>
      <c r="AF77" s="151" t="s">
        <v>1159</v>
      </c>
      <c r="AG77" s="151" t="s">
        <v>1160</v>
      </c>
      <c r="AH77" s="151">
        <f>COUNTA(AF77:AG77)</f>
        <v>2</v>
      </c>
      <c r="AI77" s="27" t="s">
        <v>161</v>
      </c>
      <c r="AJ77" s="151"/>
      <c r="AK77" s="151"/>
      <c r="AL77" s="151" t="s">
        <v>149</v>
      </c>
      <c r="AM77" s="151"/>
      <c r="AN77" s="151"/>
      <c r="AO77" s="151" t="s">
        <v>163</v>
      </c>
      <c r="AP77" s="151" t="s">
        <v>1161</v>
      </c>
      <c r="AQ77" s="151" t="s">
        <v>202</v>
      </c>
      <c r="AR77" s="151" t="s">
        <v>149</v>
      </c>
      <c r="AS77" s="151"/>
      <c r="AT77" s="26" t="s">
        <v>203</v>
      </c>
      <c r="AU77" s="151" t="s">
        <v>1162</v>
      </c>
      <c r="AV77" s="154"/>
      <c r="AW77" s="156">
        <v>41700</v>
      </c>
      <c r="AX77" s="156">
        <v>41946</v>
      </c>
      <c r="AY77" s="156" t="s">
        <v>149</v>
      </c>
      <c r="AZ77" s="156">
        <v>42047</v>
      </c>
      <c r="BA77" s="156">
        <v>42073</v>
      </c>
      <c r="BB77" s="156"/>
      <c r="BC77" s="157" t="s">
        <v>1163</v>
      </c>
      <c r="BD77" s="156">
        <v>42585</v>
      </c>
      <c r="BE77" s="156" t="s">
        <v>149</v>
      </c>
      <c r="BF77" s="156">
        <v>42793</v>
      </c>
      <c r="BG77" s="156" t="s">
        <v>149</v>
      </c>
      <c r="BH77" s="154"/>
      <c r="BI77" s="154"/>
      <c r="BJ77" s="154"/>
      <c r="BK77" s="158">
        <v>44442</v>
      </c>
      <c r="BL77" s="151" t="s">
        <v>17</v>
      </c>
      <c r="BM77" s="255">
        <f t="shared" si="18"/>
        <v>91</v>
      </c>
      <c r="BN77" s="151">
        <f t="shared" si="17"/>
        <v>83</v>
      </c>
      <c r="BO77" s="151"/>
      <c r="BP77" s="151">
        <v>0</v>
      </c>
      <c r="BQ77" s="151">
        <v>0</v>
      </c>
      <c r="BR77" s="151">
        <v>0</v>
      </c>
      <c r="BS77" s="151">
        <v>0</v>
      </c>
      <c r="BT77" s="151">
        <v>0</v>
      </c>
      <c r="BU77" s="151">
        <v>0</v>
      </c>
      <c r="BV77" s="151">
        <v>0</v>
      </c>
      <c r="BW77" s="151" t="s">
        <v>1164</v>
      </c>
      <c r="BX77" s="151">
        <v>0</v>
      </c>
      <c r="BY77" s="151"/>
      <c r="BZ77" s="159"/>
      <c r="CA77" s="159"/>
      <c r="CB77" s="151"/>
      <c r="CC77" s="151" t="s">
        <v>162</v>
      </c>
      <c r="CD77" s="151"/>
      <c r="CE77" s="151"/>
      <c r="CF77" s="410">
        <v>1</v>
      </c>
      <c r="CG77" s="151">
        <v>2</v>
      </c>
      <c r="CH77" s="151"/>
      <c r="CI77" s="151" t="s">
        <v>814</v>
      </c>
    </row>
    <row r="78" spans="1:87" ht="24.95" customHeight="1">
      <c r="A78" s="151">
        <v>78</v>
      </c>
      <c r="B78" s="151" t="s">
        <v>1165</v>
      </c>
      <c r="C78" s="151" t="s">
        <v>1166</v>
      </c>
      <c r="D78" s="151"/>
      <c r="E78" s="151" t="s">
        <v>1167</v>
      </c>
      <c r="F78" s="151" t="s">
        <v>24</v>
      </c>
      <c r="G78" s="151">
        <v>4</v>
      </c>
      <c r="H78" s="144" t="s">
        <v>55</v>
      </c>
      <c r="I78" s="144" t="s">
        <v>43</v>
      </c>
      <c r="J78" s="144" t="s">
        <v>1168</v>
      </c>
      <c r="K78" s="144" t="s">
        <v>1169</v>
      </c>
      <c r="L78" s="144" t="s">
        <v>43</v>
      </c>
      <c r="M78" s="144" t="s">
        <v>149</v>
      </c>
      <c r="N78" s="151"/>
      <c r="O78" s="256" t="s">
        <v>150</v>
      </c>
      <c r="P78" s="256" t="s">
        <v>150</v>
      </c>
      <c r="Q78" s="151" t="s">
        <v>150</v>
      </c>
      <c r="R78" s="151" t="s">
        <v>1170</v>
      </c>
      <c r="S78" s="151" t="s">
        <v>1171</v>
      </c>
      <c r="T78" s="377">
        <v>27716861252</v>
      </c>
      <c r="U78" s="154" t="s">
        <v>1172</v>
      </c>
      <c r="V78" s="154">
        <v>29781</v>
      </c>
      <c r="W78" s="162" t="s">
        <v>1173</v>
      </c>
      <c r="X78" s="162" t="s">
        <v>155</v>
      </c>
      <c r="Y78" s="162" t="s">
        <v>162</v>
      </c>
      <c r="Z78" s="162" t="s">
        <v>157</v>
      </c>
      <c r="AA78" s="151">
        <v>12</v>
      </c>
      <c r="AB78" s="154">
        <v>41617</v>
      </c>
      <c r="AC78" s="308">
        <v>41699</v>
      </c>
      <c r="AD78" s="154"/>
      <c r="AE78" s="28" t="s">
        <v>1174</v>
      </c>
      <c r="AF78" s="151"/>
      <c r="AG78" s="151"/>
      <c r="AH78" s="151">
        <f t="shared" si="16"/>
        <v>1</v>
      </c>
      <c r="AI78" s="27" t="s">
        <v>160</v>
      </c>
      <c r="AJ78" s="151"/>
      <c r="AK78" s="151"/>
      <c r="AL78" s="151" t="s">
        <v>162</v>
      </c>
      <c r="AM78" s="151"/>
      <c r="AN78" s="151"/>
      <c r="AO78" s="151" t="s">
        <v>163</v>
      </c>
      <c r="AP78" s="151" t="s">
        <v>202</v>
      </c>
      <c r="AQ78" s="151"/>
      <c r="AR78" s="151"/>
      <c r="AS78" s="151"/>
      <c r="AT78" s="26" t="s">
        <v>371</v>
      </c>
      <c r="AU78" s="151" t="s">
        <v>1175</v>
      </c>
      <c r="AV78" s="154"/>
      <c r="AW78" s="156">
        <v>41700</v>
      </c>
      <c r="AX78" s="156">
        <v>41946</v>
      </c>
      <c r="AY78" s="156" t="s">
        <v>149</v>
      </c>
      <c r="AZ78" s="156">
        <v>42846</v>
      </c>
      <c r="BA78" s="156">
        <v>42509</v>
      </c>
      <c r="BB78" s="156"/>
      <c r="BC78" s="157" t="s">
        <v>1176</v>
      </c>
      <c r="BD78" s="156">
        <v>43315</v>
      </c>
      <c r="BE78" s="156" t="s">
        <v>162</v>
      </c>
      <c r="BF78" s="156">
        <v>43528</v>
      </c>
      <c r="BG78" s="156" t="s">
        <v>162</v>
      </c>
      <c r="BH78" s="154"/>
      <c r="BI78" s="154"/>
      <c r="BJ78" s="154"/>
      <c r="BK78" s="158">
        <v>44658</v>
      </c>
      <c r="BL78" s="144" t="s">
        <v>17</v>
      </c>
      <c r="BM78" s="255">
        <f t="shared" si="18"/>
        <v>98</v>
      </c>
      <c r="BN78" s="151">
        <f t="shared" si="17"/>
        <v>90</v>
      </c>
      <c r="BO78" s="151" t="s">
        <v>1177</v>
      </c>
      <c r="BP78" s="151">
        <v>4</v>
      </c>
      <c r="BQ78" s="151">
        <v>5</v>
      </c>
      <c r="BR78" s="151">
        <v>0</v>
      </c>
      <c r="BS78" s="151">
        <v>2</v>
      </c>
      <c r="BT78" s="151">
        <v>3</v>
      </c>
      <c r="BU78" s="151">
        <v>0</v>
      </c>
      <c r="BV78" s="151">
        <v>0</v>
      </c>
      <c r="BW78" s="151" t="s">
        <v>162</v>
      </c>
      <c r="BX78" s="151">
        <v>0</v>
      </c>
      <c r="BY78" s="151"/>
      <c r="BZ78" s="159"/>
      <c r="CA78" s="159"/>
      <c r="CB78" s="151"/>
      <c r="CC78" s="151" t="s">
        <v>162</v>
      </c>
      <c r="CD78" s="151"/>
      <c r="CE78" s="151"/>
      <c r="CF78" s="410">
        <v>0</v>
      </c>
      <c r="CG78" s="151">
        <v>1</v>
      </c>
      <c r="CH78" s="151"/>
      <c r="CI78" s="151" t="s">
        <v>814</v>
      </c>
    </row>
    <row r="79" spans="1:87" ht="24.95" customHeight="1">
      <c r="A79" s="151">
        <v>79</v>
      </c>
      <c r="B79" s="151" t="s">
        <v>1178</v>
      </c>
      <c r="C79" s="151" t="s">
        <v>1179</v>
      </c>
      <c r="D79" s="151" t="s">
        <v>1180</v>
      </c>
      <c r="E79" s="151" t="s">
        <v>1181</v>
      </c>
      <c r="F79" s="151" t="s">
        <v>25</v>
      </c>
      <c r="G79" s="151">
        <v>4</v>
      </c>
      <c r="H79" s="144" t="s">
        <v>49</v>
      </c>
      <c r="I79" s="144" t="s">
        <v>40</v>
      </c>
      <c r="J79" s="144" t="s">
        <v>1182</v>
      </c>
      <c r="K79" s="144" t="s">
        <v>1183</v>
      </c>
      <c r="L79" s="144" t="s">
        <v>40</v>
      </c>
      <c r="M79" s="144" t="s">
        <v>149</v>
      </c>
      <c r="N79" s="151" t="s">
        <v>1184</v>
      </c>
      <c r="O79" s="256" t="s">
        <v>150</v>
      </c>
      <c r="P79" s="257" t="s">
        <v>860</v>
      </c>
      <c r="Q79" s="151" t="s">
        <v>860</v>
      </c>
      <c r="R79" s="151" t="s">
        <v>1185</v>
      </c>
      <c r="S79" s="151" t="s">
        <v>1186</v>
      </c>
      <c r="T79" s="376" t="s">
        <v>1187</v>
      </c>
      <c r="U79" s="154" t="s">
        <v>1188</v>
      </c>
      <c r="V79" s="154">
        <v>29842</v>
      </c>
      <c r="W79" s="162" t="s">
        <v>1189</v>
      </c>
      <c r="X79" s="162" t="s">
        <v>155</v>
      </c>
      <c r="Y79" s="162" t="s">
        <v>156</v>
      </c>
      <c r="Z79" s="162" t="s">
        <v>157</v>
      </c>
      <c r="AA79" s="151">
        <v>37</v>
      </c>
      <c r="AB79" s="154">
        <v>42078</v>
      </c>
      <c r="AC79" s="308">
        <v>41699</v>
      </c>
      <c r="AD79" s="154"/>
      <c r="AE79" s="28" t="s">
        <v>1190</v>
      </c>
      <c r="AF79" s="151"/>
      <c r="AG79" s="151"/>
      <c r="AH79" s="151">
        <f t="shared" si="16"/>
        <v>1</v>
      </c>
      <c r="AI79" s="27" t="s">
        <v>160</v>
      </c>
      <c r="AJ79" s="151"/>
      <c r="AK79" s="151"/>
      <c r="AL79" s="151" t="s">
        <v>149</v>
      </c>
      <c r="AM79" s="151"/>
      <c r="AN79" s="151"/>
      <c r="AO79" s="151" t="s">
        <v>163</v>
      </c>
      <c r="AP79" s="151" t="s">
        <v>1191</v>
      </c>
      <c r="AQ79" s="151" t="s">
        <v>1191</v>
      </c>
      <c r="AR79" s="151"/>
      <c r="AS79" s="151"/>
      <c r="AT79" s="26" t="s">
        <v>419</v>
      </c>
      <c r="AU79" s="151" t="s">
        <v>1192</v>
      </c>
      <c r="AV79" s="154"/>
      <c r="AW79" s="156">
        <v>41700</v>
      </c>
      <c r="AX79" s="156">
        <v>41946</v>
      </c>
      <c r="AY79" s="156" t="s">
        <v>149</v>
      </c>
      <c r="AZ79" s="156">
        <v>43699</v>
      </c>
      <c r="BA79" s="156">
        <v>42238</v>
      </c>
      <c r="BB79" s="156"/>
      <c r="BC79" s="157"/>
      <c r="BD79" s="156">
        <v>42585</v>
      </c>
      <c r="BE79" s="156" t="s">
        <v>149</v>
      </c>
      <c r="BF79" s="156">
        <v>42793</v>
      </c>
      <c r="BG79" s="156" t="s">
        <v>149</v>
      </c>
      <c r="BH79" s="154"/>
      <c r="BI79" s="154"/>
      <c r="BJ79" s="154"/>
      <c r="BK79" s="158">
        <v>45191</v>
      </c>
      <c r="BL79" s="163" t="s">
        <v>17</v>
      </c>
      <c r="BM79" s="258">
        <f t="shared" si="18"/>
        <v>115</v>
      </c>
      <c r="BN79" s="151">
        <f t="shared" si="17"/>
        <v>107</v>
      </c>
      <c r="BO79" s="151" t="s">
        <v>1193</v>
      </c>
      <c r="BP79" s="151">
        <v>0</v>
      </c>
      <c r="BQ79" s="151">
        <v>5</v>
      </c>
      <c r="BR79" s="151">
        <v>0</v>
      </c>
      <c r="BS79" s="151">
        <v>1</v>
      </c>
      <c r="BT79" s="151">
        <v>0</v>
      </c>
      <c r="BU79" s="151">
        <v>0</v>
      </c>
      <c r="BV79" s="151">
        <v>0</v>
      </c>
      <c r="BW79" s="151" t="s">
        <v>1164</v>
      </c>
      <c r="BX79" s="151">
        <v>0</v>
      </c>
      <c r="BY79" s="151"/>
      <c r="BZ79" s="159"/>
      <c r="CA79" s="159"/>
      <c r="CB79" s="151"/>
      <c r="CC79" s="151" t="s">
        <v>162</v>
      </c>
      <c r="CD79" s="151"/>
      <c r="CE79" s="151"/>
      <c r="CF79" s="410">
        <v>1</v>
      </c>
      <c r="CG79" s="151">
        <v>3</v>
      </c>
      <c r="CH79" s="151"/>
      <c r="CI79" s="151" t="s">
        <v>814</v>
      </c>
    </row>
    <row r="80" spans="1:87" ht="24.95" customHeight="1">
      <c r="A80" s="151">
        <v>80</v>
      </c>
      <c r="B80" s="151" t="s">
        <v>1194</v>
      </c>
      <c r="C80" s="151" t="s">
        <v>1195</v>
      </c>
      <c r="D80" s="151" t="s">
        <v>1196</v>
      </c>
      <c r="E80" s="151" t="s">
        <v>1197</v>
      </c>
      <c r="F80" s="151" t="s">
        <v>25</v>
      </c>
      <c r="G80" s="151">
        <v>4</v>
      </c>
      <c r="H80" s="144" t="s">
        <v>50</v>
      </c>
      <c r="I80" s="144" t="s">
        <v>44</v>
      </c>
      <c r="J80" s="144" t="s">
        <v>1198</v>
      </c>
      <c r="K80" s="144" t="s">
        <v>1199</v>
      </c>
      <c r="L80" s="144" t="s">
        <v>42</v>
      </c>
      <c r="M80" s="144" t="s">
        <v>149</v>
      </c>
      <c r="N80" s="153" t="s">
        <v>1200</v>
      </c>
      <c r="O80" s="256" t="s">
        <v>321</v>
      </c>
      <c r="P80" s="257" t="s">
        <v>150</v>
      </c>
      <c r="Q80" s="151" t="s">
        <v>150</v>
      </c>
      <c r="R80" s="151" t="s">
        <v>1201</v>
      </c>
      <c r="S80" s="151" t="s">
        <v>1202</v>
      </c>
      <c r="T80" s="376" t="s">
        <v>1203</v>
      </c>
      <c r="U80" s="154" t="s">
        <v>1204</v>
      </c>
      <c r="V80" s="154">
        <v>30933</v>
      </c>
      <c r="W80" s="162" t="s">
        <v>1205</v>
      </c>
      <c r="X80" s="162" t="s">
        <v>178</v>
      </c>
      <c r="Y80" s="162" t="s">
        <v>162</v>
      </c>
      <c r="Z80" s="162" t="s">
        <v>157</v>
      </c>
      <c r="AA80" s="151">
        <v>36</v>
      </c>
      <c r="AB80" s="154">
        <v>41729</v>
      </c>
      <c r="AC80" s="308">
        <v>41699</v>
      </c>
      <c r="AD80" s="154"/>
      <c r="AE80" s="29" t="s">
        <v>1206</v>
      </c>
      <c r="AF80" s="151" t="s">
        <v>1207</v>
      </c>
      <c r="AG80" s="151" t="s">
        <v>1208</v>
      </c>
      <c r="AH80" s="151">
        <f t="shared" si="16"/>
        <v>3</v>
      </c>
      <c r="AI80" s="27" t="s">
        <v>160</v>
      </c>
      <c r="AJ80" s="151"/>
      <c r="AK80" s="151"/>
      <c r="AL80" s="151" t="s">
        <v>149</v>
      </c>
      <c r="AM80" s="151"/>
      <c r="AN80" s="151"/>
      <c r="AO80" s="151" t="s">
        <v>181</v>
      </c>
      <c r="AP80" s="151" t="s">
        <v>1209</v>
      </c>
      <c r="AQ80" s="151" t="s">
        <v>1210</v>
      </c>
      <c r="AR80" s="151" t="s">
        <v>149</v>
      </c>
      <c r="AS80" s="151"/>
      <c r="AT80" s="26" t="s">
        <v>1211</v>
      </c>
      <c r="AU80" s="151" t="s">
        <v>1212</v>
      </c>
      <c r="AV80" s="154"/>
      <c r="AW80" s="156">
        <v>41700</v>
      </c>
      <c r="AX80" s="156">
        <v>41946</v>
      </c>
      <c r="AY80" s="156" t="s">
        <v>149</v>
      </c>
      <c r="AZ80" s="156"/>
      <c r="BA80" s="156"/>
      <c r="BB80" s="156"/>
      <c r="BC80" s="157"/>
      <c r="BD80" s="156">
        <v>42585</v>
      </c>
      <c r="BE80" s="156" t="s">
        <v>149</v>
      </c>
      <c r="BF80" s="156">
        <v>42793</v>
      </c>
      <c r="BG80" s="156" t="s">
        <v>149</v>
      </c>
      <c r="BH80" s="154"/>
      <c r="BI80" s="154">
        <v>44176</v>
      </c>
      <c r="BJ80" s="154"/>
      <c r="BK80" s="158">
        <v>44539</v>
      </c>
      <c r="BL80" s="151" t="s">
        <v>17</v>
      </c>
      <c r="BM80" s="151">
        <f t="shared" ref="BM80" si="19">DATEDIF(AW80,BK80, "M")+1</f>
        <v>94</v>
      </c>
      <c r="BN80" s="151">
        <f t="shared" si="17"/>
        <v>86</v>
      </c>
      <c r="BO80" s="151"/>
      <c r="BP80" s="151">
        <v>0</v>
      </c>
      <c r="BQ80" s="151">
        <v>6</v>
      </c>
      <c r="BR80" s="151">
        <v>0</v>
      </c>
      <c r="BS80" s="151">
        <v>1</v>
      </c>
      <c r="BT80" s="151">
        <v>0</v>
      </c>
      <c r="BU80" s="151">
        <v>0</v>
      </c>
      <c r="BV80" s="151">
        <v>0</v>
      </c>
      <c r="BW80" s="151" t="s">
        <v>162</v>
      </c>
      <c r="BX80" s="151">
        <v>0</v>
      </c>
      <c r="BY80" s="151"/>
      <c r="BZ80" s="159"/>
      <c r="CA80" s="159"/>
      <c r="CB80" s="151"/>
      <c r="CC80" s="151" t="s">
        <v>162</v>
      </c>
      <c r="CD80" s="151"/>
      <c r="CE80" s="151"/>
      <c r="CF80" s="410">
        <v>0</v>
      </c>
      <c r="CG80" s="151">
        <v>1</v>
      </c>
      <c r="CH80" s="151"/>
      <c r="CI80" s="151" t="s">
        <v>504</v>
      </c>
    </row>
    <row r="81" spans="1:87" ht="24.95" customHeight="1">
      <c r="A81" s="151">
        <v>81</v>
      </c>
      <c r="B81" s="151" t="s">
        <v>1213</v>
      </c>
      <c r="C81" s="151" t="s">
        <v>1214</v>
      </c>
      <c r="D81" s="151" t="s">
        <v>1215</v>
      </c>
      <c r="E81" s="151" t="s">
        <v>478</v>
      </c>
      <c r="F81" s="151" t="s">
        <v>25</v>
      </c>
      <c r="G81" s="151">
        <v>4</v>
      </c>
      <c r="H81" s="144" t="s">
        <v>57</v>
      </c>
      <c r="I81" s="144" t="s">
        <v>33</v>
      </c>
      <c r="J81" s="144" t="s">
        <v>1216</v>
      </c>
      <c r="K81" s="144" t="s">
        <v>1216</v>
      </c>
      <c r="L81" s="144" t="s">
        <v>43</v>
      </c>
      <c r="M81" s="144" t="s">
        <v>162</v>
      </c>
      <c r="N81" s="151">
        <v>1060654</v>
      </c>
      <c r="O81" s="256" t="s">
        <v>150</v>
      </c>
      <c r="P81" s="257" t="s">
        <v>150</v>
      </c>
      <c r="Q81" s="151" t="s">
        <v>150</v>
      </c>
      <c r="R81" s="151" t="s">
        <v>1217</v>
      </c>
      <c r="S81" s="160" t="s">
        <v>1218</v>
      </c>
      <c r="T81" s="376" t="s">
        <v>1219</v>
      </c>
      <c r="U81" s="154" t="s">
        <v>1220</v>
      </c>
      <c r="V81" s="154">
        <v>28080</v>
      </c>
      <c r="W81" s="162" t="s">
        <v>1221</v>
      </c>
      <c r="X81" s="162" t="s">
        <v>155</v>
      </c>
      <c r="Y81" s="162" t="s">
        <v>156</v>
      </c>
      <c r="Z81" s="162" t="s">
        <v>157</v>
      </c>
      <c r="AA81" s="151">
        <v>15.5</v>
      </c>
      <c r="AB81" s="154">
        <v>42886</v>
      </c>
      <c r="AC81" s="308">
        <v>41699</v>
      </c>
      <c r="AD81" s="154"/>
      <c r="AE81" s="28" t="s">
        <v>1222</v>
      </c>
      <c r="AF81" s="151"/>
      <c r="AG81" s="151"/>
      <c r="AH81" s="151">
        <f t="shared" si="16"/>
        <v>1</v>
      </c>
      <c r="AI81" s="162" t="s">
        <v>161</v>
      </c>
      <c r="AJ81" s="151"/>
      <c r="AK81" s="151"/>
      <c r="AL81" s="151" t="s">
        <v>149</v>
      </c>
      <c r="AM81" s="151"/>
      <c r="AN81" s="151"/>
      <c r="AO81" s="151" t="s">
        <v>181</v>
      </c>
      <c r="AP81" s="151" t="s">
        <v>181</v>
      </c>
      <c r="AQ81" s="151" t="s">
        <v>1223</v>
      </c>
      <c r="AR81" s="151"/>
      <c r="AS81" s="151"/>
      <c r="AT81" s="26" t="s">
        <v>584</v>
      </c>
      <c r="AU81" s="151" t="s">
        <v>1224</v>
      </c>
      <c r="AV81" s="154"/>
      <c r="AW81" s="156">
        <v>41700</v>
      </c>
      <c r="AX81" s="156">
        <v>41946</v>
      </c>
      <c r="AY81" s="156" t="s">
        <v>149</v>
      </c>
      <c r="AZ81" s="156">
        <v>42207</v>
      </c>
      <c r="BA81" s="156">
        <v>43503</v>
      </c>
      <c r="BB81" s="156"/>
      <c r="BC81" s="157" t="s">
        <v>1225</v>
      </c>
      <c r="BD81" s="156">
        <v>42585</v>
      </c>
      <c r="BE81" s="156" t="s">
        <v>149</v>
      </c>
      <c r="BF81" s="156">
        <v>42793</v>
      </c>
      <c r="BG81" s="156" t="s">
        <v>149</v>
      </c>
      <c r="BH81" s="154"/>
      <c r="BI81" s="154"/>
      <c r="BJ81" s="154"/>
      <c r="BK81" s="158">
        <v>44508</v>
      </c>
      <c r="BL81" s="151" t="s">
        <v>17</v>
      </c>
      <c r="BM81" s="255">
        <f t="shared" ref="BM81:BM85" si="20">DATEDIF(AW81,BK81, "M")+1</f>
        <v>93</v>
      </c>
      <c r="BN81" s="151">
        <f t="shared" si="17"/>
        <v>85</v>
      </c>
      <c r="BO81" s="151"/>
      <c r="BP81" s="151">
        <v>1</v>
      </c>
      <c r="BQ81" s="151">
        <v>15</v>
      </c>
      <c r="BR81" s="151">
        <v>6</v>
      </c>
      <c r="BS81" s="151">
        <v>1</v>
      </c>
      <c r="BT81" s="151">
        <v>1</v>
      </c>
      <c r="BU81" s="151">
        <v>0</v>
      </c>
      <c r="BV81" s="151">
        <v>0</v>
      </c>
      <c r="BW81" s="151" t="s">
        <v>162</v>
      </c>
      <c r="BX81" s="151">
        <v>0</v>
      </c>
      <c r="BY81" s="151"/>
      <c r="BZ81" s="159"/>
      <c r="CA81" s="159"/>
      <c r="CB81" s="151"/>
      <c r="CC81" s="151" t="s">
        <v>162</v>
      </c>
      <c r="CD81" s="151"/>
      <c r="CE81" s="151"/>
      <c r="CF81" s="410" t="s">
        <v>167</v>
      </c>
      <c r="CG81" s="151" t="s">
        <v>167</v>
      </c>
      <c r="CH81" s="151"/>
      <c r="CI81" s="151" t="s">
        <v>542</v>
      </c>
    </row>
    <row r="82" spans="1:87" ht="24.95" customHeight="1">
      <c r="A82" s="151">
        <v>82</v>
      </c>
      <c r="B82" s="151" t="s">
        <v>1226</v>
      </c>
      <c r="C82" s="151" t="s">
        <v>1227</v>
      </c>
      <c r="D82" s="151" t="s">
        <v>1228</v>
      </c>
      <c r="E82" s="151" t="s">
        <v>1229</v>
      </c>
      <c r="F82" s="151" t="s">
        <v>25</v>
      </c>
      <c r="G82" s="151">
        <v>4</v>
      </c>
      <c r="H82" s="144" t="s">
        <v>49</v>
      </c>
      <c r="I82" s="144" t="s">
        <v>35</v>
      </c>
      <c r="J82" s="144" t="s">
        <v>1230</v>
      </c>
      <c r="K82" s="144" t="s">
        <v>1231</v>
      </c>
      <c r="L82" s="144" t="s">
        <v>40</v>
      </c>
      <c r="M82" s="144" t="s">
        <v>162</v>
      </c>
      <c r="N82" s="210" t="s">
        <v>1232</v>
      </c>
      <c r="O82" s="259" t="s">
        <v>150</v>
      </c>
      <c r="P82" s="25" t="s">
        <v>150</v>
      </c>
      <c r="Q82" s="151" t="s">
        <v>150</v>
      </c>
      <c r="R82" s="423" t="s">
        <v>1233</v>
      </c>
      <c r="S82" s="151" t="s">
        <v>1234</v>
      </c>
      <c r="T82" s="377" t="s">
        <v>1235</v>
      </c>
      <c r="U82" s="154" t="s">
        <v>1236</v>
      </c>
      <c r="V82" s="154">
        <v>29172</v>
      </c>
      <c r="W82" s="162" t="s">
        <v>1237</v>
      </c>
      <c r="X82" s="162" t="s">
        <v>178</v>
      </c>
      <c r="Y82" s="162" t="s">
        <v>162</v>
      </c>
      <c r="Z82" s="162" t="s">
        <v>157</v>
      </c>
      <c r="AA82" s="151">
        <v>10</v>
      </c>
      <c r="AB82" s="154">
        <v>41913</v>
      </c>
      <c r="AC82" s="308">
        <v>41699</v>
      </c>
      <c r="AD82" s="154"/>
      <c r="AE82" s="27" t="s">
        <v>1238</v>
      </c>
      <c r="AF82" s="161" t="s">
        <v>1239</v>
      </c>
      <c r="AG82" s="161"/>
      <c r="AH82" s="151">
        <f t="shared" si="16"/>
        <v>2</v>
      </c>
      <c r="AI82" s="162" t="s">
        <v>161</v>
      </c>
      <c r="AJ82" s="161"/>
      <c r="AK82" s="161"/>
      <c r="AL82" s="161" t="s">
        <v>149</v>
      </c>
      <c r="AM82" s="161"/>
      <c r="AN82" s="161"/>
      <c r="AO82" s="161" t="s">
        <v>163</v>
      </c>
      <c r="AP82" s="161" t="s">
        <v>180</v>
      </c>
      <c r="AQ82" s="161" t="s">
        <v>202</v>
      </c>
      <c r="AR82" s="161" t="s">
        <v>149</v>
      </c>
      <c r="AS82" s="161"/>
      <c r="AT82" s="449" t="s">
        <v>1240</v>
      </c>
      <c r="AU82" s="151" t="s">
        <v>1241</v>
      </c>
      <c r="AV82" s="154"/>
      <c r="AW82" s="156">
        <v>41701</v>
      </c>
      <c r="AX82" s="156">
        <v>41946</v>
      </c>
      <c r="AY82" s="156" t="s">
        <v>149</v>
      </c>
      <c r="AZ82" s="156"/>
      <c r="BA82" s="156"/>
      <c r="BB82" s="156"/>
      <c r="BC82" s="157" t="s">
        <v>1242</v>
      </c>
      <c r="BD82" s="156">
        <v>42585</v>
      </c>
      <c r="BE82" s="156" t="s">
        <v>149</v>
      </c>
      <c r="BF82" s="156">
        <v>42793</v>
      </c>
      <c r="BG82" s="156" t="s">
        <v>149</v>
      </c>
      <c r="BH82" s="154"/>
      <c r="BI82" s="154"/>
      <c r="BJ82" s="154"/>
      <c r="BK82" s="158">
        <v>43242</v>
      </c>
      <c r="BL82" s="151" t="s">
        <v>17</v>
      </c>
      <c r="BM82" s="255">
        <f t="shared" si="20"/>
        <v>51</v>
      </c>
      <c r="BN82" s="151">
        <f t="shared" si="17"/>
        <v>43</v>
      </c>
      <c r="BO82" s="162" t="s">
        <v>1243</v>
      </c>
      <c r="BP82" s="151">
        <v>2</v>
      </c>
      <c r="BQ82" s="151">
        <v>3</v>
      </c>
      <c r="BR82" s="151">
        <v>5</v>
      </c>
      <c r="BS82" s="151">
        <v>6</v>
      </c>
      <c r="BT82" s="151">
        <v>1</v>
      </c>
      <c r="BU82" s="151">
        <v>0</v>
      </c>
      <c r="BV82" s="151">
        <v>0</v>
      </c>
      <c r="BW82" s="151" t="s">
        <v>162</v>
      </c>
      <c r="BX82" s="151">
        <v>0</v>
      </c>
      <c r="BY82" s="151"/>
      <c r="BZ82" s="159"/>
      <c r="CA82" s="159"/>
      <c r="CB82" s="151"/>
      <c r="CC82" s="151" t="s">
        <v>162</v>
      </c>
      <c r="CD82" s="151"/>
      <c r="CE82" s="151"/>
      <c r="CF82" s="410">
        <v>2</v>
      </c>
      <c r="CG82" s="151">
        <v>3</v>
      </c>
      <c r="CH82" s="151"/>
      <c r="CI82" s="151" t="s">
        <v>542</v>
      </c>
    </row>
    <row r="83" spans="1:87" ht="24.95" customHeight="1">
      <c r="A83" s="151">
        <v>83</v>
      </c>
      <c r="B83" s="151" t="s">
        <v>1244</v>
      </c>
      <c r="C83" s="151" t="s">
        <v>1245</v>
      </c>
      <c r="D83" s="151"/>
      <c r="E83" s="151" t="s">
        <v>1246</v>
      </c>
      <c r="F83" s="151" t="s">
        <v>24</v>
      </c>
      <c r="G83" s="151">
        <v>4</v>
      </c>
      <c r="H83" s="144" t="s">
        <v>57</v>
      </c>
      <c r="I83" s="144" t="s">
        <v>33</v>
      </c>
      <c r="J83" s="144" t="s">
        <v>606</v>
      </c>
      <c r="K83" s="144" t="s">
        <v>1247</v>
      </c>
      <c r="L83" s="144" t="s">
        <v>33</v>
      </c>
      <c r="M83" s="144" t="s">
        <v>149</v>
      </c>
      <c r="N83" s="210"/>
      <c r="O83" s="259" t="s">
        <v>150</v>
      </c>
      <c r="P83" s="25" t="s">
        <v>150</v>
      </c>
      <c r="Q83" s="151" t="s">
        <v>150</v>
      </c>
      <c r="R83" s="423" t="s">
        <v>1248</v>
      </c>
      <c r="S83" s="164" t="s">
        <v>1249</v>
      </c>
      <c r="T83" s="377" t="s">
        <v>1250</v>
      </c>
      <c r="U83" s="154" t="s">
        <v>1251</v>
      </c>
      <c r="V83" s="154">
        <v>27712</v>
      </c>
      <c r="W83" s="162" t="s">
        <v>1252</v>
      </c>
      <c r="X83" s="162" t="s">
        <v>178</v>
      </c>
      <c r="Y83" s="162" t="s">
        <v>162</v>
      </c>
      <c r="Z83" s="162" t="s">
        <v>157</v>
      </c>
      <c r="AA83" s="151">
        <v>9.5</v>
      </c>
      <c r="AB83" s="154">
        <v>41604</v>
      </c>
      <c r="AC83" s="308">
        <v>41699</v>
      </c>
      <c r="AD83" s="154"/>
      <c r="AE83" s="27" t="s">
        <v>1253</v>
      </c>
      <c r="AF83" s="161" t="s">
        <v>1254</v>
      </c>
      <c r="AG83" s="161"/>
      <c r="AH83" s="151">
        <f t="shared" si="16"/>
        <v>2</v>
      </c>
      <c r="AI83" s="27" t="s">
        <v>160</v>
      </c>
      <c r="AJ83" s="161"/>
      <c r="AK83" s="161"/>
      <c r="AL83" s="161" t="s">
        <v>149</v>
      </c>
      <c r="AM83" s="161"/>
      <c r="AN83" s="161"/>
      <c r="AO83" s="161" t="s">
        <v>163</v>
      </c>
      <c r="AP83" s="161" t="s">
        <v>1255</v>
      </c>
      <c r="AQ83" s="161" t="s">
        <v>781</v>
      </c>
      <c r="AR83" s="161" t="s">
        <v>149</v>
      </c>
      <c r="AS83" s="161"/>
      <c r="AT83" s="449" t="s">
        <v>556</v>
      </c>
      <c r="AU83" s="151" t="s">
        <v>1256</v>
      </c>
      <c r="AV83" s="154"/>
      <c r="AW83" s="156">
        <v>41702</v>
      </c>
      <c r="AX83" s="156">
        <v>41946</v>
      </c>
      <c r="AY83" s="156" t="s">
        <v>149</v>
      </c>
      <c r="AZ83" s="156"/>
      <c r="BA83" s="156"/>
      <c r="BB83" s="156"/>
      <c r="BC83" s="157" t="s">
        <v>1257</v>
      </c>
      <c r="BD83" s="156">
        <v>42585</v>
      </c>
      <c r="BE83" s="156" t="s">
        <v>149</v>
      </c>
      <c r="BF83" s="156">
        <v>43164</v>
      </c>
      <c r="BG83" s="156" t="s">
        <v>162</v>
      </c>
      <c r="BH83" s="154">
        <v>43256</v>
      </c>
      <c r="BI83" s="154">
        <v>43378</v>
      </c>
      <c r="BJ83" s="154">
        <v>43399</v>
      </c>
      <c r="BK83" s="158">
        <v>43399</v>
      </c>
      <c r="BL83" s="151" t="s">
        <v>17</v>
      </c>
      <c r="BM83" s="255">
        <f t="shared" si="20"/>
        <v>56</v>
      </c>
      <c r="BN83" s="151">
        <f t="shared" si="17"/>
        <v>48</v>
      </c>
      <c r="BO83" s="162" t="s">
        <v>1257</v>
      </c>
      <c r="BP83" s="151">
        <v>0</v>
      </c>
      <c r="BQ83" s="151">
        <v>6</v>
      </c>
      <c r="BR83" s="151">
        <v>19</v>
      </c>
      <c r="BS83" s="151">
        <v>3</v>
      </c>
      <c r="BT83" s="151">
        <v>0</v>
      </c>
      <c r="BU83" s="151">
        <v>0</v>
      </c>
      <c r="BV83" s="151">
        <v>0</v>
      </c>
      <c r="BW83" s="151" t="s">
        <v>162</v>
      </c>
      <c r="BX83" s="151">
        <v>0</v>
      </c>
      <c r="BY83" s="151"/>
      <c r="BZ83" s="159"/>
      <c r="CA83" s="159"/>
      <c r="CB83" s="151"/>
      <c r="CC83" s="151" t="s">
        <v>162</v>
      </c>
      <c r="CD83" s="151"/>
      <c r="CE83" s="151"/>
      <c r="CF83" s="25">
        <v>2</v>
      </c>
      <c r="CG83" s="151">
        <v>3</v>
      </c>
      <c r="CH83" s="151"/>
      <c r="CI83" s="151" t="s">
        <v>814</v>
      </c>
    </row>
    <row r="84" spans="1:87" ht="24.95" customHeight="1">
      <c r="A84" s="151">
        <v>84</v>
      </c>
      <c r="B84" s="151" t="s">
        <v>1258</v>
      </c>
      <c r="C84" s="151" t="s">
        <v>1259</v>
      </c>
      <c r="D84" s="151" t="s">
        <v>1260</v>
      </c>
      <c r="E84" s="151" t="s">
        <v>1261</v>
      </c>
      <c r="F84" s="151" t="s">
        <v>25</v>
      </c>
      <c r="G84" s="151">
        <v>4</v>
      </c>
      <c r="H84" s="144" t="s">
        <v>56</v>
      </c>
      <c r="I84" s="144" t="s">
        <v>38</v>
      </c>
      <c r="J84" s="144" t="s">
        <v>1262</v>
      </c>
      <c r="K84" s="144" t="s">
        <v>1263</v>
      </c>
      <c r="L84" s="144" t="s">
        <v>43</v>
      </c>
      <c r="M84" s="144" t="s">
        <v>162</v>
      </c>
      <c r="N84" s="151">
        <v>1197596</v>
      </c>
      <c r="O84" s="256"/>
      <c r="P84" s="257" t="s">
        <v>150</v>
      </c>
      <c r="Q84" s="151" t="s">
        <v>150</v>
      </c>
      <c r="R84" s="151" t="s">
        <v>1264</v>
      </c>
      <c r="S84" s="160" t="s">
        <v>1265</v>
      </c>
      <c r="T84" s="377" t="s">
        <v>1266</v>
      </c>
      <c r="U84" s="154" t="s">
        <v>1267</v>
      </c>
      <c r="V84" s="154">
        <v>30809</v>
      </c>
      <c r="W84" s="162" t="s">
        <v>1268</v>
      </c>
      <c r="X84" s="162" t="s">
        <v>178</v>
      </c>
      <c r="Y84" s="162" t="s">
        <v>162</v>
      </c>
      <c r="Z84" s="162" t="s">
        <v>157</v>
      </c>
      <c r="AA84" s="151">
        <v>9.5</v>
      </c>
      <c r="AB84" s="154">
        <v>42036</v>
      </c>
      <c r="AC84" s="308">
        <v>41699</v>
      </c>
      <c r="AD84" s="154"/>
      <c r="AE84" s="28" t="s">
        <v>1269</v>
      </c>
      <c r="AF84" s="151" t="s">
        <v>1270</v>
      </c>
      <c r="AG84" s="151" t="s">
        <v>1271</v>
      </c>
      <c r="AH84" s="151">
        <f t="shared" si="16"/>
        <v>3</v>
      </c>
      <c r="AI84" s="162" t="s">
        <v>160</v>
      </c>
      <c r="AJ84" s="151"/>
      <c r="AK84" s="151"/>
      <c r="AL84" s="151" t="s">
        <v>149</v>
      </c>
      <c r="AM84" s="151"/>
      <c r="AN84" s="151"/>
      <c r="AO84" s="151" t="s">
        <v>181</v>
      </c>
      <c r="AP84" s="151" t="s">
        <v>1272</v>
      </c>
      <c r="AQ84" s="151" t="s">
        <v>597</v>
      </c>
      <c r="AR84" s="151" t="s">
        <v>149</v>
      </c>
      <c r="AS84" s="151"/>
      <c r="AT84" s="26" t="s">
        <v>1273</v>
      </c>
      <c r="AU84" s="151" t="s">
        <v>1274</v>
      </c>
      <c r="AV84" s="154"/>
      <c r="AW84" s="156">
        <v>41703</v>
      </c>
      <c r="AX84" s="156">
        <v>41946</v>
      </c>
      <c r="AY84" s="156" t="s">
        <v>149</v>
      </c>
      <c r="AZ84" s="156">
        <v>42205</v>
      </c>
      <c r="BA84" s="156">
        <v>42230</v>
      </c>
      <c r="BB84" s="156"/>
      <c r="BC84" s="157" t="s">
        <v>1275</v>
      </c>
      <c r="BD84" s="156">
        <v>42585</v>
      </c>
      <c r="BE84" s="156" t="s">
        <v>149</v>
      </c>
      <c r="BF84" s="156">
        <v>42793</v>
      </c>
      <c r="BG84" s="156" t="s">
        <v>149</v>
      </c>
      <c r="BH84" s="154"/>
      <c r="BI84" s="154"/>
      <c r="BJ84" s="154"/>
      <c r="BK84" s="158">
        <v>43830</v>
      </c>
      <c r="BL84" s="151" t="s">
        <v>17</v>
      </c>
      <c r="BM84" s="255">
        <f t="shared" si="20"/>
        <v>70</v>
      </c>
      <c r="BN84" s="151">
        <f t="shared" si="17"/>
        <v>62</v>
      </c>
      <c r="BO84" s="151"/>
      <c r="BP84" s="151">
        <v>1</v>
      </c>
      <c r="BQ84" s="151">
        <v>5</v>
      </c>
      <c r="BR84" s="151">
        <v>3</v>
      </c>
      <c r="BS84" s="151">
        <v>2</v>
      </c>
      <c r="BT84" s="151">
        <v>0</v>
      </c>
      <c r="BU84" s="151">
        <v>0</v>
      </c>
      <c r="BV84" s="151">
        <v>0</v>
      </c>
      <c r="BW84" s="151" t="s">
        <v>1164</v>
      </c>
      <c r="BX84" s="151">
        <v>0</v>
      </c>
      <c r="BY84" s="151"/>
      <c r="BZ84" s="159"/>
      <c r="CA84" s="159"/>
      <c r="CB84" s="151"/>
      <c r="CC84" s="151" t="s">
        <v>162</v>
      </c>
      <c r="CD84" s="151"/>
      <c r="CE84" s="151"/>
      <c r="CF84" s="410">
        <v>1</v>
      </c>
      <c r="CG84" s="151">
        <v>2</v>
      </c>
      <c r="CH84" s="151"/>
      <c r="CI84" s="151" t="s">
        <v>814</v>
      </c>
    </row>
    <row r="85" spans="1:87" ht="24.95" customHeight="1">
      <c r="A85" s="151">
        <v>85</v>
      </c>
      <c r="B85" s="151" t="s">
        <v>1276</v>
      </c>
      <c r="C85" s="151" t="s">
        <v>1277</v>
      </c>
      <c r="D85" s="151" t="s">
        <v>911</v>
      </c>
      <c r="E85" s="151" t="s">
        <v>1278</v>
      </c>
      <c r="F85" s="151" t="s">
        <v>24</v>
      </c>
      <c r="G85" s="151">
        <v>4</v>
      </c>
      <c r="H85" s="144" t="s">
        <v>49</v>
      </c>
      <c r="I85" s="144" t="s">
        <v>35</v>
      </c>
      <c r="J85" s="144" t="s">
        <v>1279</v>
      </c>
      <c r="K85" s="144" t="s">
        <v>1279</v>
      </c>
      <c r="L85" s="144" t="s">
        <v>40</v>
      </c>
      <c r="M85" s="144" t="s">
        <v>162</v>
      </c>
      <c r="N85" s="210" t="s">
        <v>1280</v>
      </c>
      <c r="O85" s="259" t="s">
        <v>150</v>
      </c>
      <c r="P85" s="25" t="s">
        <v>150</v>
      </c>
      <c r="Q85" s="151" t="s">
        <v>150</v>
      </c>
      <c r="R85" s="151" t="s">
        <v>1281</v>
      </c>
      <c r="S85" s="151" t="s">
        <v>1282</v>
      </c>
      <c r="T85" s="376" t="s">
        <v>1283</v>
      </c>
      <c r="U85" s="154" t="s">
        <v>1284</v>
      </c>
      <c r="V85" s="154">
        <v>28497</v>
      </c>
      <c r="W85" s="162" t="s">
        <v>1285</v>
      </c>
      <c r="X85" s="162" t="s">
        <v>178</v>
      </c>
      <c r="Y85" s="162" t="s">
        <v>156</v>
      </c>
      <c r="Z85" s="162" t="s">
        <v>157</v>
      </c>
      <c r="AA85" s="151">
        <v>13</v>
      </c>
      <c r="AB85" s="154">
        <v>41642</v>
      </c>
      <c r="AC85" s="308">
        <v>41699</v>
      </c>
      <c r="AD85" s="154"/>
      <c r="AE85" s="27" t="s">
        <v>1286</v>
      </c>
      <c r="AF85" s="161" t="s">
        <v>1287</v>
      </c>
      <c r="AG85" s="161"/>
      <c r="AH85" s="151">
        <f t="shared" si="16"/>
        <v>2</v>
      </c>
      <c r="AI85" s="27" t="s">
        <v>161</v>
      </c>
      <c r="AJ85" s="161"/>
      <c r="AK85" s="161"/>
      <c r="AL85" s="161" t="s">
        <v>149</v>
      </c>
      <c r="AM85" s="161"/>
      <c r="AN85" s="161"/>
      <c r="AO85" s="161" t="s">
        <v>163</v>
      </c>
      <c r="AP85" s="161" t="s">
        <v>1288</v>
      </c>
      <c r="AQ85" s="161" t="s">
        <v>202</v>
      </c>
      <c r="AR85" s="161" t="s">
        <v>149</v>
      </c>
      <c r="AS85" s="161"/>
      <c r="AT85" s="449" t="s">
        <v>203</v>
      </c>
      <c r="AU85" s="151" t="s">
        <v>1289</v>
      </c>
      <c r="AV85" s="154"/>
      <c r="AW85" s="156">
        <v>41704</v>
      </c>
      <c r="AX85" s="156">
        <v>41946</v>
      </c>
      <c r="AY85" s="156" t="s">
        <v>149</v>
      </c>
      <c r="AZ85" s="156">
        <v>42125</v>
      </c>
      <c r="BA85" s="156">
        <v>42156</v>
      </c>
      <c r="BB85" s="156">
        <v>42217</v>
      </c>
      <c r="BC85" s="157" t="s">
        <v>1290</v>
      </c>
      <c r="BD85" s="156">
        <v>42585</v>
      </c>
      <c r="BE85" s="156" t="s">
        <v>149</v>
      </c>
      <c r="BF85" s="156">
        <v>42791</v>
      </c>
      <c r="BG85" s="156" t="s">
        <v>149</v>
      </c>
      <c r="BH85" s="154">
        <v>43115</v>
      </c>
      <c r="BI85" s="154">
        <v>43349</v>
      </c>
      <c r="BJ85" s="154">
        <v>43426</v>
      </c>
      <c r="BK85" s="158">
        <v>43434</v>
      </c>
      <c r="BL85" s="151" t="s">
        <v>17</v>
      </c>
      <c r="BM85" s="255">
        <f t="shared" si="20"/>
        <v>57</v>
      </c>
      <c r="BN85" s="151">
        <f t="shared" si="17"/>
        <v>49</v>
      </c>
      <c r="BO85" s="162" t="s">
        <v>1291</v>
      </c>
      <c r="BP85" s="151">
        <v>1</v>
      </c>
      <c r="BQ85" s="151">
        <v>4</v>
      </c>
      <c r="BR85" s="151">
        <v>3</v>
      </c>
      <c r="BS85" s="151">
        <v>2</v>
      </c>
      <c r="BT85" s="151">
        <v>0</v>
      </c>
      <c r="BU85" s="151">
        <v>0</v>
      </c>
      <c r="BV85" s="151">
        <v>0</v>
      </c>
      <c r="BW85" s="151" t="s">
        <v>162</v>
      </c>
      <c r="BX85" s="151">
        <v>0</v>
      </c>
      <c r="BY85" s="151"/>
      <c r="BZ85" s="159"/>
      <c r="CA85" s="159"/>
      <c r="CB85" s="151"/>
      <c r="CC85" s="151" t="s">
        <v>162</v>
      </c>
      <c r="CD85" s="151"/>
      <c r="CE85" s="151"/>
      <c r="CF85" s="410">
        <v>2</v>
      </c>
      <c r="CG85" s="151">
        <v>2</v>
      </c>
      <c r="CH85" s="151"/>
      <c r="CI85" s="151" t="s">
        <v>814</v>
      </c>
    </row>
    <row r="86" spans="1:87" ht="24.95" customHeight="1">
      <c r="A86" s="151">
        <v>86</v>
      </c>
      <c r="B86" s="151" t="s">
        <v>1292</v>
      </c>
      <c r="C86" s="151" t="s">
        <v>1293</v>
      </c>
      <c r="D86" s="151" t="s">
        <v>758</v>
      </c>
      <c r="E86" s="151" t="s">
        <v>1294</v>
      </c>
      <c r="F86" s="151" t="s">
        <v>25</v>
      </c>
      <c r="G86" s="151">
        <v>4</v>
      </c>
      <c r="H86" s="144" t="s">
        <v>49</v>
      </c>
      <c r="I86" s="144" t="s">
        <v>35</v>
      </c>
      <c r="J86" s="144" t="s">
        <v>606</v>
      </c>
      <c r="K86" s="144" t="s">
        <v>1295</v>
      </c>
      <c r="L86" s="144" t="s">
        <v>43</v>
      </c>
      <c r="M86" s="144" t="s">
        <v>162</v>
      </c>
      <c r="N86" s="210">
        <v>1061559</v>
      </c>
      <c r="O86" s="259"/>
      <c r="P86" s="25" t="s">
        <v>150</v>
      </c>
      <c r="Q86" s="151"/>
      <c r="R86" s="151" t="s">
        <v>1296</v>
      </c>
      <c r="S86" s="151" t="s">
        <v>1297</v>
      </c>
      <c r="T86" s="376" t="s">
        <v>1298</v>
      </c>
      <c r="U86" s="154" t="s">
        <v>1299</v>
      </c>
      <c r="V86" s="154">
        <v>25297</v>
      </c>
      <c r="W86" s="162" t="s">
        <v>1300</v>
      </c>
      <c r="X86" s="162" t="s">
        <v>178</v>
      </c>
      <c r="Y86" s="162" t="s">
        <v>162</v>
      </c>
      <c r="Z86" s="162" t="s">
        <v>157</v>
      </c>
      <c r="AA86" s="151">
        <v>16</v>
      </c>
      <c r="AB86" s="154">
        <v>41693</v>
      </c>
      <c r="AC86" s="308">
        <v>41699</v>
      </c>
      <c r="AD86" s="154"/>
      <c r="AE86" s="151" t="s">
        <v>1301</v>
      </c>
      <c r="AF86" s="151"/>
      <c r="AG86" s="151"/>
      <c r="AH86" s="151">
        <f t="shared" si="16"/>
        <v>1</v>
      </c>
      <c r="AI86" s="162" t="s">
        <v>160</v>
      </c>
      <c r="AJ86" s="151"/>
      <c r="AK86" s="151"/>
      <c r="AL86" s="151" t="s">
        <v>162</v>
      </c>
      <c r="AM86" s="151"/>
      <c r="AN86" s="151"/>
      <c r="AO86" s="151" t="s">
        <v>163</v>
      </c>
      <c r="AP86" s="151" t="s">
        <v>180</v>
      </c>
      <c r="AQ86" s="151" t="s">
        <v>202</v>
      </c>
      <c r="AR86" s="151" t="s">
        <v>149</v>
      </c>
      <c r="AS86" s="151"/>
      <c r="AT86" s="26" t="s">
        <v>203</v>
      </c>
      <c r="AU86" s="151" t="s">
        <v>1302</v>
      </c>
      <c r="AV86" s="154"/>
      <c r="AW86" s="156">
        <v>41700</v>
      </c>
      <c r="AX86" s="156">
        <v>41946</v>
      </c>
      <c r="AY86" s="156" t="s">
        <v>149</v>
      </c>
      <c r="AZ86" s="156">
        <v>42555</v>
      </c>
      <c r="BA86" s="156">
        <v>42989</v>
      </c>
      <c r="BB86" s="156"/>
      <c r="BC86" s="157"/>
      <c r="BD86" s="156">
        <v>42585</v>
      </c>
      <c r="BE86" s="156" t="s">
        <v>149</v>
      </c>
      <c r="BF86" s="156">
        <v>42793</v>
      </c>
      <c r="BG86" s="156" t="s">
        <v>149</v>
      </c>
      <c r="BH86" s="154"/>
      <c r="BI86" s="154"/>
      <c r="BJ86" s="154"/>
      <c r="BK86" s="158"/>
      <c r="BL86" s="165" t="s">
        <v>18</v>
      </c>
      <c r="BM86" s="258"/>
      <c r="BN86" s="258"/>
      <c r="BO86" s="162"/>
      <c r="BP86" s="151">
        <v>2</v>
      </c>
      <c r="BQ86" s="151">
        <v>3</v>
      </c>
      <c r="BR86" s="151">
        <v>0</v>
      </c>
      <c r="BS86" s="151">
        <v>3</v>
      </c>
      <c r="BT86" s="151">
        <v>0</v>
      </c>
      <c r="BU86" s="151">
        <v>0</v>
      </c>
      <c r="BV86" s="151">
        <v>0</v>
      </c>
      <c r="BW86" s="151" t="s">
        <v>162</v>
      </c>
      <c r="BX86" s="151">
        <v>0</v>
      </c>
      <c r="BY86" s="151"/>
      <c r="BZ86" s="159"/>
      <c r="CA86" s="159"/>
      <c r="CB86" s="151"/>
      <c r="CC86" s="151" t="s">
        <v>162</v>
      </c>
      <c r="CD86" s="151"/>
      <c r="CE86" s="151"/>
      <c r="CF86" s="410" t="s">
        <v>167</v>
      </c>
      <c r="CG86" s="151" t="s">
        <v>167</v>
      </c>
      <c r="CH86" s="151"/>
      <c r="CI86" s="151" t="s">
        <v>1303</v>
      </c>
    </row>
    <row r="87" spans="1:87" ht="24.95" customHeight="1">
      <c r="A87" s="151">
        <v>87</v>
      </c>
      <c r="B87" s="151" t="s">
        <v>1304</v>
      </c>
      <c r="C87" s="151" t="s">
        <v>1305</v>
      </c>
      <c r="D87" s="151" t="s">
        <v>1306</v>
      </c>
      <c r="E87" s="151" t="s">
        <v>1307</v>
      </c>
      <c r="F87" s="151" t="s">
        <v>25</v>
      </c>
      <c r="G87" s="151">
        <v>4</v>
      </c>
      <c r="H87" s="144" t="s">
        <v>52</v>
      </c>
      <c r="I87" s="144" t="s">
        <v>41</v>
      </c>
      <c r="J87" s="144" t="s">
        <v>606</v>
      </c>
      <c r="K87" s="144" t="s">
        <v>1308</v>
      </c>
      <c r="L87" s="144" t="s">
        <v>33</v>
      </c>
      <c r="M87" s="144" t="s">
        <v>162</v>
      </c>
      <c r="N87" s="210" t="s">
        <v>1309</v>
      </c>
      <c r="O87" s="151" t="s">
        <v>860</v>
      </c>
      <c r="P87" s="25" t="s">
        <v>1310</v>
      </c>
      <c r="Q87" s="25" t="s">
        <v>1310</v>
      </c>
      <c r="R87" s="160" t="s">
        <v>1311</v>
      </c>
      <c r="S87" s="151" t="s">
        <v>1312</v>
      </c>
      <c r="T87" s="377" t="s">
        <v>1313</v>
      </c>
      <c r="U87" s="154" t="s">
        <v>1314</v>
      </c>
      <c r="V87" s="154">
        <v>28294</v>
      </c>
      <c r="W87" s="162" t="s">
        <v>1315</v>
      </c>
      <c r="X87" s="162" t="s">
        <v>178</v>
      </c>
      <c r="Y87" s="162" t="s">
        <v>162</v>
      </c>
      <c r="Z87" s="162" t="s">
        <v>157</v>
      </c>
      <c r="AA87" s="151">
        <v>7.5</v>
      </c>
      <c r="AB87" s="154">
        <v>42353</v>
      </c>
      <c r="AC87" s="308">
        <v>41699</v>
      </c>
      <c r="AD87" s="154"/>
      <c r="AE87" s="28" t="s">
        <v>1316</v>
      </c>
      <c r="AF87" s="151"/>
      <c r="AG87" s="151"/>
      <c r="AH87" s="151">
        <f t="shared" si="16"/>
        <v>1</v>
      </c>
      <c r="AI87" s="162" t="s">
        <v>161</v>
      </c>
      <c r="AJ87" s="151"/>
      <c r="AK87" s="151"/>
      <c r="AL87" s="151" t="s">
        <v>149</v>
      </c>
      <c r="AM87" s="151"/>
      <c r="AN87" s="151"/>
      <c r="AO87" s="151" t="s">
        <v>163</v>
      </c>
      <c r="AP87" s="151" t="s">
        <v>202</v>
      </c>
      <c r="AQ87" s="151" t="s">
        <v>1317</v>
      </c>
      <c r="AR87" s="151" t="s">
        <v>149</v>
      </c>
      <c r="AS87" s="151"/>
      <c r="AT87" s="26" t="s">
        <v>1318</v>
      </c>
      <c r="AU87" s="151" t="s">
        <v>1319</v>
      </c>
      <c r="AV87" s="154"/>
      <c r="AW87" s="156">
        <v>41700</v>
      </c>
      <c r="AX87" s="156">
        <v>41946</v>
      </c>
      <c r="AY87" s="156" t="s">
        <v>149</v>
      </c>
      <c r="AZ87" s="156"/>
      <c r="BA87" s="156"/>
      <c r="BB87" s="156"/>
      <c r="BC87" s="157"/>
      <c r="BD87" s="156">
        <v>42585</v>
      </c>
      <c r="BE87" s="156" t="s">
        <v>149</v>
      </c>
      <c r="BF87" s="156">
        <v>42793</v>
      </c>
      <c r="BG87" s="156" t="s">
        <v>149</v>
      </c>
      <c r="BH87" s="154"/>
      <c r="BI87" s="154">
        <v>44221</v>
      </c>
      <c r="BJ87" s="154"/>
      <c r="BK87" s="158">
        <v>44333</v>
      </c>
      <c r="BL87" s="151" t="s">
        <v>17</v>
      </c>
      <c r="BM87" s="255">
        <f>DATEDIF(AW87,BK87, "M")+1</f>
        <v>87</v>
      </c>
      <c r="BN87" s="151">
        <f>DATEDIF(AX87,BK87, "M")+1</f>
        <v>79</v>
      </c>
      <c r="BO87" s="162" t="s">
        <v>1320</v>
      </c>
      <c r="BP87" s="151">
        <v>0</v>
      </c>
      <c r="BQ87" s="151">
        <v>4</v>
      </c>
      <c r="BR87" s="151">
        <v>0</v>
      </c>
      <c r="BS87" s="151">
        <v>0</v>
      </c>
      <c r="BT87" s="151">
        <v>1</v>
      </c>
      <c r="BU87" s="151">
        <v>0</v>
      </c>
      <c r="BV87" s="151">
        <v>0</v>
      </c>
      <c r="BW87" s="151" t="s">
        <v>162</v>
      </c>
      <c r="BX87" s="151">
        <v>0</v>
      </c>
      <c r="BY87" s="151"/>
      <c r="BZ87" s="159"/>
      <c r="CA87" s="159"/>
      <c r="CB87" s="151"/>
      <c r="CC87" s="151" t="s">
        <v>162</v>
      </c>
      <c r="CD87" s="151"/>
      <c r="CE87" s="151"/>
      <c r="CF87" s="410">
        <v>2</v>
      </c>
      <c r="CG87" s="151">
        <v>2</v>
      </c>
      <c r="CH87" s="151"/>
      <c r="CI87" s="151" t="s">
        <v>1321</v>
      </c>
    </row>
    <row r="88" spans="1:87" ht="24.95" customHeight="1">
      <c r="A88" s="97">
        <v>88</v>
      </c>
      <c r="B88" s="97" t="s">
        <v>1322</v>
      </c>
      <c r="C88" s="97" t="s">
        <v>1323</v>
      </c>
      <c r="D88" s="97" t="s">
        <v>1324</v>
      </c>
      <c r="E88" s="97" t="s">
        <v>1325</v>
      </c>
      <c r="F88" s="97" t="s">
        <v>24</v>
      </c>
      <c r="G88" s="97">
        <v>4</v>
      </c>
      <c r="H88" s="97" t="s">
        <v>50</v>
      </c>
      <c r="I88" s="97" t="s">
        <v>44</v>
      </c>
      <c r="J88" s="97" t="s">
        <v>606</v>
      </c>
      <c r="K88" s="97" t="s">
        <v>1326</v>
      </c>
      <c r="L88" s="97" t="s">
        <v>42</v>
      </c>
      <c r="M88" s="97" t="s">
        <v>149</v>
      </c>
      <c r="N88" s="97" t="s">
        <v>1327</v>
      </c>
      <c r="O88" s="97" t="s">
        <v>167</v>
      </c>
      <c r="P88" s="97" t="s">
        <v>150</v>
      </c>
      <c r="Q88" s="97"/>
      <c r="R88" s="97" t="s">
        <v>1328</v>
      </c>
      <c r="S88" s="97" t="s">
        <v>1329</v>
      </c>
      <c r="T88" s="215" t="s">
        <v>1330</v>
      </c>
      <c r="U88" s="97" t="s">
        <v>1331</v>
      </c>
      <c r="V88" s="97">
        <v>30152</v>
      </c>
      <c r="W88" s="97" t="s">
        <v>1332</v>
      </c>
      <c r="X88" s="97" t="s">
        <v>155</v>
      </c>
      <c r="Y88" s="97" t="s">
        <v>156</v>
      </c>
      <c r="Z88" s="97" t="s">
        <v>157</v>
      </c>
      <c r="AA88" s="97">
        <v>25</v>
      </c>
      <c r="AB88" s="98">
        <v>41692</v>
      </c>
      <c r="AC88" s="303">
        <v>41699</v>
      </c>
      <c r="AD88" s="98">
        <v>43867</v>
      </c>
      <c r="AE88" s="97" t="s">
        <v>1333</v>
      </c>
      <c r="AF88" s="97"/>
      <c r="AG88" s="97"/>
      <c r="AH88" s="97">
        <f t="shared" si="16"/>
        <v>1</v>
      </c>
      <c r="AI88" s="97" t="s">
        <v>281</v>
      </c>
      <c r="AJ88" s="97"/>
      <c r="AK88" s="97"/>
      <c r="AL88" s="97" t="s">
        <v>149</v>
      </c>
      <c r="AM88" s="97"/>
      <c r="AN88" s="97"/>
      <c r="AO88" s="97" t="s">
        <v>163</v>
      </c>
      <c r="AP88" s="97" t="s">
        <v>202</v>
      </c>
      <c r="AQ88" s="97"/>
      <c r="AR88" s="97"/>
      <c r="AS88" s="97"/>
      <c r="AT88" s="10" t="s">
        <v>297</v>
      </c>
      <c r="AU88" s="97"/>
      <c r="AV88" s="97"/>
      <c r="AW88" s="99">
        <v>41700</v>
      </c>
      <c r="AX88" s="99">
        <v>41946</v>
      </c>
      <c r="AY88" s="97" t="s">
        <v>149</v>
      </c>
      <c r="AZ88" s="97"/>
      <c r="BA88" s="97"/>
      <c r="BB88" s="97"/>
      <c r="BC88" s="97"/>
      <c r="BD88" s="97">
        <v>42585</v>
      </c>
      <c r="BE88" s="97" t="s">
        <v>149</v>
      </c>
      <c r="BF88" s="97"/>
      <c r="BG88" s="97" t="s">
        <v>162</v>
      </c>
      <c r="BH88" s="97"/>
      <c r="BI88" s="97"/>
      <c r="BJ88" s="97"/>
      <c r="BK88" s="97"/>
      <c r="BL88" s="166" t="s">
        <v>19</v>
      </c>
      <c r="BM88" s="97" t="s">
        <v>19</v>
      </c>
      <c r="BN88" s="97"/>
      <c r="BO88" s="97"/>
      <c r="BP88" s="97">
        <v>0</v>
      </c>
      <c r="BQ88" s="97">
        <v>2</v>
      </c>
      <c r="BR88" s="97">
        <v>0</v>
      </c>
      <c r="BS88" s="97">
        <v>1</v>
      </c>
      <c r="BT88" s="97">
        <v>0</v>
      </c>
      <c r="BU88" s="97">
        <v>0</v>
      </c>
      <c r="BV88" s="97">
        <v>0</v>
      </c>
      <c r="BW88" s="97" t="s">
        <v>162</v>
      </c>
      <c r="BX88" s="97">
        <v>0</v>
      </c>
      <c r="BY88" s="97"/>
      <c r="BZ88" s="97"/>
      <c r="CA88" s="97"/>
      <c r="CB88" s="97"/>
      <c r="CC88" s="97" t="s">
        <v>162</v>
      </c>
      <c r="CD88" s="97"/>
      <c r="CE88" s="97"/>
      <c r="CF88" s="119" t="s">
        <v>167</v>
      </c>
      <c r="CG88" s="97" t="s">
        <v>167</v>
      </c>
      <c r="CH88" s="97"/>
      <c r="CI88" s="97" t="s">
        <v>814</v>
      </c>
    </row>
    <row r="89" spans="1:87" ht="24.95" customHeight="1">
      <c r="A89" s="151">
        <v>89</v>
      </c>
      <c r="B89" s="151" t="s">
        <v>1334</v>
      </c>
      <c r="C89" s="151" t="s">
        <v>1335</v>
      </c>
      <c r="D89" s="151" t="s">
        <v>1336</v>
      </c>
      <c r="E89" s="151" t="s">
        <v>1337</v>
      </c>
      <c r="F89" s="151" t="s">
        <v>24</v>
      </c>
      <c r="G89" s="151">
        <v>4</v>
      </c>
      <c r="H89" s="144" t="s">
        <v>56</v>
      </c>
      <c r="I89" s="144" t="s">
        <v>39</v>
      </c>
      <c r="J89" s="144" t="s">
        <v>1338</v>
      </c>
      <c r="K89" s="144" t="s">
        <v>1339</v>
      </c>
      <c r="L89" s="144" t="s">
        <v>39</v>
      </c>
      <c r="M89" s="144" t="s">
        <v>149</v>
      </c>
      <c r="N89" s="210">
        <v>1034515</v>
      </c>
      <c r="O89" s="25" t="s">
        <v>150</v>
      </c>
      <c r="P89" s="25" t="s">
        <v>150</v>
      </c>
      <c r="Q89" s="151" t="s">
        <v>150</v>
      </c>
      <c r="R89" s="423" t="s">
        <v>1340</v>
      </c>
      <c r="S89" s="151" t="s">
        <v>1341</v>
      </c>
      <c r="T89" s="377" t="s">
        <v>1342</v>
      </c>
      <c r="U89" s="154" t="s">
        <v>1343</v>
      </c>
      <c r="V89" s="154">
        <v>29764</v>
      </c>
      <c r="W89" s="162" t="s">
        <v>1344</v>
      </c>
      <c r="X89" s="162" t="s">
        <v>178</v>
      </c>
      <c r="Y89" s="162" t="s">
        <v>162</v>
      </c>
      <c r="Z89" s="162" t="s">
        <v>157</v>
      </c>
      <c r="AA89" s="151">
        <v>28</v>
      </c>
      <c r="AB89" s="154">
        <v>41730</v>
      </c>
      <c r="AC89" s="308">
        <v>41699</v>
      </c>
      <c r="AD89" s="154"/>
      <c r="AE89" s="27" t="s">
        <v>1345</v>
      </c>
      <c r="AF89" s="161"/>
      <c r="AG89" s="161"/>
      <c r="AH89" s="151">
        <f t="shared" si="16"/>
        <v>1</v>
      </c>
      <c r="AI89" s="27" t="s">
        <v>160</v>
      </c>
      <c r="AJ89" s="161"/>
      <c r="AK89" s="161"/>
      <c r="AL89" s="161" t="s">
        <v>162</v>
      </c>
      <c r="AM89" s="161"/>
      <c r="AN89" s="161"/>
      <c r="AO89" s="161" t="s">
        <v>181</v>
      </c>
      <c r="AP89" s="161" t="s">
        <v>180</v>
      </c>
      <c r="AQ89" s="316" t="s">
        <v>249</v>
      </c>
      <c r="AR89" s="161" t="s">
        <v>149</v>
      </c>
      <c r="AS89" s="161"/>
      <c r="AT89" s="449" t="s">
        <v>541</v>
      </c>
      <c r="AU89" s="151" t="s">
        <v>1346</v>
      </c>
      <c r="AV89" s="154"/>
      <c r="AW89" s="156">
        <v>41700</v>
      </c>
      <c r="AX89" s="156">
        <v>41946</v>
      </c>
      <c r="AY89" s="156" t="s">
        <v>149</v>
      </c>
      <c r="AZ89" s="156"/>
      <c r="BA89" s="156"/>
      <c r="BB89" s="156"/>
      <c r="BC89" s="157"/>
      <c r="BD89" s="156">
        <v>42585</v>
      </c>
      <c r="BE89" s="156" t="s">
        <v>149</v>
      </c>
      <c r="BF89" s="156">
        <v>42793</v>
      </c>
      <c r="BG89" s="156" t="s">
        <v>149</v>
      </c>
      <c r="BH89" s="154"/>
      <c r="BI89" s="154"/>
      <c r="BJ89" s="154"/>
      <c r="BK89" s="158">
        <v>43201</v>
      </c>
      <c r="BL89" s="151" t="s">
        <v>17</v>
      </c>
      <c r="BM89" s="255">
        <f t="shared" ref="BM89:BM97" si="21">DATEDIF(AW89,BK89, "M")+1</f>
        <v>50</v>
      </c>
      <c r="BN89" s="151">
        <f t="shared" ref="BN89:BN103" si="22">DATEDIF(AX89,BK89, "M")+1</f>
        <v>42</v>
      </c>
      <c r="BO89" s="162" t="s">
        <v>1347</v>
      </c>
      <c r="BP89" s="151">
        <v>0</v>
      </c>
      <c r="BQ89" s="151">
        <v>0</v>
      </c>
      <c r="BR89" s="151">
        <v>6</v>
      </c>
      <c r="BS89" s="151">
        <v>1</v>
      </c>
      <c r="BT89" s="151">
        <v>0</v>
      </c>
      <c r="BU89" s="151">
        <v>0</v>
      </c>
      <c r="BV89" s="151">
        <v>0</v>
      </c>
      <c r="BW89" s="151" t="s">
        <v>162</v>
      </c>
      <c r="BX89" s="151">
        <v>0</v>
      </c>
      <c r="BY89" s="151"/>
      <c r="BZ89" s="159"/>
      <c r="CA89" s="159"/>
      <c r="CB89" s="151"/>
      <c r="CC89" s="151" t="s">
        <v>162</v>
      </c>
      <c r="CD89" s="151"/>
      <c r="CE89" s="151"/>
      <c r="CF89" s="410">
        <v>1</v>
      </c>
      <c r="CG89" s="151">
        <v>1</v>
      </c>
      <c r="CH89" s="151"/>
      <c r="CI89" s="151" t="s">
        <v>814</v>
      </c>
    </row>
    <row r="90" spans="1:87" ht="24.95" customHeight="1">
      <c r="A90" s="151">
        <v>90</v>
      </c>
      <c r="B90" s="151" t="s">
        <v>1348</v>
      </c>
      <c r="C90" s="151" t="s">
        <v>1349</v>
      </c>
      <c r="D90" s="151" t="s">
        <v>1350</v>
      </c>
      <c r="E90" s="151" t="s">
        <v>1351</v>
      </c>
      <c r="F90" s="151" t="s">
        <v>24</v>
      </c>
      <c r="G90" s="151">
        <v>4</v>
      </c>
      <c r="H90" s="144" t="s">
        <v>49</v>
      </c>
      <c r="I90" s="144" t="s">
        <v>36</v>
      </c>
      <c r="J90" s="144" t="s">
        <v>606</v>
      </c>
      <c r="K90" s="144" t="s">
        <v>1352</v>
      </c>
      <c r="L90" s="144" t="s">
        <v>43</v>
      </c>
      <c r="M90" s="144" t="s">
        <v>162</v>
      </c>
      <c r="N90" s="210" t="s">
        <v>1353</v>
      </c>
      <c r="O90" s="259" t="s">
        <v>150</v>
      </c>
      <c r="P90" s="25" t="s">
        <v>150</v>
      </c>
      <c r="Q90" s="151" t="s">
        <v>150</v>
      </c>
      <c r="R90" s="151" t="s">
        <v>1354</v>
      </c>
      <c r="S90" s="333" t="s">
        <v>1355</v>
      </c>
      <c r="T90" s="376" t="s">
        <v>1356</v>
      </c>
      <c r="U90" s="154" t="s">
        <v>1357</v>
      </c>
      <c r="V90" s="154">
        <v>28270</v>
      </c>
      <c r="W90" s="162" t="s">
        <v>1358</v>
      </c>
      <c r="X90" s="162" t="s">
        <v>178</v>
      </c>
      <c r="Y90" s="162" t="s">
        <v>162</v>
      </c>
      <c r="Z90" s="162" t="s">
        <v>157</v>
      </c>
      <c r="AA90" s="151">
        <v>21</v>
      </c>
      <c r="AB90" s="154">
        <v>41756</v>
      </c>
      <c r="AC90" s="308">
        <v>41699</v>
      </c>
      <c r="AD90" s="154"/>
      <c r="AE90" s="27" t="s">
        <v>1359</v>
      </c>
      <c r="AF90" s="161" t="s">
        <v>1360</v>
      </c>
      <c r="AG90" s="161" t="s">
        <v>1361</v>
      </c>
      <c r="AH90" s="151">
        <f t="shared" si="16"/>
        <v>3</v>
      </c>
      <c r="AI90" s="27" t="s">
        <v>161</v>
      </c>
      <c r="AJ90" s="161"/>
      <c r="AK90" s="161"/>
      <c r="AL90" s="161" t="s">
        <v>149</v>
      </c>
      <c r="AM90" s="161"/>
      <c r="AN90" s="161"/>
      <c r="AO90" s="161" t="s">
        <v>181</v>
      </c>
      <c r="AP90" s="161" t="s">
        <v>1362</v>
      </c>
      <c r="AQ90" s="161" t="s">
        <v>1363</v>
      </c>
      <c r="AR90" s="161" t="s">
        <v>1364</v>
      </c>
      <c r="AS90" s="161"/>
      <c r="AT90" s="449" t="s">
        <v>1365</v>
      </c>
      <c r="AU90" s="151" t="s">
        <v>1366</v>
      </c>
      <c r="AV90" s="154"/>
      <c r="AW90" s="156">
        <v>41700</v>
      </c>
      <c r="AX90" s="156">
        <v>41946</v>
      </c>
      <c r="AY90" s="156" t="s">
        <v>149</v>
      </c>
      <c r="AZ90" s="156">
        <v>42235</v>
      </c>
      <c r="BA90" s="156">
        <v>42195</v>
      </c>
      <c r="BB90" s="156"/>
      <c r="BC90" s="157" t="s">
        <v>1367</v>
      </c>
      <c r="BD90" s="156">
        <v>42585</v>
      </c>
      <c r="BE90" s="156" t="s">
        <v>149</v>
      </c>
      <c r="BF90" s="156">
        <v>42793</v>
      </c>
      <c r="BG90" s="156" t="s">
        <v>149</v>
      </c>
      <c r="BH90" s="154"/>
      <c r="BI90" s="154"/>
      <c r="BJ90" s="154"/>
      <c r="BK90" s="158">
        <v>43657</v>
      </c>
      <c r="BL90" s="151" t="s">
        <v>17</v>
      </c>
      <c r="BM90" s="255">
        <f t="shared" si="21"/>
        <v>65</v>
      </c>
      <c r="BN90" s="151">
        <f t="shared" si="22"/>
        <v>57</v>
      </c>
      <c r="BO90" s="151"/>
      <c r="BP90" s="151">
        <v>2</v>
      </c>
      <c r="BQ90" s="151">
        <v>17</v>
      </c>
      <c r="BR90" s="151">
        <v>6</v>
      </c>
      <c r="BS90" s="151">
        <v>3</v>
      </c>
      <c r="BT90" s="151">
        <v>1</v>
      </c>
      <c r="BU90" s="151">
        <v>0</v>
      </c>
      <c r="BV90" s="151">
        <v>0</v>
      </c>
      <c r="BW90" s="151" t="s">
        <v>162</v>
      </c>
      <c r="BX90" s="151">
        <v>0</v>
      </c>
      <c r="BY90" s="151"/>
      <c r="BZ90" s="159"/>
      <c r="CA90" s="159"/>
      <c r="CB90" s="151"/>
      <c r="CC90" s="151" t="s">
        <v>162</v>
      </c>
      <c r="CD90" s="151"/>
      <c r="CE90" s="151"/>
      <c r="CF90" s="410">
        <v>3</v>
      </c>
      <c r="CG90" s="151">
        <v>3</v>
      </c>
      <c r="CH90" s="151"/>
      <c r="CI90" s="151" t="s">
        <v>814</v>
      </c>
    </row>
    <row r="91" spans="1:87" ht="24.95" customHeight="1">
      <c r="A91" s="151">
        <v>91</v>
      </c>
      <c r="B91" s="151" t="s">
        <v>1368</v>
      </c>
      <c r="C91" s="151" t="s">
        <v>1369</v>
      </c>
      <c r="D91" s="151" t="s">
        <v>1370</v>
      </c>
      <c r="E91" s="151" t="s">
        <v>437</v>
      </c>
      <c r="F91" s="151" t="s">
        <v>25</v>
      </c>
      <c r="G91" s="151">
        <v>4</v>
      </c>
      <c r="H91" s="144" t="s">
        <v>51</v>
      </c>
      <c r="I91" s="144" t="s">
        <v>37</v>
      </c>
      <c r="J91" s="144" t="s">
        <v>1371</v>
      </c>
      <c r="K91" s="144" t="s">
        <v>1372</v>
      </c>
      <c r="L91" s="144" t="s">
        <v>37</v>
      </c>
      <c r="M91" s="144" t="s">
        <v>149</v>
      </c>
      <c r="N91" s="210" t="s">
        <v>1373</v>
      </c>
      <c r="O91" s="259" t="s">
        <v>150</v>
      </c>
      <c r="P91" s="25" t="s">
        <v>150</v>
      </c>
      <c r="Q91" s="151" t="s">
        <v>150</v>
      </c>
      <c r="R91" s="151" t="s">
        <v>1374</v>
      </c>
      <c r="S91" s="160" t="s">
        <v>1375</v>
      </c>
      <c r="T91" s="377" t="s">
        <v>1376</v>
      </c>
      <c r="U91" s="154" t="s">
        <v>1377</v>
      </c>
      <c r="V91" s="154">
        <v>26239</v>
      </c>
      <c r="W91" s="162" t="s">
        <v>1378</v>
      </c>
      <c r="X91" s="162" t="s">
        <v>178</v>
      </c>
      <c r="Y91" s="162" t="s">
        <v>162</v>
      </c>
      <c r="Z91" s="162" t="s">
        <v>157</v>
      </c>
      <c r="AA91" s="151">
        <v>26</v>
      </c>
      <c r="AB91" s="154">
        <v>41156</v>
      </c>
      <c r="AC91" s="308">
        <v>41699</v>
      </c>
      <c r="AD91" s="154"/>
      <c r="AE91" s="27" t="s">
        <v>1379</v>
      </c>
      <c r="AF91" s="161"/>
      <c r="AG91" s="161"/>
      <c r="AH91" s="151">
        <f t="shared" si="16"/>
        <v>1</v>
      </c>
      <c r="AI91" s="27" t="s">
        <v>160</v>
      </c>
      <c r="AJ91" s="161"/>
      <c r="AK91" s="161"/>
      <c r="AL91" s="161" t="s">
        <v>149</v>
      </c>
      <c r="AM91" s="161"/>
      <c r="AN91" s="161"/>
      <c r="AO91" s="161" t="s">
        <v>163</v>
      </c>
      <c r="AP91" s="161" t="s">
        <v>1380</v>
      </c>
      <c r="AQ91" s="161"/>
      <c r="AR91" s="161"/>
      <c r="AS91" s="161"/>
      <c r="AT91" s="449" t="s">
        <v>284</v>
      </c>
      <c r="AU91" s="151" t="s">
        <v>1381</v>
      </c>
      <c r="AV91" s="154"/>
      <c r="AW91" s="156">
        <v>41700</v>
      </c>
      <c r="AX91" s="156">
        <v>41946</v>
      </c>
      <c r="AY91" s="156" t="s">
        <v>149</v>
      </c>
      <c r="AZ91" s="156"/>
      <c r="BA91" s="156"/>
      <c r="BB91" s="156"/>
      <c r="BC91" s="157"/>
      <c r="BD91" s="156">
        <v>42585</v>
      </c>
      <c r="BE91" s="156" t="s">
        <v>149</v>
      </c>
      <c r="BF91" s="156">
        <v>42793</v>
      </c>
      <c r="BG91" s="156" t="s">
        <v>149</v>
      </c>
      <c r="BH91" s="154"/>
      <c r="BI91" s="154"/>
      <c r="BJ91" s="154"/>
      <c r="BK91" s="158">
        <v>42460</v>
      </c>
      <c r="BL91" s="151" t="s">
        <v>17</v>
      </c>
      <c r="BM91" s="255">
        <f t="shared" si="21"/>
        <v>25</v>
      </c>
      <c r="BN91" s="151">
        <f t="shared" si="22"/>
        <v>17</v>
      </c>
      <c r="BO91" s="151"/>
      <c r="BP91" s="151">
        <v>3</v>
      </c>
      <c r="BQ91" s="151">
        <v>0</v>
      </c>
      <c r="BR91" s="151">
        <v>2</v>
      </c>
      <c r="BS91" s="151">
        <v>0</v>
      </c>
      <c r="BT91" s="151">
        <v>0</v>
      </c>
      <c r="BU91" s="151">
        <v>0</v>
      </c>
      <c r="BV91" s="151">
        <v>0</v>
      </c>
      <c r="BW91" s="151" t="s">
        <v>162</v>
      </c>
      <c r="BX91" s="151">
        <v>0</v>
      </c>
      <c r="BY91" s="151"/>
      <c r="BZ91" s="159"/>
      <c r="CA91" s="159"/>
      <c r="CB91" s="151"/>
      <c r="CC91" s="151" t="s">
        <v>162</v>
      </c>
      <c r="CD91" s="151"/>
      <c r="CE91" s="151"/>
      <c r="CF91" s="410">
        <v>1</v>
      </c>
      <c r="CG91" s="151">
        <v>1</v>
      </c>
      <c r="CH91" s="151"/>
      <c r="CI91" s="151" t="s">
        <v>814</v>
      </c>
    </row>
    <row r="92" spans="1:87" ht="24.95" customHeight="1">
      <c r="A92" s="151">
        <v>92</v>
      </c>
      <c r="B92" s="151" t="s">
        <v>1382</v>
      </c>
      <c r="C92" s="151" t="s">
        <v>1383</v>
      </c>
      <c r="D92" s="151" t="s">
        <v>21</v>
      </c>
      <c r="E92" s="151" t="s">
        <v>1384</v>
      </c>
      <c r="F92" s="151" t="s">
        <v>24</v>
      </c>
      <c r="G92" s="151">
        <v>4</v>
      </c>
      <c r="H92" s="144" t="s">
        <v>55</v>
      </c>
      <c r="I92" s="144" t="s">
        <v>43</v>
      </c>
      <c r="J92" s="144" t="s">
        <v>1385</v>
      </c>
      <c r="K92" s="144" t="s">
        <v>1386</v>
      </c>
      <c r="L92" s="144" t="s">
        <v>43</v>
      </c>
      <c r="M92" s="144" t="s">
        <v>149</v>
      </c>
      <c r="N92" s="210" t="s">
        <v>1387</v>
      </c>
      <c r="O92" s="259" t="s">
        <v>150</v>
      </c>
      <c r="P92" s="25" t="s">
        <v>150</v>
      </c>
      <c r="Q92" s="151" t="s">
        <v>150</v>
      </c>
      <c r="R92" s="160" t="s">
        <v>1388</v>
      </c>
      <c r="S92" s="151" t="s">
        <v>1389</v>
      </c>
      <c r="T92" s="376" t="s">
        <v>1390</v>
      </c>
      <c r="U92" s="154" t="s">
        <v>1391</v>
      </c>
      <c r="V92" s="154">
        <v>28287</v>
      </c>
      <c r="W92" s="162" t="s">
        <v>1392</v>
      </c>
      <c r="X92" s="162" t="s">
        <v>178</v>
      </c>
      <c r="Y92" s="162" t="s">
        <v>162</v>
      </c>
      <c r="Z92" s="162" t="s">
        <v>157</v>
      </c>
      <c r="AA92" s="151">
        <v>20.5</v>
      </c>
      <c r="AB92" s="154">
        <v>41640</v>
      </c>
      <c r="AC92" s="308">
        <v>41699</v>
      </c>
      <c r="AD92" s="154"/>
      <c r="AE92" s="27" t="s">
        <v>1393</v>
      </c>
      <c r="AF92" s="161" t="s">
        <v>1394</v>
      </c>
      <c r="AG92" s="161"/>
      <c r="AH92" s="151">
        <f t="shared" si="16"/>
        <v>2</v>
      </c>
      <c r="AI92" s="27" t="s">
        <v>160</v>
      </c>
      <c r="AJ92" s="161"/>
      <c r="AK92" s="161"/>
      <c r="AL92" s="161" t="s">
        <v>149</v>
      </c>
      <c r="AM92" s="161"/>
      <c r="AN92" s="161"/>
      <c r="AO92" s="161" t="s">
        <v>163</v>
      </c>
      <c r="AP92" s="161" t="s">
        <v>369</v>
      </c>
      <c r="AQ92" s="161" t="s">
        <v>249</v>
      </c>
      <c r="AR92" s="161" t="s">
        <v>149</v>
      </c>
      <c r="AS92" s="161" t="s">
        <v>1395</v>
      </c>
      <c r="AT92" s="449" t="s">
        <v>371</v>
      </c>
      <c r="AU92" s="151" t="s">
        <v>1396</v>
      </c>
      <c r="AV92" s="154"/>
      <c r="AW92" s="156">
        <v>41700</v>
      </c>
      <c r="AX92" s="156">
        <v>41946</v>
      </c>
      <c r="AY92" s="156" t="s">
        <v>149</v>
      </c>
      <c r="AZ92" s="156"/>
      <c r="BA92" s="156"/>
      <c r="BB92" s="156"/>
      <c r="BC92" s="157" t="s">
        <v>1397</v>
      </c>
      <c r="BD92" s="156">
        <v>42585</v>
      </c>
      <c r="BE92" s="156" t="s">
        <v>149</v>
      </c>
      <c r="BF92" s="156">
        <v>43164</v>
      </c>
      <c r="BG92" s="156" t="s">
        <v>162</v>
      </c>
      <c r="BH92" s="154"/>
      <c r="BI92" s="154"/>
      <c r="BJ92" s="154"/>
      <c r="BK92" s="158">
        <v>43285</v>
      </c>
      <c r="BL92" s="151" t="s">
        <v>17</v>
      </c>
      <c r="BM92" s="255">
        <f t="shared" si="21"/>
        <v>53</v>
      </c>
      <c r="BN92" s="151">
        <f t="shared" si="22"/>
        <v>45</v>
      </c>
      <c r="BO92" s="162" t="s">
        <v>1397</v>
      </c>
      <c r="BP92" s="151">
        <v>1</v>
      </c>
      <c r="BQ92" s="151">
        <v>5</v>
      </c>
      <c r="BR92" s="151">
        <v>6</v>
      </c>
      <c r="BS92" s="151">
        <v>2</v>
      </c>
      <c r="BT92" s="151">
        <v>2</v>
      </c>
      <c r="BU92" s="151">
        <v>0</v>
      </c>
      <c r="BV92" s="151">
        <v>0</v>
      </c>
      <c r="BW92" s="151" t="s">
        <v>162</v>
      </c>
      <c r="BX92" s="151">
        <v>0</v>
      </c>
      <c r="BY92" s="151"/>
      <c r="BZ92" s="159"/>
      <c r="CA92" s="159"/>
      <c r="CB92" s="151"/>
      <c r="CC92" s="151" t="s">
        <v>162</v>
      </c>
      <c r="CD92" s="151"/>
      <c r="CE92" s="151"/>
      <c r="CF92" s="410">
        <v>1</v>
      </c>
      <c r="CG92" s="151">
        <v>2</v>
      </c>
      <c r="CH92" s="151">
        <v>1</v>
      </c>
      <c r="CI92" s="151" t="s">
        <v>814</v>
      </c>
    </row>
    <row r="93" spans="1:87" ht="24.95" customHeight="1">
      <c r="A93" s="151">
        <v>93</v>
      </c>
      <c r="B93" s="151" t="s">
        <v>1398</v>
      </c>
      <c r="C93" s="151" t="s">
        <v>1399</v>
      </c>
      <c r="D93" s="151" t="s">
        <v>1400</v>
      </c>
      <c r="E93" s="151" t="s">
        <v>1401</v>
      </c>
      <c r="F93" s="151" t="s">
        <v>25</v>
      </c>
      <c r="G93" s="151">
        <v>4</v>
      </c>
      <c r="H93" s="144" t="s">
        <v>49</v>
      </c>
      <c r="I93" s="144" t="s">
        <v>40</v>
      </c>
      <c r="J93" s="144" t="s">
        <v>1402</v>
      </c>
      <c r="K93" s="144" t="s">
        <v>1403</v>
      </c>
      <c r="L93" s="144" t="s">
        <v>40</v>
      </c>
      <c r="M93" s="144" t="s">
        <v>149</v>
      </c>
      <c r="N93" s="151" t="s">
        <v>1404</v>
      </c>
      <c r="O93" s="256" t="s">
        <v>150</v>
      </c>
      <c r="P93" s="257" t="s">
        <v>150</v>
      </c>
      <c r="Q93" s="151" t="s">
        <v>150</v>
      </c>
      <c r="R93" s="151" t="s">
        <v>1405</v>
      </c>
      <c r="S93" s="160" t="s">
        <v>1406</v>
      </c>
      <c r="T93" s="377" t="s">
        <v>1407</v>
      </c>
      <c r="U93" s="154" t="s">
        <v>1408</v>
      </c>
      <c r="V93" s="154">
        <v>30065</v>
      </c>
      <c r="W93" s="162" t="s">
        <v>1409</v>
      </c>
      <c r="X93" s="162" t="s">
        <v>178</v>
      </c>
      <c r="Y93" s="162" t="s">
        <v>156</v>
      </c>
      <c r="Z93" s="162" t="s">
        <v>157</v>
      </c>
      <c r="AA93" s="151">
        <v>38</v>
      </c>
      <c r="AB93" s="154">
        <v>42065</v>
      </c>
      <c r="AC93" s="308">
        <v>41699</v>
      </c>
      <c r="AD93" s="154"/>
      <c r="AE93" s="28" t="s">
        <v>1410</v>
      </c>
      <c r="AF93" s="151"/>
      <c r="AG93" s="151"/>
      <c r="AH93" s="151">
        <f t="shared" si="16"/>
        <v>1</v>
      </c>
      <c r="AI93" s="27" t="s">
        <v>160</v>
      </c>
      <c r="AJ93" s="151"/>
      <c r="AK93" s="151"/>
      <c r="AL93" s="151" t="s">
        <v>149</v>
      </c>
      <c r="AM93" s="151"/>
      <c r="AN93" s="151"/>
      <c r="AO93" s="151" t="s">
        <v>163</v>
      </c>
      <c r="AP93" s="151" t="s">
        <v>1288</v>
      </c>
      <c r="AQ93" s="151" t="s">
        <v>202</v>
      </c>
      <c r="AR93" s="151"/>
      <c r="AS93" s="151"/>
      <c r="AT93" s="26" t="s">
        <v>419</v>
      </c>
      <c r="AU93" s="151" t="s">
        <v>1411</v>
      </c>
      <c r="AV93" s="154"/>
      <c r="AW93" s="156">
        <v>41700</v>
      </c>
      <c r="AX93" s="156">
        <v>41946</v>
      </c>
      <c r="AY93" s="156" t="s">
        <v>149</v>
      </c>
      <c r="AZ93" s="156">
        <v>42199</v>
      </c>
      <c r="BA93" s="156">
        <v>42137</v>
      </c>
      <c r="BB93" s="156"/>
      <c r="BC93" s="157"/>
      <c r="BD93" s="156">
        <v>42585</v>
      </c>
      <c r="BE93" s="156" t="s">
        <v>149</v>
      </c>
      <c r="BF93" s="156">
        <v>42793</v>
      </c>
      <c r="BG93" s="156" t="s">
        <v>149</v>
      </c>
      <c r="BH93" s="154"/>
      <c r="BI93" s="154"/>
      <c r="BJ93" s="154"/>
      <c r="BK93" s="158">
        <v>44827</v>
      </c>
      <c r="BL93" s="165" t="s">
        <v>17</v>
      </c>
      <c r="BM93" s="255">
        <f t="shared" si="21"/>
        <v>103</v>
      </c>
      <c r="BN93" s="151">
        <f t="shared" si="22"/>
        <v>95</v>
      </c>
      <c r="BO93" s="151"/>
      <c r="BP93" s="151">
        <v>0</v>
      </c>
      <c r="BQ93" s="151">
        <v>1</v>
      </c>
      <c r="BR93" s="151">
        <v>0</v>
      </c>
      <c r="BS93" s="151">
        <v>1</v>
      </c>
      <c r="BT93" s="151">
        <v>0</v>
      </c>
      <c r="BU93" s="151">
        <v>0</v>
      </c>
      <c r="BV93" s="151">
        <v>0</v>
      </c>
      <c r="BW93" s="151" t="s">
        <v>162</v>
      </c>
      <c r="BX93" s="151">
        <v>0</v>
      </c>
      <c r="BY93" s="151"/>
      <c r="BZ93" s="159"/>
      <c r="CA93" s="159"/>
      <c r="CB93" s="151"/>
      <c r="CC93" s="151" t="s">
        <v>162</v>
      </c>
      <c r="CD93" s="151"/>
      <c r="CE93" s="151"/>
      <c r="CF93" s="410">
        <v>2</v>
      </c>
      <c r="CG93" s="151">
        <v>3</v>
      </c>
      <c r="CH93" s="151"/>
      <c r="CI93" s="151" t="s">
        <v>814</v>
      </c>
    </row>
    <row r="94" spans="1:87" ht="24.95" customHeight="1">
      <c r="A94" s="151">
        <v>94</v>
      </c>
      <c r="B94" s="151" t="s">
        <v>1412</v>
      </c>
      <c r="C94" s="151" t="s">
        <v>1413</v>
      </c>
      <c r="D94" s="151" t="s">
        <v>1414</v>
      </c>
      <c r="E94" s="151" t="s">
        <v>1415</v>
      </c>
      <c r="F94" s="151" t="s">
        <v>24</v>
      </c>
      <c r="G94" s="151">
        <v>4</v>
      </c>
      <c r="H94" s="144" t="s">
        <v>56</v>
      </c>
      <c r="I94" s="144" t="s">
        <v>39</v>
      </c>
      <c r="J94" s="144" t="s">
        <v>1416</v>
      </c>
      <c r="K94" s="144" t="s">
        <v>1416</v>
      </c>
      <c r="L94" s="144" t="s">
        <v>39</v>
      </c>
      <c r="M94" s="144" t="s">
        <v>149</v>
      </c>
      <c r="N94" s="210" t="s">
        <v>1417</v>
      </c>
      <c r="O94" s="259" t="s">
        <v>150</v>
      </c>
      <c r="P94" s="25" t="s">
        <v>150</v>
      </c>
      <c r="Q94" s="151" t="s">
        <v>150</v>
      </c>
      <c r="R94" s="151" t="s">
        <v>1418</v>
      </c>
      <c r="S94" s="151" t="s">
        <v>1419</v>
      </c>
      <c r="T94" s="376" t="s">
        <v>1420</v>
      </c>
      <c r="U94" s="154" t="s">
        <v>1421</v>
      </c>
      <c r="V94" s="154">
        <v>29335</v>
      </c>
      <c r="W94" s="162" t="s">
        <v>1422</v>
      </c>
      <c r="X94" s="162" t="s">
        <v>178</v>
      </c>
      <c r="Y94" s="162" t="s">
        <v>162</v>
      </c>
      <c r="Z94" s="162" t="s">
        <v>157</v>
      </c>
      <c r="AA94" s="151">
        <v>19.5</v>
      </c>
      <c r="AB94" s="154">
        <v>41746</v>
      </c>
      <c r="AC94" s="308">
        <v>41699</v>
      </c>
      <c r="AD94" s="154"/>
      <c r="AE94" s="27" t="s">
        <v>1423</v>
      </c>
      <c r="AF94" s="155" t="s">
        <v>1424</v>
      </c>
      <c r="AG94" s="155"/>
      <c r="AH94" s="151">
        <f t="shared" si="16"/>
        <v>2</v>
      </c>
      <c r="AI94" s="27" t="s">
        <v>160</v>
      </c>
      <c r="AJ94" s="155"/>
      <c r="AK94" s="155"/>
      <c r="AL94" s="155" t="s">
        <v>149</v>
      </c>
      <c r="AM94" s="155"/>
      <c r="AN94" s="155"/>
      <c r="AO94" s="155" t="s">
        <v>163</v>
      </c>
      <c r="AP94" s="155" t="s">
        <v>180</v>
      </c>
      <c r="AQ94" s="155" t="s">
        <v>202</v>
      </c>
      <c r="AR94" s="155" t="s">
        <v>149</v>
      </c>
      <c r="AS94" s="155"/>
      <c r="AT94" s="450" t="s">
        <v>541</v>
      </c>
      <c r="AU94" s="151" t="s">
        <v>1425</v>
      </c>
      <c r="AV94" s="154"/>
      <c r="AW94" s="156">
        <v>41700</v>
      </c>
      <c r="AX94" s="156">
        <v>41946</v>
      </c>
      <c r="AY94" s="156" t="s">
        <v>149</v>
      </c>
      <c r="AZ94" s="156">
        <v>41706</v>
      </c>
      <c r="BA94" s="156"/>
      <c r="BB94" s="156">
        <v>42080</v>
      </c>
      <c r="BC94" s="157" t="s">
        <v>1426</v>
      </c>
      <c r="BD94" s="156">
        <v>42585</v>
      </c>
      <c r="BE94" s="156" t="s">
        <v>149</v>
      </c>
      <c r="BF94" s="156">
        <v>42793</v>
      </c>
      <c r="BG94" s="156" t="s">
        <v>149</v>
      </c>
      <c r="BH94" s="154">
        <v>43165</v>
      </c>
      <c r="BI94" s="154">
        <v>43376</v>
      </c>
      <c r="BJ94" s="154">
        <v>43399</v>
      </c>
      <c r="BK94" s="158">
        <v>43417</v>
      </c>
      <c r="BL94" s="151" t="s">
        <v>17</v>
      </c>
      <c r="BM94" s="255">
        <f t="shared" si="21"/>
        <v>57</v>
      </c>
      <c r="BN94" s="151">
        <f t="shared" si="22"/>
        <v>49</v>
      </c>
      <c r="BO94" s="162" t="s">
        <v>1426</v>
      </c>
      <c r="BP94" s="151">
        <v>0</v>
      </c>
      <c r="BQ94" s="151">
        <v>0</v>
      </c>
      <c r="BR94" s="151">
        <v>3</v>
      </c>
      <c r="BS94" s="151">
        <v>2</v>
      </c>
      <c r="BT94" s="151">
        <v>0</v>
      </c>
      <c r="BU94" s="151">
        <v>0</v>
      </c>
      <c r="BV94" s="151">
        <v>0</v>
      </c>
      <c r="BW94" s="151" t="s">
        <v>162</v>
      </c>
      <c r="BX94" s="151">
        <v>0</v>
      </c>
      <c r="BY94" s="151"/>
      <c r="BZ94" s="159"/>
      <c r="CA94" s="159"/>
      <c r="CB94" s="151"/>
      <c r="CC94" s="151" t="s">
        <v>162</v>
      </c>
      <c r="CD94" s="151"/>
      <c r="CE94" s="151"/>
      <c r="CF94" s="410">
        <v>2</v>
      </c>
      <c r="CG94" s="151">
        <v>2</v>
      </c>
      <c r="CH94" s="151"/>
      <c r="CI94" s="151" t="s">
        <v>542</v>
      </c>
    </row>
    <row r="95" spans="1:87" ht="24.95" customHeight="1">
      <c r="A95" s="151">
        <v>95</v>
      </c>
      <c r="B95" s="151" t="s">
        <v>1427</v>
      </c>
      <c r="C95" s="151" t="s">
        <v>423</v>
      </c>
      <c r="D95" s="151" t="s">
        <v>603</v>
      </c>
      <c r="E95" s="151" t="s">
        <v>1428</v>
      </c>
      <c r="F95" s="151" t="s">
        <v>24</v>
      </c>
      <c r="G95" s="151">
        <v>4</v>
      </c>
      <c r="H95" s="144" t="s">
        <v>51</v>
      </c>
      <c r="I95" s="144" t="s">
        <v>37</v>
      </c>
      <c r="J95" s="144" t="s">
        <v>1429</v>
      </c>
      <c r="K95" s="144" t="s">
        <v>1430</v>
      </c>
      <c r="L95" s="144" t="s">
        <v>37</v>
      </c>
      <c r="M95" s="144" t="s">
        <v>149</v>
      </c>
      <c r="N95" s="210"/>
      <c r="O95" s="259" t="s">
        <v>150</v>
      </c>
      <c r="P95" s="25" t="s">
        <v>150</v>
      </c>
      <c r="Q95" s="151" t="s">
        <v>150</v>
      </c>
      <c r="R95" s="423" t="s">
        <v>1431</v>
      </c>
      <c r="S95" s="151" t="s">
        <v>1432</v>
      </c>
      <c r="T95" s="376" t="s">
        <v>1433</v>
      </c>
      <c r="U95" s="154" t="s">
        <v>1434</v>
      </c>
      <c r="V95" s="154">
        <v>28031</v>
      </c>
      <c r="W95" s="162" t="s">
        <v>1435</v>
      </c>
      <c r="X95" s="162" t="s">
        <v>178</v>
      </c>
      <c r="Y95" s="162" t="s">
        <v>162</v>
      </c>
      <c r="Z95" s="162" t="s">
        <v>157</v>
      </c>
      <c r="AA95" s="151">
        <v>31.5</v>
      </c>
      <c r="AB95" s="154">
        <v>41866</v>
      </c>
      <c r="AC95" s="308">
        <v>41699</v>
      </c>
      <c r="AD95" s="154"/>
      <c r="AE95" s="27" t="s">
        <v>1436</v>
      </c>
      <c r="AF95" s="161"/>
      <c r="AG95" s="161"/>
      <c r="AH95" s="151">
        <f t="shared" si="16"/>
        <v>1</v>
      </c>
      <c r="AI95" s="27" t="s">
        <v>160</v>
      </c>
      <c r="AJ95" s="161"/>
      <c r="AK95" s="161"/>
      <c r="AL95" s="161" t="s">
        <v>149</v>
      </c>
      <c r="AM95" s="161"/>
      <c r="AN95" s="161"/>
      <c r="AO95" s="161" t="s">
        <v>163</v>
      </c>
      <c r="AP95" s="161" t="s">
        <v>444</v>
      </c>
      <c r="AQ95" s="161" t="s">
        <v>249</v>
      </c>
      <c r="AR95" s="161" t="s">
        <v>149</v>
      </c>
      <c r="AS95" s="161"/>
      <c r="AT95" s="449" t="s">
        <v>284</v>
      </c>
      <c r="AU95" s="151" t="s">
        <v>1437</v>
      </c>
      <c r="AV95" s="154"/>
      <c r="AW95" s="156">
        <v>41700</v>
      </c>
      <c r="AX95" s="156">
        <v>41946</v>
      </c>
      <c r="AY95" s="156" t="s">
        <v>149</v>
      </c>
      <c r="AZ95" s="156"/>
      <c r="BA95" s="156"/>
      <c r="BB95" s="156"/>
      <c r="BC95" s="157"/>
      <c r="BD95" s="156">
        <v>42951</v>
      </c>
      <c r="BE95" s="156" t="s">
        <v>162</v>
      </c>
      <c r="BF95" s="156">
        <v>43164</v>
      </c>
      <c r="BG95" s="156" t="s">
        <v>162</v>
      </c>
      <c r="BH95" s="154"/>
      <c r="BI95" s="154"/>
      <c r="BJ95" s="154"/>
      <c r="BK95" s="158">
        <v>43433</v>
      </c>
      <c r="BL95" s="151" t="s">
        <v>17</v>
      </c>
      <c r="BM95" s="255">
        <f t="shared" si="21"/>
        <v>57</v>
      </c>
      <c r="BN95" s="151">
        <f t="shared" si="22"/>
        <v>49</v>
      </c>
      <c r="BO95" s="162" t="s">
        <v>1438</v>
      </c>
      <c r="BP95" s="151">
        <v>0</v>
      </c>
      <c r="BQ95" s="151">
        <v>1</v>
      </c>
      <c r="BR95" s="151">
        <v>4</v>
      </c>
      <c r="BS95" s="151">
        <v>1</v>
      </c>
      <c r="BT95" s="151">
        <v>2</v>
      </c>
      <c r="BU95" s="151">
        <v>0</v>
      </c>
      <c r="BV95" s="151">
        <v>0</v>
      </c>
      <c r="BW95" s="151" t="s">
        <v>162</v>
      </c>
      <c r="BX95" s="151">
        <v>0</v>
      </c>
      <c r="BY95" s="151"/>
      <c r="BZ95" s="159"/>
      <c r="CA95" s="159"/>
      <c r="CB95" s="151"/>
      <c r="CC95" s="151" t="s">
        <v>162</v>
      </c>
      <c r="CD95" s="151"/>
      <c r="CE95" s="151"/>
      <c r="CF95" s="410">
        <v>2</v>
      </c>
      <c r="CG95" s="151">
        <v>3</v>
      </c>
      <c r="CH95" s="151"/>
      <c r="CI95" s="151" t="s">
        <v>1303</v>
      </c>
    </row>
    <row r="96" spans="1:87" ht="24.95" customHeight="1">
      <c r="A96" s="151">
        <v>96</v>
      </c>
      <c r="B96" s="151" t="s">
        <v>1439</v>
      </c>
      <c r="C96" s="151" t="s">
        <v>1440</v>
      </c>
      <c r="D96" s="151" t="s">
        <v>997</v>
      </c>
      <c r="E96" s="151" t="s">
        <v>319</v>
      </c>
      <c r="F96" s="151" t="s">
        <v>24</v>
      </c>
      <c r="G96" s="151">
        <v>4</v>
      </c>
      <c r="H96" s="144" t="s">
        <v>51</v>
      </c>
      <c r="I96" s="144" t="s">
        <v>30</v>
      </c>
      <c r="J96" s="144" t="s">
        <v>606</v>
      </c>
      <c r="K96" s="144" t="s">
        <v>1441</v>
      </c>
      <c r="L96" s="144" t="s">
        <v>43</v>
      </c>
      <c r="M96" s="144" t="s">
        <v>149</v>
      </c>
      <c r="N96" s="151"/>
      <c r="O96" s="256" t="s">
        <v>150</v>
      </c>
      <c r="P96" s="256" t="s">
        <v>239</v>
      </c>
      <c r="Q96" s="151" t="s">
        <v>150</v>
      </c>
      <c r="R96" s="151" t="s">
        <v>1442</v>
      </c>
      <c r="S96" s="160" t="s">
        <v>1443</v>
      </c>
      <c r="T96" s="376" t="s">
        <v>1444</v>
      </c>
      <c r="U96" s="154" t="s">
        <v>1445</v>
      </c>
      <c r="V96" s="154">
        <v>28157</v>
      </c>
      <c r="W96" s="162" t="s">
        <v>1446</v>
      </c>
      <c r="X96" s="162" t="s">
        <v>178</v>
      </c>
      <c r="Y96" s="162" t="s">
        <v>162</v>
      </c>
      <c r="Z96" s="162" t="s">
        <v>157</v>
      </c>
      <c r="AA96" s="151">
        <v>17.5</v>
      </c>
      <c r="AB96" s="154">
        <v>41695</v>
      </c>
      <c r="AC96" s="308">
        <v>41699</v>
      </c>
      <c r="AD96" s="154"/>
      <c r="AE96" s="28" t="s">
        <v>1447</v>
      </c>
      <c r="AF96" s="151"/>
      <c r="AG96" s="151"/>
      <c r="AH96" s="151">
        <f t="shared" si="16"/>
        <v>1</v>
      </c>
      <c r="AI96" s="27" t="s">
        <v>281</v>
      </c>
      <c r="AJ96" s="151"/>
      <c r="AK96" s="151"/>
      <c r="AL96" s="151" t="s">
        <v>162</v>
      </c>
      <c r="AM96" s="151"/>
      <c r="AN96" s="151"/>
      <c r="AO96" s="151" t="s">
        <v>163</v>
      </c>
      <c r="AP96" s="151" t="s">
        <v>1448</v>
      </c>
      <c r="AQ96" s="151" t="s">
        <v>249</v>
      </c>
      <c r="AR96" s="151" t="s">
        <v>149</v>
      </c>
      <c r="AS96" s="151"/>
      <c r="AT96" s="26" t="s">
        <v>327</v>
      </c>
      <c r="AU96" s="151" t="s">
        <v>1449</v>
      </c>
      <c r="AV96" s="154"/>
      <c r="AW96" s="156">
        <v>41700</v>
      </c>
      <c r="AX96" s="156">
        <v>41946</v>
      </c>
      <c r="AY96" s="156" t="s">
        <v>149</v>
      </c>
      <c r="AZ96" s="156">
        <v>42580</v>
      </c>
      <c r="BA96" s="156">
        <v>42580</v>
      </c>
      <c r="BB96" s="156"/>
      <c r="BC96" s="157" t="s">
        <v>1450</v>
      </c>
      <c r="BD96" s="156">
        <v>42952</v>
      </c>
      <c r="BE96" s="156" t="s">
        <v>162</v>
      </c>
      <c r="BF96" s="156">
        <v>43164</v>
      </c>
      <c r="BG96" s="156" t="s">
        <v>162</v>
      </c>
      <c r="BH96" s="154"/>
      <c r="BI96" s="154"/>
      <c r="BJ96" s="154"/>
      <c r="BK96" s="158">
        <v>44137</v>
      </c>
      <c r="BL96" s="151" t="s">
        <v>17</v>
      </c>
      <c r="BM96" s="255">
        <f t="shared" si="21"/>
        <v>81</v>
      </c>
      <c r="BN96" s="151">
        <f t="shared" si="22"/>
        <v>72</v>
      </c>
      <c r="BO96" s="151" t="s">
        <v>1451</v>
      </c>
      <c r="BP96" s="151">
        <v>5</v>
      </c>
      <c r="BQ96" s="151">
        <v>17</v>
      </c>
      <c r="BR96" s="151">
        <v>16</v>
      </c>
      <c r="BS96" s="151">
        <v>0</v>
      </c>
      <c r="BT96" s="151">
        <v>2</v>
      </c>
      <c r="BU96" s="151">
        <v>0</v>
      </c>
      <c r="BV96" s="151">
        <v>0</v>
      </c>
      <c r="BW96" s="151" t="s">
        <v>162</v>
      </c>
      <c r="BX96" s="151">
        <v>0</v>
      </c>
      <c r="BY96" s="151"/>
      <c r="BZ96" s="159"/>
      <c r="CA96" s="159"/>
      <c r="CB96" s="151"/>
      <c r="CC96" s="151" t="s">
        <v>162</v>
      </c>
      <c r="CD96" s="151"/>
      <c r="CE96" s="151"/>
      <c r="CF96" s="410">
        <v>3</v>
      </c>
      <c r="CG96" s="151">
        <v>3</v>
      </c>
      <c r="CH96" s="151"/>
      <c r="CI96" s="151" t="s">
        <v>1303</v>
      </c>
    </row>
    <row r="97" spans="1:87" ht="24.95" customHeight="1">
      <c r="A97" s="151">
        <v>97</v>
      </c>
      <c r="B97" s="151" t="s">
        <v>1452</v>
      </c>
      <c r="C97" s="151" t="s">
        <v>1453</v>
      </c>
      <c r="D97" s="151" t="s">
        <v>1454</v>
      </c>
      <c r="E97" s="151" t="s">
        <v>1455</v>
      </c>
      <c r="F97" s="151" t="s">
        <v>25</v>
      </c>
      <c r="G97" s="151">
        <v>4</v>
      </c>
      <c r="H97" s="144" t="s">
        <v>55</v>
      </c>
      <c r="I97" s="144" t="s">
        <v>43</v>
      </c>
      <c r="J97" s="144" t="s">
        <v>606</v>
      </c>
      <c r="K97" s="144" t="s">
        <v>1456</v>
      </c>
      <c r="L97" s="144" t="s">
        <v>43</v>
      </c>
      <c r="M97" s="144" t="s">
        <v>149</v>
      </c>
      <c r="N97" s="210"/>
      <c r="O97" s="259" t="s">
        <v>150</v>
      </c>
      <c r="P97" s="151" t="s">
        <v>150</v>
      </c>
      <c r="Q97" s="151" t="s">
        <v>150</v>
      </c>
      <c r="R97" s="151" t="s">
        <v>1457</v>
      </c>
      <c r="S97" s="151" t="s">
        <v>1458</v>
      </c>
      <c r="T97" s="376" t="s">
        <v>1459</v>
      </c>
      <c r="U97" s="154" t="s">
        <v>1460</v>
      </c>
      <c r="V97" s="154">
        <v>28587</v>
      </c>
      <c r="W97" s="162" t="s">
        <v>1461</v>
      </c>
      <c r="X97" s="162" t="s">
        <v>178</v>
      </c>
      <c r="Y97" s="162" t="s">
        <v>162</v>
      </c>
      <c r="Z97" s="162" t="s">
        <v>157</v>
      </c>
      <c r="AA97" s="151">
        <v>7</v>
      </c>
      <c r="AB97" s="154">
        <v>41867</v>
      </c>
      <c r="AC97" s="308">
        <v>41699</v>
      </c>
      <c r="AD97" s="154"/>
      <c r="AE97" s="27" t="s">
        <v>1462</v>
      </c>
      <c r="AF97" s="161"/>
      <c r="AG97" s="161"/>
      <c r="AH97" s="151">
        <f t="shared" si="16"/>
        <v>1</v>
      </c>
      <c r="AI97" s="27" t="s">
        <v>160</v>
      </c>
      <c r="AJ97" s="161"/>
      <c r="AK97" s="161"/>
      <c r="AL97" s="161" t="s">
        <v>149</v>
      </c>
      <c r="AM97" s="161"/>
      <c r="AN97" s="161"/>
      <c r="AO97" s="161" t="s">
        <v>163</v>
      </c>
      <c r="AP97" s="161" t="s">
        <v>202</v>
      </c>
      <c r="AQ97" s="151" t="s">
        <v>249</v>
      </c>
      <c r="AR97" s="161" t="s">
        <v>162</v>
      </c>
      <c r="AS97" s="161" t="s">
        <v>1463</v>
      </c>
      <c r="AT97" s="449" t="s">
        <v>371</v>
      </c>
      <c r="AU97" s="151" t="s">
        <v>1464</v>
      </c>
      <c r="AV97" s="154"/>
      <c r="AW97" s="156">
        <v>41700</v>
      </c>
      <c r="AX97" s="156">
        <v>41946</v>
      </c>
      <c r="AY97" s="156" t="s">
        <v>149</v>
      </c>
      <c r="AZ97" s="156"/>
      <c r="BA97" s="156"/>
      <c r="BB97" s="156"/>
      <c r="BC97" s="157"/>
      <c r="BD97" s="156">
        <v>42953</v>
      </c>
      <c r="BE97" s="156" t="s">
        <v>162</v>
      </c>
      <c r="BF97" s="156">
        <v>43164</v>
      </c>
      <c r="BG97" s="156" t="s">
        <v>162</v>
      </c>
      <c r="BH97" s="154"/>
      <c r="BI97" s="154"/>
      <c r="BJ97" s="154"/>
      <c r="BK97" s="158">
        <v>43658</v>
      </c>
      <c r="BL97" s="151" t="s">
        <v>17</v>
      </c>
      <c r="BM97" s="255">
        <f t="shared" si="21"/>
        <v>65</v>
      </c>
      <c r="BN97" s="151">
        <f t="shared" si="22"/>
        <v>57</v>
      </c>
      <c r="BO97" s="151"/>
      <c r="BP97" s="151">
        <v>0</v>
      </c>
      <c r="BQ97" s="151">
        <v>2</v>
      </c>
      <c r="BR97" s="151">
        <v>2</v>
      </c>
      <c r="BS97" s="151">
        <v>2</v>
      </c>
      <c r="BT97" s="151">
        <v>1</v>
      </c>
      <c r="BU97" s="151">
        <v>0</v>
      </c>
      <c r="BV97" s="151">
        <v>0</v>
      </c>
      <c r="BW97" s="151" t="s">
        <v>162</v>
      </c>
      <c r="BX97" s="151">
        <v>365</v>
      </c>
      <c r="BY97" s="151"/>
      <c r="BZ97" s="159"/>
      <c r="CA97" s="159"/>
      <c r="CB97" s="151"/>
      <c r="CC97" s="151" t="s">
        <v>149</v>
      </c>
      <c r="CD97" s="151"/>
      <c r="CE97" s="151"/>
      <c r="CF97" s="410">
        <v>1</v>
      </c>
      <c r="CG97" s="151">
        <v>1</v>
      </c>
      <c r="CH97" s="151"/>
      <c r="CI97" s="151" t="s">
        <v>542</v>
      </c>
    </row>
    <row r="98" spans="1:87" ht="24.95" customHeight="1">
      <c r="A98" s="167">
        <v>98</v>
      </c>
      <c r="B98" s="167" t="s">
        <v>1465</v>
      </c>
      <c r="C98" s="167" t="s">
        <v>1466</v>
      </c>
      <c r="D98" s="167"/>
      <c r="E98" s="167" t="s">
        <v>1467</v>
      </c>
      <c r="F98" s="167" t="s">
        <v>24</v>
      </c>
      <c r="G98" s="167">
        <v>5</v>
      </c>
      <c r="H98" s="167" t="s">
        <v>53</v>
      </c>
      <c r="I98" s="167" t="s">
        <v>36</v>
      </c>
      <c r="J98" s="167" t="s">
        <v>606</v>
      </c>
      <c r="K98" s="167" t="s">
        <v>1468</v>
      </c>
      <c r="L98" s="167" t="s">
        <v>43</v>
      </c>
      <c r="M98" s="167" t="s">
        <v>162</v>
      </c>
      <c r="N98" s="260">
        <v>1513579</v>
      </c>
      <c r="O98" s="31" t="s">
        <v>150</v>
      </c>
      <c r="P98" s="32" t="s">
        <v>150</v>
      </c>
      <c r="Q98" s="167" t="s">
        <v>150</v>
      </c>
      <c r="R98" s="167" t="s">
        <v>1469</v>
      </c>
      <c r="S98" s="167" t="s">
        <v>1470</v>
      </c>
      <c r="T98" s="378" t="s">
        <v>1471</v>
      </c>
      <c r="U98" s="169" t="s">
        <v>1472</v>
      </c>
      <c r="V98" s="169">
        <v>27949</v>
      </c>
      <c r="W98" s="176" t="s">
        <v>1473</v>
      </c>
      <c r="X98" s="176" t="s">
        <v>178</v>
      </c>
      <c r="Y98" s="176" t="s">
        <v>162</v>
      </c>
      <c r="Z98" s="176" t="s">
        <v>157</v>
      </c>
      <c r="AA98" s="167">
        <v>5.5</v>
      </c>
      <c r="AB98" s="169">
        <v>42370</v>
      </c>
      <c r="AC98" s="309">
        <v>42064</v>
      </c>
      <c r="AD98" s="169"/>
      <c r="AE98" s="33" t="s">
        <v>1474</v>
      </c>
      <c r="AF98" s="33" t="s">
        <v>1475</v>
      </c>
      <c r="AG98" s="33" t="s">
        <v>1476</v>
      </c>
      <c r="AH98" s="167">
        <f t="shared" ref="AH98:AH129" si="23">COUNTA(AE98:AG98)</f>
        <v>3</v>
      </c>
      <c r="AI98" s="33" t="s">
        <v>160</v>
      </c>
      <c r="AJ98" s="33" t="s">
        <v>160</v>
      </c>
      <c r="AK98" s="33" t="s">
        <v>161</v>
      </c>
      <c r="AL98" s="33" t="s">
        <v>149</v>
      </c>
      <c r="AM98" s="33" t="s">
        <v>162</v>
      </c>
      <c r="AN98" s="33" t="s">
        <v>149</v>
      </c>
      <c r="AO98" s="33" t="s">
        <v>181</v>
      </c>
      <c r="AP98" s="33" t="s">
        <v>1477</v>
      </c>
      <c r="AQ98" s="33" t="s">
        <v>597</v>
      </c>
      <c r="AR98" s="33" t="s">
        <v>149</v>
      </c>
      <c r="AS98" s="33" t="s">
        <v>1478</v>
      </c>
      <c r="AT98" s="451" t="s">
        <v>1479</v>
      </c>
      <c r="AU98" s="33" t="s">
        <v>1480</v>
      </c>
      <c r="AV98" s="33" t="s">
        <v>162</v>
      </c>
      <c r="AW98" s="170">
        <v>42065</v>
      </c>
      <c r="AX98" s="170">
        <v>42310</v>
      </c>
      <c r="AY98" s="170" t="s">
        <v>149</v>
      </c>
      <c r="AZ98" s="170"/>
      <c r="BA98" s="170">
        <v>42492</v>
      </c>
      <c r="BB98" s="170"/>
      <c r="BC98" s="171" t="s">
        <v>1481</v>
      </c>
      <c r="BD98" s="170">
        <v>42947</v>
      </c>
      <c r="BE98" s="170" t="s">
        <v>149</v>
      </c>
      <c r="BF98" s="170">
        <v>43528</v>
      </c>
      <c r="BG98" s="170" t="s">
        <v>162</v>
      </c>
      <c r="BH98" s="169"/>
      <c r="BI98" s="169"/>
      <c r="BJ98" s="169"/>
      <c r="BK98" s="172">
        <v>43646</v>
      </c>
      <c r="BL98" s="167" t="s">
        <v>17</v>
      </c>
      <c r="BM98" s="261">
        <f>DATEDIF(AW98,BK98, "M")+1</f>
        <v>52</v>
      </c>
      <c r="BN98" s="167">
        <f t="shared" si="22"/>
        <v>44</v>
      </c>
      <c r="BO98" s="167"/>
      <c r="BP98" s="167">
        <v>4</v>
      </c>
      <c r="BQ98" s="167">
        <v>2</v>
      </c>
      <c r="BR98" s="167">
        <v>19</v>
      </c>
      <c r="BS98" s="167">
        <v>1</v>
      </c>
      <c r="BT98" s="167">
        <v>1</v>
      </c>
      <c r="BU98" s="167">
        <v>0</v>
      </c>
      <c r="BV98" s="167">
        <v>0</v>
      </c>
      <c r="BW98" s="167" t="s">
        <v>162</v>
      </c>
      <c r="BX98" s="167">
        <v>0</v>
      </c>
      <c r="BY98" s="167"/>
      <c r="BZ98" s="173"/>
      <c r="CA98" s="173"/>
      <c r="CB98" s="167"/>
      <c r="CC98" s="167" t="s">
        <v>162</v>
      </c>
      <c r="CD98" s="167"/>
      <c r="CE98" s="167"/>
      <c r="CF98" s="411">
        <v>3</v>
      </c>
      <c r="CG98" s="167">
        <v>3</v>
      </c>
      <c r="CH98" s="167"/>
      <c r="CI98" s="167" t="s">
        <v>814</v>
      </c>
    </row>
    <row r="99" spans="1:87" ht="24.95" customHeight="1">
      <c r="A99" s="167">
        <v>99</v>
      </c>
      <c r="B99" s="167" t="s">
        <v>1482</v>
      </c>
      <c r="C99" s="167" t="s">
        <v>1483</v>
      </c>
      <c r="D99" s="167"/>
      <c r="E99" s="167" t="s">
        <v>1484</v>
      </c>
      <c r="F99" s="167" t="s">
        <v>24</v>
      </c>
      <c r="G99" s="167">
        <v>5</v>
      </c>
      <c r="H99" s="167" t="s">
        <v>52</v>
      </c>
      <c r="I99" s="167" t="s">
        <v>41</v>
      </c>
      <c r="J99" s="167" t="s">
        <v>1485</v>
      </c>
      <c r="K99" s="167" t="s">
        <v>1486</v>
      </c>
      <c r="L99" s="167" t="s">
        <v>35</v>
      </c>
      <c r="M99" s="167" t="s">
        <v>162</v>
      </c>
      <c r="N99" s="167" t="s">
        <v>1487</v>
      </c>
      <c r="O99" s="262" t="s">
        <v>150</v>
      </c>
      <c r="P99" s="263" t="s">
        <v>150</v>
      </c>
      <c r="Q99" s="167" t="s">
        <v>150</v>
      </c>
      <c r="R99" s="167" t="s">
        <v>1488</v>
      </c>
      <c r="S99" s="167" t="s">
        <v>1489</v>
      </c>
      <c r="T99" s="379" t="s">
        <v>1490</v>
      </c>
      <c r="U99" s="169" t="s">
        <v>1491</v>
      </c>
      <c r="V99" s="169">
        <v>29221</v>
      </c>
      <c r="W99" s="176" t="s">
        <v>1492</v>
      </c>
      <c r="X99" s="176" t="s">
        <v>178</v>
      </c>
      <c r="Y99" s="176" t="s">
        <v>162</v>
      </c>
      <c r="Z99" s="176" t="s">
        <v>157</v>
      </c>
      <c r="AA99" s="167">
        <v>39</v>
      </c>
      <c r="AB99" s="169">
        <v>42993</v>
      </c>
      <c r="AC99" s="309">
        <v>42064</v>
      </c>
      <c r="AD99" s="169"/>
      <c r="AE99" s="34" t="s">
        <v>1493</v>
      </c>
      <c r="AF99" s="34" t="s">
        <v>1494</v>
      </c>
      <c r="AG99" s="167"/>
      <c r="AH99" s="167">
        <f t="shared" si="23"/>
        <v>2</v>
      </c>
      <c r="AI99" s="176" t="s">
        <v>161</v>
      </c>
      <c r="AJ99" s="167" t="s">
        <v>161</v>
      </c>
      <c r="AK99" s="167"/>
      <c r="AL99" s="167" t="s">
        <v>149</v>
      </c>
      <c r="AM99" s="167" t="s">
        <v>162</v>
      </c>
      <c r="AN99" s="167"/>
      <c r="AO99" s="167" t="s">
        <v>163</v>
      </c>
      <c r="AP99" s="167" t="s">
        <v>180</v>
      </c>
      <c r="AQ99" s="167" t="s">
        <v>249</v>
      </c>
      <c r="AR99" s="167" t="s">
        <v>149</v>
      </c>
      <c r="AS99" s="33" t="s">
        <v>1495</v>
      </c>
      <c r="AT99" s="30" t="s">
        <v>218</v>
      </c>
      <c r="AU99" s="33" t="s">
        <v>1496</v>
      </c>
      <c r="AV99" s="33" t="s">
        <v>162</v>
      </c>
      <c r="AW99" s="170">
        <v>42065</v>
      </c>
      <c r="AX99" s="170">
        <v>42310</v>
      </c>
      <c r="AY99" s="170" t="s">
        <v>149</v>
      </c>
      <c r="AZ99" s="170">
        <v>42850</v>
      </c>
      <c r="BA99" s="170">
        <v>42863</v>
      </c>
      <c r="BB99" s="170"/>
      <c r="BC99" s="171" t="s">
        <v>1497</v>
      </c>
      <c r="BD99" s="170">
        <v>42947</v>
      </c>
      <c r="BE99" s="170" t="s">
        <v>149</v>
      </c>
      <c r="BF99" s="170">
        <v>43164</v>
      </c>
      <c r="BG99" s="170" t="s">
        <v>149</v>
      </c>
      <c r="BH99" s="169"/>
      <c r="BI99" s="169"/>
      <c r="BJ99" s="169"/>
      <c r="BK99" s="172">
        <v>43830</v>
      </c>
      <c r="BL99" s="167" t="s">
        <v>17</v>
      </c>
      <c r="BM99" s="261">
        <f t="shared" ref="BM99:BM103" si="24">DATEDIF(AW99,BK99, "M")+1</f>
        <v>58</v>
      </c>
      <c r="BN99" s="167">
        <f t="shared" si="22"/>
        <v>50</v>
      </c>
      <c r="BO99" s="167"/>
      <c r="BP99" s="167">
        <v>0</v>
      </c>
      <c r="BQ99" s="167">
        <v>1</v>
      </c>
      <c r="BR99" s="167">
        <v>2</v>
      </c>
      <c r="BS99" s="167">
        <v>2</v>
      </c>
      <c r="BT99" s="167">
        <v>0</v>
      </c>
      <c r="BU99" s="167">
        <v>0</v>
      </c>
      <c r="BV99" s="167">
        <v>0</v>
      </c>
      <c r="BW99" s="167" t="s">
        <v>162</v>
      </c>
      <c r="BX99" s="167">
        <v>0</v>
      </c>
      <c r="BY99" s="167"/>
      <c r="BZ99" s="173"/>
      <c r="CA99" s="173"/>
      <c r="CB99" s="167"/>
      <c r="CC99" s="167" t="s">
        <v>162</v>
      </c>
      <c r="CD99" s="167"/>
      <c r="CE99" s="167"/>
      <c r="CF99" s="411">
        <v>1</v>
      </c>
      <c r="CG99" s="167">
        <v>3</v>
      </c>
      <c r="CH99" s="167"/>
      <c r="CI99" s="167" t="s">
        <v>814</v>
      </c>
    </row>
    <row r="100" spans="1:87" ht="24.95" customHeight="1">
      <c r="A100" s="167">
        <v>100</v>
      </c>
      <c r="B100" s="167" t="s">
        <v>1498</v>
      </c>
      <c r="C100" s="167" t="s">
        <v>346</v>
      </c>
      <c r="D100" s="167" t="s">
        <v>1499</v>
      </c>
      <c r="E100" s="167" t="s">
        <v>449</v>
      </c>
      <c r="F100" s="167" t="s">
        <v>25</v>
      </c>
      <c r="G100" s="167">
        <v>5</v>
      </c>
      <c r="H100" s="167" t="s">
        <v>51</v>
      </c>
      <c r="I100" s="167" t="s">
        <v>37</v>
      </c>
      <c r="J100" s="167" t="s">
        <v>1429</v>
      </c>
      <c r="K100" s="167" t="s">
        <v>1500</v>
      </c>
      <c r="L100" s="167" t="s">
        <v>37</v>
      </c>
      <c r="M100" s="167" t="s">
        <v>149</v>
      </c>
      <c r="N100" s="264" t="s">
        <v>1501</v>
      </c>
      <c r="O100" s="265" t="s">
        <v>150</v>
      </c>
      <c r="P100" s="266" t="s">
        <v>150</v>
      </c>
      <c r="Q100" s="167" t="s">
        <v>150</v>
      </c>
      <c r="R100" s="348" t="s">
        <v>1502</v>
      </c>
      <c r="S100" s="167" t="s">
        <v>1503</v>
      </c>
      <c r="T100" s="379" t="s">
        <v>1504</v>
      </c>
      <c r="U100" s="169" t="s">
        <v>1505</v>
      </c>
      <c r="V100" s="169">
        <v>29998</v>
      </c>
      <c r="W100" s="176" t="s">
        <v>1506</v>
      </c>
      <c r="X100" s="176" t="s">
        <v>155</v>
      </c>
      <c r="Y100" s="176" t="s">
        <v>156</v>
      </c>
      <c r="Z100" s="176" t="s">
        <v>157</v>
      </c>
      <c r="AA100" s="167">
        <v>22</v>
      </c>
      <c r="AB100" s="169">
        <v>41748</v>
      </c>
      <c r="AC100" s="309">
        <v>42064</v>
      </c>
      <c r="AD100" s="169"/>
      <c r="AE100" s="341" t="s">
        <v>1507</v>
      </c>
      <c r="AF100" s="33" t="s">
        <v>1508</v>
      </c>
      <c r="AG100" s="174"/>
      <c r="AH100" s="167">
        <f t="shared" si="23"/>
        <v>2</v>
      </c>
      <c r="AI100" s="33" t="s">
        <v>160</v>
      </c>
      <c r="AJ100" s="33" t="s">
        <v>160</v>
      </c>
      <c r="AK100" s="174"/>
      <c r="AL100" s="174" t="s">
        <v>162</v>
      </c>
      <c r="AM100" s="174" t="s">
        <v>149</v>
      </c>
      <c r="AN100" s="174"/>
      <c r="AO100" s="174" t="s">
        <v>163</v>
      </c>
      <c r="AP100" s="174" t="s">
        <v>444</v>
      </c>
      <c r="AQ100" s="174" t="s">
        <v>216</v>
      </c>
      <c r="AR100" s="174" t="s">
        <v>149</v>
      </c>
      <c r="AS100" s="174"/>
      <c r="AT100" s="452" t="s">
        <v>1509</v>
      </c>
      <c r="AU100" s="33" t="s">
        <v>1510</v>
      </c>
      <c r="AV100" s="33" t="s">
        <v>149</v>
      </c>
      <c r="AW100" s="170">
        <v>42065</v>
      </c>
      <c r="AX100" s="170">
        <v>42310</v>
      </c>
      <c r="AY100" s="170" t="s">
        <v>149</v>
      </c>
      <c r="AZ100" s="170"/>
      <c r="BA100" s="170"/>
      <c r="BB100" s="170"/>
      <c r="BC100" s="171"/>
      <c r="BD100" s="170">
        <v>42947</v>
      </c>
      <c r="BE100" s="170" t="s">
        <v>149</v>
      </c>
      <c r="BF100" s="170">
        <v>43164</v>
      </c>
      <c r="BG100" s="170" t="s">
        <v>149</v>
      </c>
      <c r="BH100" s="169"/>
      <c r="BI100" s="169"/>
      <c r="BJ100" s="169"/>
      <c r="BK100" s="172">
        <v>43250</v>
      </c>
      <c r="BL100" s="167" t="s">
        <v>17</v>
      </c>
      <c r="BM100" s="261">
        <f t="shared" si="24"/>
        <v>39</v>
      </c>
      <c r="BN100" s="167">
        <f t="shared" si="22"/>
        <v>31</v>
      </c>
      <c r="BO100" s="167"/>
      <c r="BP100" s="167">
        <v>0</v>
      </c>
      <c r="BQ100" s="167">
        <v>0</v>
      </c>
      <c r="BR100" s="167">
        <v>3</v>
      </c>
      <c r="BS100" s="167">
        <v>0</v>
      </c>
      <c r="BT100" s="167">
        <v>0</v>
      </c>
      <c r="BU100" s="167">
        <v>0</v>
      </c>
      <c r="BV100" s="167">
        <v>0</v>
      </c>
      <c r="BW100" s="167" t="s">
        <v>162</v>
      </c>
      <c r="BX100" s="167">
        <v>0</v>
      </c>
      <c r="BY100" s="167"/>
      <c r="BZ100" s="173"/>
      <c r="CA100" s="173"/>
      <c r="CB100" s="167"/>
      <c r="CC100" s="167" t="s">
        <v>162</v>
      </c>
      <c r="CD100" s="167"/>
      <c r="CE100" s="167"/>
      <c r="CF100" s="411">
        <v>3</v>
      </c>
      <c r="CG100" s="167">
        <v>3</v>
      </c>
      <c r="CH100" s="167"/>
      <c r="CI100" s="167" t="s">
        <v>814</v>
      </c>
    </row>
    <row r="101" spans="1:87" ht="24.95" customHeight="1">
      <c r="A101" s="167">
        <v>101</v>
      </c>
      <c r="B101" s="167" t="s">
        <v>1511</v>
      </c>
      <c r="C101" s="167" t="s">
        <v>1512</v>
      </c>
      <c r="D101" s="167" t="s">
        <v>1513</v>
      </c>
      <c r="E101" s="167" t="s">
        <v>1514</v>
      </c>
      <c r="F101" s="167" t="s">
        <v>25</v>
      </c>
      <c r="G101" s="167">
        <v>5</v>
      </c>
      <c r="H101" s="167" t="s">
        <v>55</v>
      </c>
      <c r="I101" s="167" t="s">
        <v>43</v>
      </c>
      <c r="J101" s="167" t="s">
        <v>1515</v>
      </c>
      <c r="K101" s="167" t="s">
        <v>1515</v>
      </c>
      <c r="L101" s="167" t="s">
        <v>43</v>
      </c>
      <c r="M101" s="167" t="s">
        <v>149</v>
      </c>
      <c r="N101" s="167" t="s">
        <v>1516</v>
      </c>
      <c r="O101" s="262" t="s">
        <v>150</v>
      </c>
      <c r="P101" s="263" t="s">
        <v>150</v>
      </c>
      <c r="Q101" s="167"/>
      <c r="R101" s="175" t="s">
        <v>1517</v>
      </c>
      <c r="S101" s="167" t="s">
        <v>1518</v>
      </c>
      <c r="T101" s="378" t="s">
        <v>1519</v>
      </c>
      <c r="U101" s="169" t="s">
        <v>1520</v>
      </c>
      <c r="V101" s="169">
        <v>26236</v>
      </c>
      <c r="W101" s="176" t="s">
        <v>1521</v>
      </c>
      <c r="X101" s="176" t="s">
        <v>178</v>
      </c>
      <c r="Y101" s="176" t="s">
        <v>162</v>
      </c>
      <c r="Z101" s="176" t="s">
        <v>157</v>
      </c>
      <c r="AA101" s="167">
        <v>11.5</v>
      </c>
      <c r="AB101" s="169">
        <v>42430</v>
      </c>
      <c r="AC101" s="309">
        <v>42064</v>
      </c>
      <c r="AD101" s="169"/>
      <c r="AE101" s="34" t="s">
        <v>1522</v>
      </c>
      <c r="AF101" s="34" t="s">
        <v>1523</v>
      </c>
      <c r="AG101" s="33"/>
      <c r="AH101" s="167">
        <f t="shared" si="23"/>
        <v>2</v>
      </c>
      <c r="AI101" s="33" t="s">
        <v>160</v>
      </c>
      <c r="AJ101" s="33" t="s">
        <v>201</v>
      </c>
      <c r="AK101" s="33"/>
      <c r="AL101" s="33" t="s">
        <v>149</v>
      </c>
      <c r="AM101" s="33" t="s">
        <v>162</v>
      </c>
      <c r="AN101" s="33"/>
      <c r="AO101" s="33" t="s">
        <v>163</v>
      </c>
      <c r="AP101" s="33"/>
      <c r="AQ101" s="33" t="s">
        <v>202</v>
      </c>
      <c r="AR101" s="33"/>
      <c r="AS101" s="33"/>
      <c r="AT101" s="453" t="s">
        <v>371</v>
      </c>
      <c r="AU101" s="33" t="s">
        <v>1524</v>
      </c>
      <c r="AV101" s="33" t="s">
        <v>162</v>
      </c>
      <c r="AW101" s="170">
        <v>42065</v>
      </c>
      <c r="AX101" s="170">
        <v>42310</v>
      </c>
      <c r="AY101" s="170" t="s">
        <v>149</v>
      </c>
      <c r="AZ101" s="170"/>
      <c r="BA101" s="170"/>
      <c r="BB101" s="170"/>
      <c r="BC101" s="171"/>
      <c r="BD101" s="170">
        <v>42947</v>
      </c>
      <c r="BE101" s="170" t="s">
        <v>149</v>
      </c>
      <c r="BF101" s="170">
        <v>43164</v>
      </c>
      <c r="BG101" s="170" t="s">
        <v>149</v>
      </c>
      <c r="BH101" s="169"/>
      <c r="BI101" s="169"/>
      <c r="BJ101" s="169"/>
      <c r="BK101" s="172">
        <v>44334</v>
      </c>
      <c r="BL101" s="167" t="s">
        <v>17</v>
      </c>
      <c r="BM101" s="261">
        <f t="shared" si="24"/>
        <v>75</v>
      </c>
      <c r="BN101" s="167">
        <f t="shared" si="22"/>
        <v>67</v>
      </c>
      <c r="BO101" s="176" t="s">
        <v>1525</v>
      </c>
      <c r="BP101" s="167">
        <v>2</v>
      </c>
      <c r="BQ101" s="167">
        <v>5</v>
      </c>
      <c r="BR101" s="167">
        <v>1</v>
      </c>
      <c r="BS101" s="167">
        <v>1</v>
      </c>
      <c r="BT101" s="167">
        <v>0</v>
      </c>
      <c r="BU101" s="167">
        <v>0</v>
      </c>
      <c r="BV101" s="167">
        <v>0</v>
      </c>
      <c r="BW101" s="167" t="s">
        <v>162</v>
      </c>
      <c r="BX101" s="167">
        <v>0</v>
      </c>
      <c r="BY101" s="167"/>
      <c r="BZ101" s="173"/>
      <c r="CA101" s="173"/>
      <c r="CB101" s="167"/>
      <c r="CC101" s="167" t="s">
        <v>162</v>
      </c>
      <c r="CD101" s="167"/>
      <c r="CE101" s="167"/>
      <c r="CF101" s="411">
        <v>3</v>
      </c>
      <c r="CG101" s="167">
        <v>3</v>
      </c>
      <c r="CH101" s="167"/>
      <c r="CI101" s="167" t="s">
        <v>814</v>
      </c>
    </row>
    <row r="102" spans="1:87" ht="24.95" customHeight="1">
      <c r="A102" s="167">
        <v>102</v>
      </c>
      <c r="B102" s="167" t="s">
        <v>1526</v>
      </c>
      <c r="C102" s="167" t="s">
        <v>437</v>
      </c>
      <c r="D102" s="167" t="s">
        <v>1527</v>
      </c>
      <c r="E102" s="167" t="s">
        <v>1528</v>
      </c>
      <c r="F102" s="167" t="s">
        <v>24</v>
      </c>
      <c r="G102" s="167">
        <v>5</v>
      </c>
      <c r="H102" s="167" t="s">
        <v>51</v>
      </c>
      <c r="I102" s="167" t="s">
        <v>30</v>
      </c>
      <c r="J102" s="167" t="s">
        <v>606</v>
      </c>
      <c r="K102" s="167" t="s">
        <v>1308</v>
      </c>
      <c r="L102" s="167" t="s">
        <v>43</v>
      </c>
      <c r="M102" s="167" t="s">
        <v>162</v>
      </c>
      <c r="N102" s="167">
        <v>951466</v>
      </c>
      <c r="O102" s="262" t="s">
        <v>150</v>
      </c>
      <c r="P102" s="263" t="s">
        <v>150</v>
      </c>
      <c r="Q102" s="167"/>
      <c r="R102" s="167" t="s">
        <v>1529</v>
      </c>
      <c r="S102" s="175" t="s">
        <v>1530</v>
      </c>
      <c r="T102" s="378" t="s">
        <v>1531</v>
      </c>
      <c r="U102" s="169" t="s">
        <v>793</v>
      </c>
      <c r="V102" s="169">
        <v>28992</v>
      </c>
      <c r="W102" s="176" t="s">
        <v>1532</v>
      </c>
      <c r="X102" s="176" t="s">
        <v>178</v>
      </c>
      <c r="Y102" s="176" t="s">
        <v>162</v>
      </c>
      <c r="Z102" s="176" t="s">
        <v>157</v>
      </c>
      <c r="AA102" s="167">
        <v>18</v>
      </c>
      <c r="AB102" s="169">
        <v>42555</v>
      </c>
      <c r="AC102" s="309">
        <v>42064</v>
      </c>
      <c r="AD102" s="169"/>
      <c r="AE102" s="34" t="s">
        <v>1533</v>
      </c>
      <c r="AF102" s="34" t="s">
        <v>1476</v>
      </c>
      <c r="AG102" s="33"/>
      <c r="AH102" s="167">
        <f t="shared" si="23"/>
        <v>2</v>
      </c>
      <c r="AI102" s="34" t="s">
        <v>160</v>
      </c>
      <c r="AJ102" s="34" t="s">
        <v>161</v>
      </c>
      <c r="AK102" s="33"/>
      <c r="AL102" s="33" t="s">
        <v>149</v>
      </c>
      <c r="AM102" s="33" t="s">
        <v>149</v>
      </c>
      <c r="AN102" s="33"/>
      <c r="AO102" s="33" t="s">
        <v>163</v>
      </c>
      <c r="AP102" s="33"/>
      <c r="AQ102" s="33"/>
      <c r="AR102" s="33"/>
      <c r="AS102" s="33"/>
      <c r="AT102" s="451" t="s">
        <v>327</v>
      </c>
      <c r="AU102" s="33" t="s">
        <v>1534</v>
      </c>
      <c r="AV102" s="33" t="s">
        <v>149</v>
      </c>
      <c r="AW102" s="170">
        <v>42065</v>
      </c>
      <c r="AX102" s="170">
        <v>42310</v>
      </c>
      <c r="AY102" s="170" t="s">
        <v>149</v>
      </c>
      <c r="AZ102" s="170">
        <v>42535</v>
      </c>
      <c r="BA102" s="170">
        <v>42620</v>
      </c>
      <c r="BB102" s="167"/>
      <c r="BC102" s="171" t="s">
        <v>1535</v>
      </c>
      <c r="BD102" s="170">
        <v>42947</v>
      </c>
      <c r="BE102" s="170" t="s">
        <v>149</v>
      </c>
      <c r="BF102" s="170">
        <v>43164</v>
      </c>
      <c r="BG102" s="170" t="s">
        <v>149</v>
      </c>
      <c r="BH102" s="169"/>
      <c r="BI102" s="169"/>
      <c r="BJ102" s="169"/>
      <c r="BK102" s="172">
        <v>44529</v>
      </c>
      <c r="BL102" s="167" t="s">
        <v>17</v>
      </c>
      <c r="BM102" s="261">
        <f t="shared" si="24"/>
        <v>81</v>
      </c>
      <c r="BN102" s="167">
        <f t="shared" si="22"/>
        <v>73</v>
      </c>
      <c r="BO102" s="176" t="s">
        <v>1535</v>
      </c>
      <c r="BP102" s="167">
        <v>0</v>
      </c>
      <c r="BQ102" s="167">
        <v>15</v>
      </c>
      <c r="BR102" s="167">
        <v>3</v>
      </c>
      <c r="BS102" s="167">
        <v>6</v>
      </c>
      <c r="BT102" s="167">
        <v>1</v>
      </c>
      <c r="BU102" s="167">
        <v>0</v>
      </c>
      <c r="BV102" s="167">
        <v>0</v>
      </c>
      <c r="BW102" s="167" t="s">
        <v>162</v>
      </c>
      <c r="BX102" s="167">
        <v>0</v>
      </c>
      <c r="BY102" s="167"/>
      <c r="BZ102" s="173"/>
      <c r="CA102" s="173"/>
      <c r="CB102" s="167"/>
      <c r="CC102" s="167" t="s">
        <v>149</v>
      </c>
      <c r="CD102" s="167"/>
      <c r="CE102" s="167"/>
      <c r="CF102" s="411">
        <v>2</v>
      </c>
      <c r="CG102" s="167" t="s">
        <v>167</v>
      </c>
      <c r="CH102" s="167"/>
      <c r="CI102" s="167" t="s">
        <v>814</v>
      </c>
    </row>
    <row r="103" spans="1:87" ht="24.95" customHeight="1">
      <c r="A103" s="167">
        <v>103</v>
      </c>
      <c r="B103" s="167" t="s">
        <v>1536</v>
      </c>
      <c r="C103" s="167" t="s">
        <v>830</v>
      </c>
      <c r="D103" s="167" t="s">
        <v>1537</v>
      </c>
      <c r="E103" s="167" t="s">
        <v>1538</v>
      </c>
      <c r="F103" s="167" t="s">
        <v>24</v>
      </c>
      <c r="G103" s="167">
        <v>5</v>
      </c>
      <c r="H103" s="167" t="s">
        <v>56</v>
      </c>
      <c r="I103" s="167" t="s">
        <v>38</v>
      </c>
      <c r="J103" s="167" t="s">
        <v>1539</v>
      </c>
      <c r="K103" s="167" t="s">
        <v>1540</v>
      </c>
      <c r="L103" s="167" t="s">
        <v>43</v>
      </c>
      <c r="M103" s="167" t="s">
        <v>162</v>
      </c>
      <c r="N103" s="167">
        <v>1362999</v>
      </c>
      <c r="O103" s="262" t="s">
        <v>321</v>
      </c>
      <c r="P103" s="263" t="s">
        <v>239</v>
      </c>
      <c r="Q103" s="167" t="s">
        <v>150</v>
      </c>
      <c r="R103" s="348" t="s">
        <v>1541</v>
      </c>
      <c r="S103" s="167" t="s">
        <v>1542</v>
      </c>
      <c r="T103" s="378" t="s">
        <v>1543</v>
      </c>
      <c r="U103" s="169" t="s">
        <v>1544</v>
      </c>
      <c r="V103" s="169">
        <v>31406</v>
      </c>
      <c r="W103" s="176" t="s">
        <v>1545</v>
      </c>
      <c r="X103" s="176" t="s">
        <v>178</v>
      </c>
      <c r="Y103" s="176" t="s">
        <v>156</v>
      </c>
      <c r="Z103" s="176" t="s">
        <v>157</v>
      </c>
      <c r="AA103" s="167">
        <v>8.5</v>
      </c>
      <c r="AB103" s="169">
        <v>42231</v>
      </c>
      <c r="AC103" s="309">
        <v>42064</v>
      </c>
      <c r="AD103" s="169"/>
      <c r="AE103" s="167" t="s">
        <v>1546</v>
      </c>
      <c r="AF103" s="167"/>
      <c r="AG103" s="167"/>
      <c r="AH103" s="167">
        <f t="shared" si="23"/>
        <v>1</v>
      </c>
      <c r="AI103" s="176" t="s">
        <v>160</v>
      </c>
      <c r="AJ103" s="167"/>
      <c r="AK103" s="167"/>
      <c r="AL103" s="167" t="s">
        <v>149</v>
      </c>
      <c r="AM103" s="167"/>
      <c r="AN103" s="167"/>
      <c r="AO103" s="167" t="s">
        <v>181</v>
      </c>
      <c r="AP103" s="167" t="s">
        <v>1547</v>
      </c>
      <c r="AQ103" s="167" t="s">
        <v>1547</v>
      </c>
      <c r="AR103" s="167" t="s">
        <v>162</v>
      </c>
      <c r="AS103" s="167" t="s">
        <v>1548</v>
      </c>
      <c r="AT103" s="30" t="s">
        <v>1273</v>
      </c>
      <c r="AU103" s="33" t="s">
        <v>1549</v>
      </c>
      <c r="AV103" s="33"/>
      <c r="AW103" s="170">
        <v>42065</v>
      </c>
      <c r="AX103" s="170">
        <v>42310</v>
      </c>
      <c r="AY103" s="170" t="s">
        <v>149</v>
      </c>
      <c r="AZ103" s="167"/>
      <c r="BA103" s="167"/>
      <c r="BB103" s="167"/>
      <c r="BC103" s="171"/>
      <c r="BD103" s="170">
        <v>42947</v>
      </c>
      <c r="BE103" s="170" t="s">
        <v>149</v>
      </c>
      <c r="BF103" s="170">
        <v>43164</v>
      </c>
      <c r="BG103" s="170" t="s">
        <v>149</v>
      </c>
      <c r="BH103" s="169"/>
      <c r="BI103" s="169"/>
      <c r="BJ103" s="169"/>
      <c r="BK103" s="172">
        <v>43830</v>
      </c>
      <c r="BL103" s="167" t="s">
        <v>17</v>
      </c>
      <c r="BM103" s="261">
        <f t="shared" si="24"/>
        <v>58</v>
      </c>
      <c r="BN103" s="167">
        <f t="shared" si="22"/>
        <v>50</v>
      </c>
      <c r="BO103" s="176" t="s">
        <v>1550</v>
      </c>
      <c r="BP103" s="167">
        <v>1</v>
      </c>
      <c r="BQ103" s="167">
        <v>16</v>
      </c>
      <c r="BR103" s="167">
        <v>9</v>
      </c>
      <c r="BS103" s="167">
        <v>3</v>
      </c>
      <c r="BT103" s="167">
        <v>0</v>
      </c>
      <c r="BU103" s="167">
        <v>0</v>
      </c>
      <c r="BV103" s="167">
        <v>0</v>
      </c>
      <c r="BW103" s="167" t="s">
        <v>162</v>
      </c>
      <c r="BX103" s="167">
        <v>0</v>
      </c>
      <c r="BY103" s="167"/>
      <c r="BZ103" s="173"/>
      <c r="CA103" s="173"/>
      <c r="CB103" s="167"/>
      <c r="CC103" s="167" t="s">
        <v>162</v>
      </c>
      <c r="CD103" s="167"/>
      <c r="CE103" s="167"/>
      <c r="CF103" s="411">
        <v>0</v>
      </c>
      <c r="CG103" s="167">
        <v>1</v>
      </c>
      <c r="CH103" s="167"/>
      <c r="CI103" s="167" t="s">
        <v>814</v>
      </c>
    </row>
    <row r="104" spans="1:87" ht="24.95" customHeight="1">
      <c r="A104" s="167">
        <v>104</v>
      </c>
      <c r="B104" s="167" t="s">
        <v>1551</v>
      </c>
      <c r="C104" s="167" t="s">
        <v>346</v>
      </c>
      <c r="D104" s="167" t="s">
        <v>1552</v>
      </c>
      <c r="E104" s="167" t="s">
        <v>1553</v>
      </c>
      <c r="F104" s="167" t="s">
        <v>25</v>
      </c>
      <c r="G104" s="167">
        <v>5</v>
      </c>
      <c r="H104" s="167" t="s">
        <v>49</v>
      </c>
      <c r="I104" s="167" t="s">
        <v>40</v>
      </c>
      <c r="J104" s="167" t="s">
        <v>1554</v>
      </c>
      <c r="K104" s="167" t="s">
        <v>1403</v>
      </c>
      <c r="L104" s="167" t="s">
        <v>40</v>
      </c>
      <c r="M104" s="167" t="s">
        <v>149</v>
      </c>
      <c r="N104" s="167" t="s">
        <v>1555</v>
      </c>
      <c r="O104" s="262"/>
      <c r="P104" s="263" t="s">
        <v>321</v>
      </c>
      <c r="Q104" s="167"/>
      <c r="R104" s="167" t="s">
        <v>1556</v>
      </c>
      <c r="S104" s="167" t="s">
        <v>1557</v>
      </c>
      <c r="T104" s="378" t="s">
        <v>1558</v>
      </c>
      <c r="U104" s="169" t="s">
        <v>1408</v>
      </c>
      <c r="V104" s="169">
        <v>29277</v>
      </c>
      <c r="W104" s="176" t="s">
        <v>1559</v>
      </c>
      <c r="X104" s="176" t="s">
        <v>178</v>
      </c>
      <c r="Y104" s="176" t="s">
        <v>156</v>
      </c>
      <c r="Z104" s="176" t="s">
        <v>157</v>
      </c>
      <c r="AA104" s="167">
        <v>28.5</v>
      </c>
      <c r="AB104" s="169">
        <v>42255</v>
      </c>
      <c r="AC104" s="309">
        <v>42064</v>
      </c>
      <c r="AD104" s="169"/>
      <c r="AE104" s="34" t="s">
        <v>1560</v>
      </c>
      <c r="AF104" s="343" t="s">
        <v>1561</v>
      </c>
      <c r="AG104" s="167"/>
      <c r="AH104" s="167">
        <f t="shared" si="23"/>
        <v>2</v>
      </c>
      <c r="AI104" s="176" t="s">
        <v>160</v>
      </c>
      <c r="AJ104" s="176" t="s">
        <v>160</v>
      </c>
      <c r="AK104" s="167"/>
      <c r="AL104" s="167" t="s">
        <v>149</v>
      </c>
      <c r="AM104" s="167" t="s">
        <v>162</v>
      </c>
      <c r="AN104" s="167"/>
      <c r="AO104" s="167" t="s">
        <v>163</v>
      </c>
      <c r="AP104" s="167" t="s">
        <v>202</v>
      </c>
      <c r="AQ104" s="167" t="s">
        <v>202</v>
      </c>
      <c r="AR104" s="167"/>
      <c r="AS104" s="167"/>
      <c r="AT104" s="30" t="s">
        <v>419</v>
      </c>
      <c r="AU104" s="33" t="s">
        <v>1562</v>
      </c>
      <c r="AV104" s="33" t="s">
        <v>162</v>
      </c>
      <c r="AW104" s="170">
        <v>42065</v>
      </c>
      <c r="AX104" s="170">
        <v>42310</v>
      </c>
      <c r="AY104" s="170" t="s">
        <v>149</v>
      </c>
      <c r="AZ104" s="170">
        <v>42248</v>
      </c>
      <c r="BA104" s="170">
        <v>43503</v>
      </c>
      <c r="BB104" s="170"/>
      <c r="BC104" s="171" t="s">
        <v>1563</v>
      </c>
      <c r="BD104" s="170">
        <v>42947</v>
      </c>
      <c r="BE104" s="170" t="s">
        <v>149</v>
      </c>
      <c r="BF104" s="170">
        <v>43164</v>
      </c>
      <c r="BG104" s="170" t="s">
        <v>149</v>
      </c>
      <c r="BH104" s="169"/>
      <c r="BI104" s="169"/>
      <c r="BJ104" s="169"/>
      <c r="BK104" s="172"/>
      <c r="BL104" s="177" t="s">
        <v>18</v>
      </c>
      <c r="BM104" s="261"/>
      <c r="BN104" s="261"/>
      <c r="BO104" s="167"/>
      <c r="BP104" s="167">
        <v>0</v>
      </c>
      <c r="BQ104" s="167">
        <v>0</v>
      </c>
      <c r="BR104" s="167">
        <v>0</v>
      </c>
      <c r="BS104" s="167">
        <v>0</v>
      </c>
      <c r="BT104" s="167">
        <v>0</v>
      </c>
      <c r="BU104" s="167">
        <v>0</v>
      </c>
      <c r="BV104" s="167">
        <v>0</v>
      </c>
      <c r="BW104" s="167" t="s">
        <v>162</v>
      </c>
      <c r="BX104" s="167">
        <v>0</v>
      </c>
      <c r="BY104" s="167"/>
      <c r="BZ104" s="173"/>
      <c r="CA104" s="173"/>
      <c r="CB104" s="167"/>
      <c r="CC104" s="167" t="s">
        <v>162</v>
      </c>
      <c r="CD104" s="167"/>
      <c r="CE104" s="167"/>
      <c r="CF104" s="411">
        <v>2</v>
      </c>
      <c r="CG104" s="167" t="s">
        <v>167</v>
      </c>
      <c r="CH104" s="167"/>
      <c r="CI104" s="167" t="s">
        <v>1321</v>
      </c>
    </row>
    <row r="105" spans="1:87" ht="24.95" customHeight="1">
      <c r="A105" s="167">
        <v>105</v>
      </c>
      <c r="B105" s="167" t="s">
        <v>1564</v>
      </c>
      <c r="C105" s="167" t="s">
        <v>1565</v>
      </c>
      <c r="D105" s="167" t="s">
        <v>1566</v>
      </c>
      <c r="E105" s="167" t="s">
        <v>1567</v>
      </c>
      <c r="F105" s="167" t="s">
        <v>25</v>
      </c>
      <c r="G105" s="167">
        <v>5</v>
      </c>
      <c r="H105" s="167" t="s">
        <v>51</v>
      </c>
      <c r="I105" s="167" t="s">
        <v>30</v>
      </c>
      <c r="J105" s="167" t="s">
        <v>1568</v>
      </c>
      <c r="K105" s="167" t="s">
        <v>1569</v>
      </c>
      <c r="L105" s="167" t="s">
        <v>30</v>
      </c>
      <c r="M105" s="167" t="s">
        <v>149</v>
      </c>
      <c r="N105" s="167">
        <v>130949</v>
      </c>
      <c r="O105" s="262" t="s">
        <v>150</v>
      </c>
      <c r="P105" s="263" t="s">
        <v>150</v>
      </c>
      <c r="Q105" s="167" t="s">
        <v>239</v>
      </c>
      <c r="R105" s="167" t="s">
        <v>1570</v>
      </c>
      <c r="S105" s="167" t="s">
        <v>1571</v>
      </c>
      <c r="T105" s="379" t="s">
        <v>1572</v>
      </c>
      <c r="U105" s="169" t="s">
        <v>822</v>
      </c>
      <c r="V105" s="169">
        <v>27902</v>
      </c>
      <c r="W105" s="176" t="s">
        <v>1573</v>
      </c>
      <c r="X105" s="176" t="s">
        <v>178</v>
      </c>
      <c r="Y105" s="176" t="s">
        <v>162</v>
      </c>
      <c r="Z105" s="176" t="s">
        <v>157</v>
      </c>
      <c r="AA105" s="167">
        <v>18</v>
      </c>
      <c r="AB105" s="169">
        <v>41852</v>
      </c>
      <c r="AC105" s="309">
        <v>42064</v>
      </c>
      <c r="AD105" s="169"/>
      <c r="AE105" s="34" t="s">
        <v>1574</v>
      </c>
      <c r="AF105" s="167" t="s">
        <v>1575</v>
      </c>
      <c r="AG105" s="167"/>
      <c r="AH105" s="167">
        <f t="shared" si="23"/>
        <v>2</v>
      </c>
      <c r="AI105" s="176" t="s">
        <v>160</v>
      </c>
      <c r="AJ105" s="167"/>
      <c r="AK105" s="167"/>
      <c r="AL105" s="167" t="s">
        <v>149</v>
      </c>
      <c r="AM105" s="167"/>
      <c r="AN105" s="167"/>
      <c r="AO105" s="167" t="s">
        <v>163</v>
      </c>
      <c r="AP105" s="167"/>
      <c r="AQ105" s="167"/>
      <c r="AR105" s="167"/>
      <c r="AS105" s="167"/>
      <c r="AT105" s="30" t="s">
        <v>327</v>
      </c>
      <c r="AU105" s="33" t="s">
        <v>1576</v>
      </c>
      <c r="AV105" s="33"/>
      <c r="AW105" s="170">
        <v>42065</v>
      </c>
      <c r="AX105" s="170">
        <v>42310</v>
      </c>
      <c r="AY105" s="170" t="s">
        <v>149</v>
      </c>
      <c r="AZ105" s="170">
        <v>41730</v>
      </c>
      <c r="BA105" s="170">
        <v>42384</v>
      </c>
      <c r="BB105" s="170"/>
      <c r="BC105" s="171" t="s">
        <v>1577</v>
      </c>
      <c r="BD105" s="170">
        <v>42947</v>
      </c>
      <c r="BE105" s="170" t="s">
        <v>149</v>
      </c>
      <c r="BF105" s="170">
        <v>43164</v>
      </c>
      <c r="BG105" s="170" t="s">
        <v>149</v>
      </c>
      <c r="BH105" s="169"/>
      <c r="BI105" s="169"/>
      <c r="BJ105" s="169"/>
      <c r="BK105" s="172">
        <v>43832</v>
      </c>
      <c r="BL105" s="167" t="s">
        <v>17</v>
      </c>
      <c r="BM105" s="261">
        <f t="shared" ref="BM105:BM108" si="25">DATEDIF(AW105,BK105, "M")+1</f>
        <v>59</v>
      </c>
      <c r="BN105" s="167">
        <f t="shared" ref="BN105:BN108" si="26">DATEDIF(AX105,BK105, "M")+1</f>
        <v>51</v>
      </c>
      <c r="BO105" s="167"/>
      <c r="BP105" s="167">
        <v>0</v>
      </c>
      <c r="BQ105" s="167">
        <v>7</v>
      </c>
      <c r="BR105" s="167">
        <v>7</v>
      </c>
      <c r="BS105" s="167">
        <v>6</v>
      </c>
      <c r="BT105" s="167">
        <v>3</v>
      </c>
      <c r="BU105" s="167">
        <v>0</v>
      </c>
      <c r="BV105" s="167">
        <v>0</v>
      </c>
      <c r="BW105" s="167" t="s">
        <v>1578</v>
      </c>
      <c r="BX105" s="167">
        <v>0</v>
      </c>
      <c r="BY105" s="167"/>
      <c r="BZ105" s="173"/>
      <c r="CA105" s="173"/>
      <c r="CB105" s="167"/>
      <c r="CC105" s="167" t="s">
        <v>162</v>
      </c>
      <c r="CD105" s="167"/>
      <c r="CE105" s="167"/>
      <c r="CF105" s="411">
        <v>3</v>
      </c>
      <c r="CG105" s="167">
        <v>3</v>
      </c>
      <c r="CH105" s="167"/>
      <c r="CI105" s="167" t="s">
        <v>1321</v>
      </c>
    </row>
    <row r="106" spans="1:87" ht="24.95" customHeight="1">
      <c r="A106" s="167">
        <v>106</v>
      </c>
      <c r="B106" s="167" t="s">
        <v>1579</v>
      </c>
      <c r="C106" s="167" t="s">
        <v>1580</v>
      </c>
      <c r="D106" s="167"/>
      <c r="E106" s="167" t="s">
        <v>1581</v>
      </c>
      <c r="F106" s="167" t="s">
        <v>24</v>
      </c>
      <c r="G106" s="167">
        <v>5</v>
      </c>
      <c r="H106" s="167" t="s">
        <v>50</v>
      </c>
      <c r="I106" s="167" t="s">
        <v>44</v>
      </c>
      <c r="J106" s="167" t="s">
        <v>1582</v>
      </c>
      <c r="K106" s="167" t="s">
        <v>1554</v>
      </c>
      <c r="L106" s="167" t="s">
        <v>42</v>
      </c>
      <c r="M106" s="167" t="s">
        <v>149</v>
      </c>
      <c r="N106" s="267" t="s">
        <v>1583</v>
      </c>
      <c r="O106" s="265" t="s">
        <v>150</v>
      </c>
      <c r="P106" s="35" t="s">
        <v>150</v>
      </c>
      <c r="Q106" s="167" t="s">
        <v>150</v>
      </c>
      <c r="R106" s="348" t="s">
        <v>1584</v>
      </c>
      <c r="S106" s="167" t="s">
        <v>1585</v>
      </c>
      <c r="T106" s="379" t="s">
        <v>1586</v>
      </c>
      <c r="U106" s="169" t="s">
        <v>1587</v>
      </c>
      <c r="V106" s="169">
        <v>29305</v>
      </c>
      <c r="W106" s="176" t="s">
        <v>1588</v>
      </c>
      <c r="X106" s="176" t="s">
        <v>178</v>
      </c>
      <c r="Y106" s="176" t="s">
        <v>156</v>
      </c>
      <c r="Z106" s="176" t="s">
        <v>157</v>
      </c>
      <c r="AA106" s="167">
        <v>28.5</v>
      </c>
      <c r="AB106" s="169">
        <v>42037</v>
      </c>
      <c r="AC106" s="309">
        <v>42064</v>
      </c>
      <c r="AD106" s="169"/>
      <c r="AE106" s="34" t="s">
        <v>1589</v>
      </c>
      <c r="AF106" s="34" t="s">
        <v>1590</v>
      </c>
      <c r="AG106" s="167"/>
      <c r="AH106" s="167">
        <f t="shared" si="23"/>
        <v>2</v>
      </c>
      <c r="AI106" s="176" t="s">
        <v>160</v>
      </c>
      <c r="AJ106" s="33" t="s">
        <v>201</v>
      </c>
      <c r="AK106" s="167"/>
      <c r="AL106" s="167" t="s">
        <v>149</v>
      </c>
      <c r="AM106" s="167" t="s">
        <v>162</v>
      </c>
      <c r="AN106" s="167"/>
      <c r="AO106" s="167" t="s">
        <v>163</v>
      </c>
      <c r="AP106" s="167" t="s">
        <v>164</v>
      </c>
      <c r="AQ106" s="317" t="s">
        <v>216</v>
      </c>
      <c r="AR106" s="167" t="s">
        <v>149</v>
      </c>
      <c r="AS106" s="167"/>
      <c r="AT106" s="30" t="s">
        <v>297</v>
      </c>
      <c r="AU106" s="33" t="s">
        <v>1591</v>
      </c>
      <c r="AV106" s="33" t="s">
        <v>162</v>
      </c>
      <c r="AW106" s="170">
        <v>42065</v>
      </c>
      <c r="AX106" s="170">
        <v>42310</v>
      </c>
      <c r="AY106" s="170" t="s">
        <v>149</v>
      </c>
      <c r="AZ106" s="170">
        <v>41974</v>
      </c>
      <c r="BA106" s="170"/>
      <c r="BB106" s="170">
        <v>42214</v>
      </c>
      <c r="BC106" s="171" t="s">
        <v>1592</v>
      </c>
      <c r="BD106" s="170">
        <v>42947</v>
      </c>
      <c r="BE106" s="170" t="s">
        <v>149</v>
      </c>
      <c r="BF106" s="170">
        <v>43164</v>
      </c>
      <c r="BG106" s="170" t="s">
        <v>149</v>
      </c>
      <c r="BH106" s="169">
        <v>43119</v>
      </c>
      <c r="BI106" s="169">
        <v>43328</v>
      </c>
      <c r="BJ106" s="169">
        <v>43424</v>
      </c>
      <c r="BK106" s="172">
        <v>43465</v>
      </c>
      <c r="BL106" s="167" t="s">
        <v>17</v>
      </c>
      <c r="BM106" s="261">
        <f t="shared" si="25"/>
        <v>46</v>
      </c>
      <c r="BN106" s="167">
        <f t="shared" si="26"/>
        <v>38</v>
      </c>
      <c r="BO106" s="176" t="s">
        <v>1592</v>
      </c>
      <c r="BP106" s="167">
        <v>1</v>
      </c>
      <c r="BQ106" s="167">
        <v>3</v>
      </c>
      <c r="BR106" s="167">
        <v>13</v>
      </c>
      <c r="BS106" s="167">
        <v>2</v>
      </c>
      <c r="BT106" s="167">
        <v>0</v>
      </c>
      <c r="BU106" s="167">
        <v>0</v>
      </c>
      <c r="BV106" s="167">
        <v>0</v>
      </c>
      <c r="BW106" s="167" t="s">
        <v>162</v>
      </c>
      <c r="BX106" s="167">
        <v>0</v>
      </c>
      <c r="BY106" s="167"/>
      <c r="BZ106" s="173"/>
      <c r="CA106" s="173"/>
      <c r="CB106" s="167"/>
      <c r="CC106" s="167" t="s">
        <v>162</v>
      </c>
      <c r="CD106" s="167"/>
      <c r="CE106" s="167"/>
      <c r="CF106" s="411">
        <v>1</v>
      </c>
      <c r="CG106" s="167">
        <v>3</v>
      </c>
      <c r="CH106" s="167">
        <v>3</v>
      </c>
      <c r="CI106" s="167" t="s">
        <v>814</v>
      </c>
    </row>
    <row r="107" spans="1:87" ht="24.95" customHeight="1">
      <c r="A107" s="167">
        <v>107</v>
      </c>
      <c r="B107" s="167" t="s">
        <v>1593</v>
      </c>
      <c r="C107" s="167" t="s">
        <v>1594</v>
      </c>
      <c r="D107" s="167"/>
      <c r="E107" s="167" t="s">
        <v>1595</v>
      </c>
      <c r="F107" s="167" t="s">
        <v>24</v>
      </c>
      <c r="G107" s="167">
        <v>5</v>
      </c>
      <c r="H107" s="167" t="s">
        <v>57</v>
      </c>
      <c r="I107" s="167" t="s">
        <v>33</v>
      </c>
      <c r="J107" s="167" t="s">
        <v>361</v>
      </c>
      <c r="K107" s="167" t="s">
        <v>1596</v>
      </c>
      <c r="L107" s="167" t="s">
        <v>33</v>
      </c>
      <c r="M107" s="167" t="s">
        <v>149</v>
      </c>
      <c r="N107" s="264" t="s">
        <v>1597</v>
      </c>
      <c r="O107" s="265" t="s">
        <v>150</v>
      </c>
      <c r="P107" s="35" t="s">
        <v>150</v>
      </c>
      <c r="Q107" s="167" t="s">
        <v>150</v>
      </c>
      <c r="R107" s="167" t="s">
        <v>1598</v>
      </c>
      <c r="S107" s="167" t="s">
        <v>1599</v>
      </c>
      <c r="T107" s="379" t="s">
        <v>1600</v>
      </c>
      <c r="U107" s="169" t="s">
        <v>1601</v>
      </c>
      <c r="V107" s="169">
        <v>29718</v>
      </c>
      <c r="W107" s="176" t="s">
        <v>1602</v>
      </c>
      <c r="X107" s="176" t="s">
        <v>178</v>
      </c>
      <c r="Y107" s="176" t="s">
        <v>162</v>
      </c>
      <c r="Z107" s="176" t="s">
        <v>157</v>
      </c>
      <c r="AA107" s="167">
        <v>32.5</v>
      </c>
      <c r="AB107" s="169">
        <v>42125</v>
      </c>
      <c r="AC107" s="309">
        <v>42064</v>
      </c>
      <c r="AD107" s="169"/>
      <c r="AE107" s="34" t="s">
        <v>1603</v>
      </c>
      <c r="AF107" s="34" t="s">
        <v>554</v>
      </c>
      <c r="AG107" s="167"/>
      <c r="AH107" s="167">
        <f t="shared" si="23"/>
        <v>2</v>
      </c>
      <c r="AI107" s="176" t="s">
        <v>160</v>
      </c>
      <c r="AJ107" s="176" t="s">
        <v>160</v>
      </c>
      <c r="AK107" s="167"/>
      <c r="AL107" s="167" t="s">
        <v>149</v>
      </c>
      <c r="AM107" s="167" t="s">
        <v>162</v>
      </c>
      <c r="AN107" s="167"/>
      <c r="AO107" s="167" t="s">
        <v>163</v>
      </c>
      <c r="AP107" s="167" t="s">
        <v>180</v>
      </c>
      <c r="AQ107" s="167" t="s">
        <v>180</v>
      </c>
      <c r="AR107" s="167" t="s">
        <v>162</v>
      </c>
      <c r="AS107" s="167"/>
      <c r="AT107" s="30" t="s">
        <v>556</v>
      </c>
      <c r="AU107" s="33" t="s">
        <v>1604</v>
      </c>
      <c r="AV107" s="33" t="s">
        <v>162</v>
      </c>
      <c r="AW107" s="170">
        <v>42065</v>
      </c>
      <c r="AX107" s="170">
        <v>42310</v>
      </c>
      <c r="AY107" s="170" t="s">
        <v>149</v>
      </c>
      <c r="AZ107" s="170">
        <v>42494</v>
      </c>
      <c r="BA107" s="170">
        <v>42553</v>
      </c>
      <c r="BB107" s="170"/>
      <c r="BC107" s="171" t="s">
        <v>1605</v>
      </c>
      <c r="BD107" s="170">
        <v>42947</v>
      </c>
      <c r="BE107" s="170" t="s">
        <v>149</v>
      </c>
      <c r="BF107" s="170">
        <v>43164</v>
      </c>
      <c r="BG107" s="170" t="s">
        <v>149</v>
      </c>
      <c r="BH107" s="169"/>
      <c r="BI107" s="169"/>
      <c r="BJ107" s="169"/>
      <c r="BK107" s="172">
        <v>43677</v>
      </c>
      <c r="BL107" s="167" t="s">
        <v>17</v>
      </c>
      <c r="BM107" s="261">
        <f t="shared" si="25"/>
        <v>53</v>
      </c>
      <c r="BN107" s="167">
        <f t="shared" si="26"/>
        <v>45</v>
      </c>
      <c r="BO107" s="167"/>
      <c r="BP107" s="167">
        <v>0</v>
      </c>
      <c r="BQ107" s="167">
        <v>2</v>
      </c>
      <c r="BR107" s="167">
        <v>3</v>
      </c>
      <c r="BS107" s="167">
        <v>1</v>
      </c>
      <c r="BT107" s="167">
        <v>0</v>
      </c>
      <c r="BU107" s="167">
        <v>0</v>
      </c>
      <c r="BV107" s="167">
        <v>0</v>
      </c>
      <c r="BW107" s="167" t="s">
        <v>162</v>
      </c>
      <c r="BX107" s="167">
        <v>0</v>
      </c>
      <c r="BY107" s="167"/>
      <c r="BZ107" s="173"/>
      <c r="CA107" s="173"/>
      <c r="CB107" s="167"/>
      <c r="CC107" s="167" t="s">
        <v>162</v>
      </c>
      <c r="CD107" s="167"/>
      <c r="CE107" s="167"/>
      <c r="CF107" s="411">
        <v>1</v>
      </c>
      <c r="CG107" s="167">
        <v>3</v>
      </c>
      <c r="CH107" s="167"/>
      <c r="CI107" s="167" t="s">
        <v>814</v>
      </c>
    </row>
    <row r="108" spans="1:87" ht="24.95" customHeight="1">
      <c r="A108" s="167">
        <v>108</v>
      </c>
      <c r="B108" s="167" t="s">
        <v>1606</v>
      </c>
      <c r="C108" s="167" t="s">
        <v>1607</v>
      </c>
      <c r="D108" s="167" t="s">
        <v>1608</v>
      </c>
      <c r="E108" s="167" t="s">
        <v>1608</v>
      </c>
      <c r="F108" s="167" t="s">
        <v>25</v>
      </c>
      <c r="G108" s="167">
        <v>5</v>
      </c>
      <c r="H108" s="167" t="s">
        <v>49</v>
      </c>
      <c r="I108" s="167" t="s">
        <v>35</v>
      </c>
      <c r="J108" s="167" t="s">
        <v>1609</v>
      </c>
      <c r="K108" s="167" t="s">
        <v>1609</v>
      </c>
      <c r="L108" s="167" t="s">
        <v>35</v>
      </c>
      <c r="M108" s="167" t="s">
        <v>149</v>
      </c>
      <c r="N108" s="167" t="s">
        <v>1610</v>
      </c>
      <c r="O108" s="262" t="s">
        <v>150</v>
      </c>
      <c r="P108" s="263" t="s">
        <v>150</v>
      </c>
      <c r="Q108" s="167" t="s">
        <v>150</v>
      </c>
      <c r="R108" s="167" t="s">
        <v>1611</v>
      </c>
      <c r="S108" s="167" t="s">
        <v>1612</v>
      </c>
      <c r="T108" s="378" t="s">
        <v>1613</v>
      </c>
      <c r="U108" s="169" t="s">
        <v>167</v>
      </c>
      <c r="V108" s="169">
        <v>28491</v>
      </c>
      <c r="W108" s="176" t="s">
        <v>1614</v>
      </c>
      <c r="X108" s="176" t="s">
        <v>178</v>
      </c>
      <c r="Y108" s="176" t="s">
        <v>162</v>
      </c>
      <c r="Z108" s="176" t="s">
        <v>157</v>
      </c>
      <c r="AA108" s="167">
        <v>8</v>
      </c>
      <c r="AB108" s="169">
        <v>42257</v>
      </c>
      <c r="AC108" s="309">
        <v>42064</v>
      </c>
      <c r="AD108" s="169"/>
      <c r="AE108" s="34" t="s">
        <v>1615</v>
      </c>
      <c r="AF108" s="167" t="s">
        <v>1616</v>
      </c>
      <c r="AG108" s="167" t="s">
        <v>1617</v>
      </c>
      <c r="AH108" s="167">
        <f t="shared" si="23"/>
        <v>3</v>
      </c>
      <c r="AI108" s="176" t="s">
        <v>160</v>
      </c>
      <c r="AJ108" s="167"/>
      <c r="AK108" s="167"/>
      <c r="AL108" s="167" t="s">
        <v>162</v>
      </c>
      <c r="AM108" s="167"/>
      <c r="AN108" s="167"/>
      <c r="AO108" s="167" t="s">
        <v>163</v>
      </c>
      <c r="AP108" s="167"/>
      <c r="AQ108" s="167" t="s">
        <v>202</v>
      </c>
      <c r="AR108" s="167"/>
      <c r="AS108" s="176" t="s">
        <v>1618</v>
      </c>
      <c r="AT108" s="30" t="s">
        <v>203</v>
      </c>
      <c r="AU108" s="167"/>
      <c r="AV108" s="167"/>
      <c r="AW108" s="170">
        <v>42065</v>
      </c>
      <c r="AX108" s="170">
        <v>42310</v>
      </c>
      <c r="AY108" s="170" t="s">
        <v>149</v>
      </c>
      <c r="AZ108" s="170">
        <v>44393</v>
      </c>
      <c r="BA108" s="170">
        <v>44393</v>
      </c>
      <c r="BB108" s="170"/>
      <c r="BC108" s="171"/>
      <c r="BD108" s="170">
        <v>42947</v>
      </c>
      <c r="BE108" s="170" t="s">
        <v>149</v>
      </c>
      <c r="BF108" s="170">
        <v>43164</v>
      </c>
      <c r="BG108" s="170" t="s">
        <v>149</v>
      </c>
      <c r="BH108" s="169"/>
      <c r="BI108" s="169"/>
      <c r="BJ108" s="169"/>
      <c r="BK108" s="172">
        <v>44155</v>
      </c>
      <c r="BL108" s="167" t="s">
        <v>17</v>
      </c>
      <c r="BM108" s="261">
        <f t="shared" si="25"/>
        <v>69</v>
      </c>
      <c r="BN108" s="167">
        <f t="shared" si="26"/>
        <v>61</v>
      </c>
      <c r="BO108" s="176" t="s">
        <v>1619</v>
      </c>
      <c r="BP108" s="167"/>
      <c r="BQ108" s="167">
        <v>2</v>
      </c>
      <c r="BR108" s="167">
        <v>0</v>
      </c>
      <c r="BS108" s="167">
        <v>2</v>
      </c>
      <c r="BT108" s="167">
        <v>0</v>
      </c>
      <c r="BU108" s="167">
        <v>0</v>
      </c>
      <c r="BV108" s="167">
        <v>0</v>
      </c>
      <c r="BW108" s="167" t="s">
        <v>1620</v>
      </c>
      <c r="BX108" s="167">
        <v>0</v>
      </c>
      <c r="BY108" s="167"/>
      <c r="BZ108" s="173">
        <v>43905</v>
      </c>
      <c r="CA108" s="173">
        <v>44049</v>
      </c>
      <c r="CB108" s="167">
        <v>5</v>
      </c>
      <c r="CC108" s="167" t="s">
        <v>162</v>
      </c>
      <c r="CD108" s="167"/>
      <c r="CE108" s="167"/>
      <c r="CF108" s="411">
        <v>4</v>
      </c>
      <c r="CG108" s="167">
        <v>4</v>
      </c>
      <c r="CH108" s="167"/>
      <c r="CI108" s="167" t="s">
        <v>814</v>
      </c>
    </row>
    <row r="109" spans="1:87" ht="24.95" customHeight="1">
      <c r="A109" s="167">
        <v>109</v>
      </c>
      <c r="B109" s="167" t="s">
        <v>1621</v>
      </c>
      <c r="C109" s="167" t="s">
        <v>1622</v>
      </c>
      <c r="D109" s="167" t="s">
        <v>1623</v>
      </c>
      <c r="E109" s="167" t="s">
        <v>1624</v>
      </c>
      <c r="F109" s="167" t="s">
        <v>24</v>
      </c>
      <c r="G109" s="167">
        <v>5</v>
      </c>
      <c r="H109" s="167" t="s">
        <v>49</v>
      </c>
      <c r="I109" s="167" t="s">
        <v>35</v>
      </c>
      <c r="J109" s="167" t="s">
        <v>1625</v>
      </c>
      <c r="K109" s="167" t="s">
        <v>1626</v>
      </c>
      <c r="L109" s="167" t="s">
        <v>35</v>
      </c>
      <c r="M109" s="167" t="s">
        <v>149</v>
      </c>
      <c r="N109" s="167" t="s">
        <v>1627</v>
      </c>
      <c r="O109" s="262"/>
      <c r="P109" s="263" t="s">
        <v>150</v>
      </c>
      <c r="Q109" s="167"/>
      <c r="R109" s="167" t="s">
        <v>1628</v>
      </c>
      <c r="S109" s="167" t="s">
        <v>1629</v>
      </c>
      <c r="T109" s="379" t="s">
        <v>1630</v>
      </c>
      <c r="U109" s="169" t="s">
        <v>167</v>
      </c>
      <c r="V109" s="169">
        <v>30392</v>
      </c>
      <c r="W109" s="176" t="s">
        <v>1631</v>
      </c>
      <c r="X109" s="176" t="s">
        <v>178</v>
      </c>
      <c r="Y109" s="176" t="s">
        <v>162</v>
      </c>
      <c r="Z109" s="176" t="s">
        <v>157</v>
      </c>
      <c r="AA109" s="167">
        <v>16.5</v>
      </c>
      <c r="AB109" s="169">
        <v>41883</v>
      </c>
      <c r="AC109" s="309">
        <v>42064</v>
      </c>
      <c r="AD109" s="169"/>
      <c r="AE109" s="34" t="s">
        <v>1632</v>
      </c>
      <c r="AF109" s="167"/>
      <c r="AG109" s="167"/>
      <c r="AH109" s="167">
        <f t="shared" si="23"/>
        <v>1</v>
      </c>
      <c r="AI109" s="176" t="s">
        <v>160</v>
      </c>
      <c r="AJ109" s="167"/>
      <c r="AK109" s="167"/>
      <c r="AL109" s="167" t="s">
        <v>149</v>
      </c>
      <c r="AM109" s="167"/>
      <c r="AN109" s="167"/>
      <c r="AO109" s="167" t="s">
        <v>163</v>
      </c>
      <c r="AP109" s="167"/>
      <c r="AQ109" s="167" t="s">
        <v>202</v>
      </c>
      <c r="AR109" s="167"/>
      <c r="AS109" s="167"/>
      <c r="AT109" s="30" t="s">
        <v>203</v>
      </c>
      <c r="AU109" s="167"/>
      <c r="AV109" s="167"/>
      <c r="AW109" s="170">
        <v>42065</v>
      </c>
      <c r="AX109" s="170">
        <v>42310</v>
      </c>
      <c r="AY109" s="170" t="s">
        <v>149</v>
      </c>
      <c r="AZ109" s="170"/>
      <c r="BA109" s="170"/>
      <c r="BB109" s="170"/>
      <c r="BC109" s="171"/>
      <c r="BD109" s="170">
        <v>42947</v>
      </c>
      <c r="BE109" s="170" t="s">
        <v>149</v>
      </c>
      <c r="BF109" s="170">
        <v>43164</v>
      </c>
      <c r="BG109" s="170" t="s">
        <v>149</v>
      </c>
      <c r="BH109" s="169"/>
      <c r="BI109" s="169"/>
      <c r="BJ109" s="169"/>
      <c r="BK109" s="172"/>
      <c r="BL109" s="177" t="s">
        <v>18</v>
      </c>
      <c r="BM109" s="261"/>
      <c r="BN109" s="261"/>
      <c r="BO109" s="167"/>
      <c r="BP109" s="167"/>
      <c r="BQ109" s="167">
        <v>2</v>
      </c>
      <c r="BR109" s="167">
        <v>0</v>
      </c>
      <c r="BS109" s="167">
        <v>2</v>
      </c>
      <c r="BT109" s="167">
        <v>0</v>
      </c>
      <c r="BU109" s="167">
        <v>0</v>
      </c>
      <c r="BV109" s="167">
        <v>0</v>
      </c>
      <c r="BW109" s="167" t="s">
        <v>162</v>
      </c>
      <c r="BX109" s="167">
        <v>0</v>
      </c>
      <c r="BY109" s="167"/>
      <c r="BZ109" s="173"/>
      <c r="CA109" s="173"/>
      <c r="CB109" s="167"/>
      <c r="CC109" s="167" t="s">
        <v>149</v>
      </c>
      <c r="CD109" s="167"/>
      <c r="CE109" s="167"/>
      <c r="CF109" s="411" t="s">
        <v>167</v>
      </c>
      <c r="CG109" s="167" t="s">
        <v>167</v>
      </c>
      <c r="CH109" s="167"/>
      <c r="CI109" s="167" t="s">
        <v>814</v>
      </c>
    </row>
    <row r="110" spans="1:87" ht="24.95" customHeight="1">
      <c r="A110" s="167">
        <v>110</v>
      </c>
      <c r="B110" s="167" t="s">
        <v>1633</v>
      </c>
      <c r="C110" s="167" t="s">
        <v>1634</v>
      </c>
      <c r="D110" s="167" t="s">
        <v>1635</v>
      </c>
      <c r="E110" s="167" t="s">
        <v>1636</v>
      </c>
      <c r="F110" s="167" t="s">
        <v>25</v>
      </c>
      <c r="G110" s="167">
        <v>5</v>
      </c>
      <c r="H110" s="167" t="s">
        <v>51</v>
      </c>
      <c r="I110" s="167" t="s">
        <v>30</v>
      </c>
      <c r="J110" s="167" t="s">
        <v>1637</v>
      </c>
      <c r="K110" s="167" t="s">
        <v>564</v>
      </c>
      <c r="L110" s="167" t="s">
        <v>30</v>
      </c>
      <c r="M110" s="167" t="s">
        <v>149</v>
      </c>
      <c r="N110" s="167">
        <v>148600</v>
      </c>
      <c r="O110" s="262" t="s">
        <v>150</v>
      </c>
      <c r="P110" s="263" t="s">
        <v>150</v>
      </c>
      <c r="Q110" s="167"/>
      <c r="R110" s="167" t="s">
        <v>1638</v>
      </c>
      <c r="S110" s="175" t="s">
        <v>1639</v>
      </c>
      <c r="T110" s="378" t="s">
        <v>1640</v>
      </c>
      <c r="U110" s="169" t="s">
        <v>1641</v>
      </c>
      <c r="V110" s="169">
        <v>26703</v>
      </c>
      <c r="W110" s="176" t="s">
        <v>1642</v>
      </c>
      <c r="X110" s="176" t="s">
        <v>178</v>
      </c>
      <c r="Y110" s="176" t="s">
        <v>162</v>
      </c>
      <c r="Z110" s="176" t="s">
        <v>157</v>
      </c>
      <c r="AA110" s="167">
        <v>14.5</v>
      </c>
      <c r="AB110" s="169">
        <v>41306</v>
      </c>
      <c r="AC110" s="309">
        <v>42064</v>
      </c>
      <c r="AD110" s="169"/>
      <c r="AE110" s="34" t="s">
        <v>1643</v>
      </c>
      <c r="AF110" s="167"/>
      <c r="AG110" s="167"/>
      <c r="AH110" s="167">
        <f t="shared" si="23"/>
        <v>1</v>
      </c>
      <c r="AI110" s="176" t="s">
        <v>160</v>
      </c>
      <c r="AJ110" s="167"/>
      <c r="AK110" s="167"/>
      <c r="AL110" s="167" t="s">
        <v>149</v>
      </c>
      <c r="AM110" s="167"/>
      <c r="AN110" s="167"/>
      <c r="AO110" s="167" t="s">
        <v>163</v>
      </c>
      <c r="AP110" s="167"/>
      <c r="AQ110" s="167" t="s">
        <v>202</v>
      </c>
      <c r="AR110" s="167"/>
      <c r="AS110" s="167"/>
      <c r="AT110" s="30" t="s">
        <v>327</v>
      </c>
      <c r="AU110" s="167" t="s">
        <v>1644</v>
      </c>
      <c r="AV110" s="167"/>
      <c r="AW110" s="170">
        <v>42065</v>
      </c>
      <c r="AX110" s="170">
        <v>42310</v>
      </c>
      <c r="AY110" s="170" t="s">
        <v>149</v>
      </c>
      <c r="AZ110" s="170">
        <v>43101</v>
      </c>
      <c r="BA110" s="170">
        <v>43127</v>
      </c>
      <c r="BB110" s="170"/>
      <c r="BC110" s="171" t="s">
        <v>1645</v>
      </c>
      <c r="BD110" s="170">
        <v>43675</v>
      </c>
      <c r="BE110" s="170" t="s">
        <v>162</v>
      </c>
      <c r="BF110" s="170">
        <v>43891</v>
      </c>
      <c r="BG110" s="170" t="s">
        <v>162</v>
      </c>
      <c r="BH110" s="169"/>
      <c r="BI110" s="169">
        <v>44392</v>
      </c>
      <c r="BJ110" s="169">
        <v>44411</v>
      </c>
      <c r="BK110" s="172">
        <v>44411</v>
      </c>
      <c r="BL110" s="167" t="s">
        <v>17</v>
      </c>
      <c r="BM110" s="167">
        <f t="shared" ref="BM110" si="27">DATEDIF(AW110,BK110, "M")+1</f>
        <v>78</v>
      </c>
      <c r="BN110" s="167">
        <f t="shared" ref="BN110:BN116" si="28">DATEDIF(AX110,BK110, "M")+1</f>
        <v>70</v>
      </c>
      <c r="BO110" s="167"/>
      <c r="BP110" s="167">
        <v>5</v>
      </c>
      <c r="BQ110" s="167">
        <v>10</v>
      </c>
      <c r="BR110" s="167">
        <v>4</v>
      </c>
      <c r="BS110" s="167">
        <v>1</v>
      </c>
      <c r="BT110" s="167">
        <v>3</v>
      </c>
      <c r="BU110" s="167">
        <v>1</v>
      </c>
      <c r="BV110" s="167">
        <v>0</v>
      </c>
      <c r="BW110" s="167" t="s">
        <v>162</v>
      </c>
      <c r="BX110" s="167">
        <v>0</v>
      </c>
      <c r="BY110" s="167"/>
      <c r="BZ110" s="173">
        <v>42795</v>
      </c>
      <c r="CA110" s="173">
        <v>43132</v>
      </c>
      <c r="CB110" s="167">
        <v>12</v>
      </c>
      <c r="CC110" s="167" t="s">
        <v>162</v>
      </c>
      <c r="CD110" s="167"/>
      <c r="CE110" s="167"/>
      <c r="CF110" s="411">
        <v>3</v>
      </c>
      <c r="CG110" s="167">
        <v>3</v>
      </c>
      <c r="CH110" s="167"/>
      <c r="CI110" s="167" t="s">
        <v>814</v>
      </c>
    </row>
    <row r="111" spans="1:87" ht="24.95" customHeight="1">
      <c r="A111" s="167">
        <v>111</v>
      </c>
      <c r="B111" s="167" t="s">
        <v>1646</v>
      </c>
      <c r="C111" s="167" t="s">
        <v>1647</v>
      </c>
      <c r="D111" s="167" t="s">
        <v>1648</v>
      </c>
      <c r="E111" s="167" t="s">
        <v>1649</v>
      </c>
      <c r="F111" s="167" t="s">
        <v>25</v>
      </c>
      <c r="G111" s="167">
        <v>5</v>
      </c>
      <c r="H111" s="167" t="s">
        <v>57</v>
      </c>
      <c r="I111" s="167" t="s">
        <v>33</v>
      </c>
      <c r="J111" s="167" t="s">
        <v>606</v>
      </c>
      <c r="K111" s="167" t="s">
        <v>1650</v>
      </c>
      <c r="L111" s="167" t="s">
        <v>33</v>
      </c>
      <c r="M111" s="167" t="s">
        <v>149</v>
      </c>
      <c r="N111" s="167">
        <v>216023303</v>
      </c>
      <c r="O111" s="262" t="s">
        <v>150</v>
      </c>
      <c r="P111" s="263" t="s">
        <v>150</v>
      </c>
      <c r="Q111" s="167" t="s">
        <v>150</v>
      </c>
      <c r="R111" s="175" t="s">
        <v>1651</v>
      </c>
      <c r="S111" s="167" t="s">
        <v>1652</v>
      </c>
      <c r="T111" s="378" t="s">
        <v>1653</v>
      </c>
      <c r="U111" s="169" t="s">
        <v>793</v>
      </c>
      <c r="V111" s="169">
        <v>26169</v>
      </c>
      <c r="W111" s="176" t="s">
        <v>1654</v>
      </c>
      <c r="X111" s="176" t="s">
        <v>178</v>
      </c>
      <c r="Y111" s="176" t="s">
        <v>162</v>
      </c>
      <c r="Z111" s="176" t="s">
        <v>157</v>
      </c>
      <c r="AA111" s="167">
        <v>11</v>
      </c>
      <c r="AB111" s="169">
        <v>42765</v>
      </c>
      <c r="AC111" s="309">
        <v>42064</v>
      </c>
      <c r="AD111" s="169"/>
      <c r="AE111" s="34" t="s">
        <v>1655</v>
      </c>
      <c r="AF111" s="34" t="s">
        <v>1656</v>
      </c>
      <c r="AG111" s="167"/>
      <c r="AH111" s="167">
        <f t="shared" si="23"/>
        <v>2</v>
      </c>
      <c r="AI111" s="176" t="s">
        <v>160</v>
      </c>
      <c r="AJ111" s="176" t="s">
        <v>160</v>
      </c>
      <c r="AK111" s="167"/>
      <c r="AL111" s="167" t="s">
        <v>162</v>
      </c>
      <c r="AM111" s="167" t="s">
        <v>149</v>
      </c>
      <c r="AN111" s="167"/>
      <c r="AO111" s="167" t="s">
        <v>163</v>
      </c>
      <c r="AP111" s="167" t="s">
        <v>202</v>
      </c>
      <c r="AQ111" s="167" t="s">
        <v>202</v>
      </c>
      <c r="AR111" s="167" t="s">
        <v>162</v>
      </c>
      <c r="AS111" s="167"/>
      <c r="AT111" s="30" t="s">
        <v>584</v>
      </c>
      <c r="AU111" s="167" t="s">
        <v>1657</v>
      </c>
      <c r="AV111" s="167" t="s">
        <v>149</v>
      </c>
      <c r="AW111" s="170">
        <v>42065</v>
      </c>
      <c r="AX111" s="170">
        <v>42310</v>
      </c>
      <c r="AY111" s="170" t="s">
        <v>149</v>
      </c>
      <c r="AZ111" s="170"/>
      <c r="BA111" s="170"/>
      <c r="BB111" s="170"/>
      <c r="BC111" s="171"/>
      <c r="BD111" s="170">
        <v>42947</v>
      </c>
      <c r="BE111" s="170" t="s">
        <v>149</v>
      </c>
      <c r="BF111" s="170">
        <v>43164</v>
      </c>
      <c r="BG111" s="170" t="s">
        <v>149</v>
      </c>
      <c r="BH111" s="169"/>
      <c r="BI111" s="169">
        <v>44253</v>
      </c>
      <c r="BJ111" s="169"/>
      <c r="BK111" s="172">
        <v>44333</v>
      </c>
      <c r="BL111" s="167" t="s">
        <v>17</v>
      </c>
      <c r="BM111" s="261">
        <f t="shared" ref="BM111:BM118" si="29">DATEDIF(AW111,BK111, "M")+1</f>
        <v>75</v>
      </c>
      <c r="BN111" s="167">
        <f t="shared" si="28"/>
        <v>67</v>
      </c>
      <c r="BO111" s="171" t="s">
        <v>1658</v>
      </c>
      <c r="BP111" s="167">
        <v>10</v>
      </c>
      <c r="BQ111" s="167">
        <v>27</v>
      </c>
      <c r="BR111" s="167">
        <v>7</v>
      </c>
      <c r="BS111" s="167">
        <v>1</v>
      </c>
      <c r="BT111" s="167">
        <v>0</v>
      </c>
      <c r="BU111" s="167">
        <v>0</v>
      </c>
      <c r="BV111" s="167">
        <v>0</v>
      </c>
      <c r="BW111" s="167" t="s">
        <v>162</v>
      </c>
      <c r="BX111" s="167">
        <v>0</v>
      </c>
      <c r="BY111" s="167"/>
      <c r="BZ111" s="173"/>
      <c r="CA111" s="173"/>
      <c r="CB111" s="167"/>
      <c r="CC111" s="167" t="s">
        <v>162</v>
      </c>
      <c r="CD111" s="167"/>
      <c r="CE111" s="167"/>
      <c r="CF111" s="411">
        <v>4</v>
      </c>
      <c r="CG111" s="167">
        <v>4</v>
      </c>
      <c r="CH111" s="167"/>
      <c r="CI111" s="167" t="s">
        <v>814</v>
      </c>
    </row>
    <row r="112" spans="1:87" ht="24.95" customHeight="1">
      <c r="A112" s="167">
        <v>112</v>
      </c>
      <c r="B112" s="167" t="s">
        <v>1659</v>
      </c>
      <c r="C112" s="167" t="s">
        <v>1660</v>
      </c>
      <c r="D112" s="167"/>
      <c r="E112" s="167" t="s">
        <v>1661</v>
      </c>
      <c r="F112" s="167" t="s">
        <v>25</v>
      </c>
      <c r="G112" s="167">
        <v>5</v>
      </c>
      <c r="H112" s="167" t="s">
        <v>49</v>
      </c>
      <c r="I112" s="167" t="s">
        <v>40</v>
      </c>
      <c r="J112" s="167" t="s">
        <v>606</v>
      </c>
      <c r="K112" s="167" t="s">
        <v>1662</v>
      </c>
      <c r="L112" s="167" t="s">
        <v>40</v>
      </c>
      <c r="M112" s="167" t="s">
        <v>149</v>
      </c>
      <c r="N112" s="167" t="s">
        <v>1663</v>
      </c>
      <c r="O112" s="262" t="s">
        <v>150</v>
      </c>
      <c r="P112" s="263" t="s">
        <v>150</v>
      </c>
      <c r="Q112" s="167" t="s">
        <v>150</v>
      </c>
      <c r="R112" s="167" t="s">
        <v>1664</v>
      </c>
      <c r="S112" s="167" t="s">
        <v>1665</v>
      </c>
      <c r="T112" s="378" t="s">
        <v>1666</v>
      </c>
      <c r="U112" s="169" t="s">
        <v>1667</v>
      </c>
      <c r="V112" s="169">
        <v>30728</v>
      </c>
      <c r="W112" s="176" t="s">
        <v>1668</v>
      </c>
      <c r="X112" s="176" t="s">
        <v>178</v>
      </c>
      <c r="Y112" s="176" t="s">
        <v>162</v>
      </c>
      <c r="Z112" s="176" t="s">
        <v>157</v>
      </c>
      <c r="AA112" s="167">
        <v>25.5</v>
      </c>
      <c r="AB112" s="169">
        <v>42290</v>
      </c>
      <c r="AC112" s="309">
        <v>42064</v>
      </c>
      <c r="AD112" s="169"/>
      <c r="AE112" s="34" t="s">
        <v>1669</v>
      </c>
      <c r="AF112" s="167"/>
      <c r="AG112" s="167"/>
      <c r="AH112" s="167">
        <f t="shared" si="23"/>
        <v>1</v>
      </c>
      <c r="AI112" s="176" t="s">
        <v>160</v>
      </c>
      <c r="AJ112" s="167"/>
      <c r="AK112" s="167"/>
      <c r="AL112" s="167" t="s">
        <v>149</v>
      </c>
      <c r="AM112" s="167"/>
      <c r="AN112" s="167"/>
      <c r="AO112" s="167" t="s">
        <v>201</v>
      </c>
      <c r="AP112" s="167" t="s">
        <v>1670</v>
      </c>
      <c r="AQ112" s="167" t="s">
        <v>1671</v>
      </c>
      <c r="AR112" s="167"/>
      <c r="AS112" s="167"/>
      <c r="AT112" s="30" t="s">
        <v>1672</v>
      </c>
      <c r="AU112" s="167" t="s">
        <v>1673</v>
      </c>
      <c r="AV112" s="167"/>
      <c r="AW112" s="170">
        <v>42065</v>
      </c>
      <c r="AX112" s="170">
        <v>42310</v>
      </c>
      <c r="AY112" s="170" t="s">
        <v>149</v>
      </c>
      <c r="AZ112" s="170">
        <v>42419</v>
      </c>
      <c r="BA112" s="170">
        <v>42748</v>
      </c>
      <c r="BB112" s="170"/>
      <c r="BC112" s="171" t="s">
        <v>1674</v>
      </c>
      <c r="BD112" s="170">
        <v>42947</v>
      </c>
      <c r="BE112" s="170" t="s">
        <v>149</v>
      </c>
      <c r="BF112" s="170">
        <v>43164</v>
      </c>
      <c r="BG112" s="170" t="s">
        <v>149</v>
      </c>
      <c r="BH112" s="169"/>
      <c r="BI112" s="169"/>
      <c r="BJ112" s="169"/>
      <c r="BK112" s="172">
        <v>44160</v>
      </c>
      <c r="BL112" s="167" t="s">
        <v>17</v>
      </c>
      <c r="BM112" s="261">
        <f t="shared" si="29"/>
        <v>69</v>
      </c>
      <c r="BN112" s="167">
        <f t="shared" si="28"/>
        <v>61</v>
      </c>
      <c r="BO112" s="171" t="s">
        <v>1674</v>
      </c>
      <c r="BP112" s="167">
        <v>0</v>
      </c>
      <c r="BQ112" s="167">
        <v>6</v>
      </c>
      <c r="BR112" s="167">
        <v>8</v>
      </c>
      <c r="BS112" s="167">
        <v>1</v>
      </c>
      <c r="BT112" s="167">
        <v>0</v>
      </c>
      <c r="BU112" s="167">
        <v>0</v>
      </c>
      <c r="BV112" s="167">
        <v>0</v>
      </c>
      <c r="BW112" s="167" t="s">
        <v>162</v>
      </c>
      <c r="BX112" s="167">
        <v>0</v>
      </c>
      <c r="BY112" s="167"/>
      <c r="BZ112" s="173"/>
      <c r="CA112" s="173"/>
      <c r="CB112" s="167"/>
      <c r="CC112" s="167" t="s">
        <v>162</v>
      </c>
      <c r="CD112" s="167"/>
      <c r="CE112" s="167"/>
      <c r="CF112" s="411">
        <v>0</v>
      </c>
      <c r="CG112" s="167">
        <v>0</v>
      </c>
      <c r="CH112" s="167"/>
      <c r="CI112" s="167" t="s">
        <v>1675</v>
      </c>
    </row>
    <row r="113" spans="1:100" ht="24.95" customHeight="1">
      <c r="A113" s="167">
        <v>113</v>
      </c>
      <c r="B113" s="167" t="s">
        <v>1676</v>
      </c>
      <c r="C113" s="167" t="s">
        <v>1677</v>
      </c>
      <c r="D113" s="167"/>
      <c r="E113" s="167" t="s">
        <v>1678</v>
      </c>
      <c r="F113" s="167" t="s">
        <v>25</v>
      </c>
      <c r="G113" s="167">
        <v>5</v>
      </c>
      <c r="H113" s="167" t="s">
        <v>49</v>
      </c>
      <c r="I113" s="167" t="s">
        <v>35</v>
      </c>
      <c r="J113" s="167" t="s">
        <v>606</v>
      </c>
      <c r="K113" s="167" t="s">
        <v>927</v>
      </c>
      <c r="L113" s="167" t="s">
        <v>43</v>
      </c>
      <c r="M113" s="167" t="s">
        <v>162</v>
      </c>
      <c r="N113" s="167">
        <v>1317323</v>
      </c>
      <c r="O113" s="262" t="s">
        <v>150</v>
      </c>
      <c r="P113" s="263" t="s">
        <v>150</v>
      </c>
      <c r="Q113" s="167" t="s">
        <v>150</v>
      </c>
      <c r="R113" s="167" t="s">
        <v>1679</v>
      </c>
      <c r="S113" s="167" t="s">
        <v>1680</v>
      </c>
      <c r="T113" s="378" t="s">
        <v>1681</v>
      </c>
      <c r="U113" s="169" t="s">
        <v>1682</v>
      </c>
      <c r="V113" s="169">
        <v>29492</v>
      </c>
      <c r="W113" s="176" t="s">
        <v>1683</v>
      </c>
      <c r="X113" s="176" t="s">
        <v>1684</v>
      </c>
      <c r="Y113" s="176" t="s">
        <v>162</v>
      </c>
      <c r="Z113" s="176" t="s">
        <v>1685</v>
      </c>
      <c r="AA113" s="167">
        <v>25</v>
      </c>
      <c r="AB113" s="169">
        <v>42222</v>
      </c>
      <c r="AC113" s="309">
        <v>42064</v>
      </c>
      <c r="AD113" s="169"/>
      <c r="AE113" s="34" t="s">
        <v>1686</v>
      </c>
      <c r="AF113" s="34" t="s">
        <v>1687</v>
      </c>
      <c r="AG113" s="167"/>
      <c r="AH113" s="167">
        <f t="shared" si="23"/>
        <v>2</v>
      </c>
      <c r="AI113" s="176" t="s">
        <v>160</v>
      </c>
      <c r="AJ113" s="33" t="s">
        <v>161</v>
      </c>
      <c r="AK113" s="167"/>
      <c r="AL113" s="167" t="s">
        <v>149</v>
      </c>
      <c r="AM113" s="167" t="s">
        <v>162</v>
      </c>
      <c r="AN113" s="167"/>
      <c r="AO113" s="167" t="s">
        <v>163</v>
      </c>
      <c r="AP113" s="167"/>
      <c r="AQ113" s="167" t="s">
        <v>164</v>
      </c>
      <c r="AR113" s="167" t="s">
        <v>149</v>
      </c>
      <c r="AS113" s="167" t="s">
        <v>1688</v>
      </c>
      <c r="AT113" s="30" t="s">
        <v>1689</v>
      </c>
      <c r="AU113" s="167" t="s">
        <v>1690</v>
      </c>
      <c r="AV113" s="167" t="s">
        <v>162</v>
      </c>
      <c r="AW113" s="170">
        <v>42065</v>
      </c>
      <c r="AX113" s="170">
        <v>42310</v>
      </c>
      <c r="AY113" s="170" t="s">
        <v>149</v>
      </c>
      <c r="AZ113" s="170">
        <v>42412</v>
      </c>
      <c r="BA113" s="170">
        <v>42467</v>
      </c>
      <c r="BB113" s="170"/>
      <c r="BC113" s="171" t="s">
        <v>1691</v>
      </c>
      <c r="BD113" s="170">
        <v>42947</v>
      </c>
      <c r="BE113" s="170" t="s">
        <v>149</v>
      </c>
      <c r="BF113" s="170">
        <v>43164</v>
      </c>
      <c r="BG113" s="170" t="s">
        <v>149</v>
      </c>
      <c r="BH113" s="169"/>
      <c r="BI113" s="169"/>
      <c r="BJ113" s="169"/>
      <c r="BK113" s="172">
        <v>43769</v>
      </c>
      <c r="BL113" s="167" t="s">
        <v>17</v>
      </c>
      <c r="BM113" s="261">
        <f t="shared" si="29"/>
        <v>56</v>
      </c>
      <c r="BN113" s="167">
        <f t="shared" si="28"/>
        <v>48</v>
      </c>
      <c r="BO113" s="167"/>
      <c r="BP113" s="167">
        <v>3</v>
      </c>
      <c r="BQ113" s="167">
        <v>8</v>
      </c>
      <c r="BR113" s="167">
        <v>4</v>
      </c>
      <c r="BS113" s="167">
        <v>2</v>
      </c>
      <c r="BT113" s="167">
        <v>0</v>
      </c>
      <c r="BU113" s="167">
        <v>0</v>
      </c>
      <c r="BV113" s="167">
        <v>0</v>
      </c>
      <c r="BW113" s="167" t="s">
        <v>162</v>
      </c>
      <c r="BX113" s="167">
        <v>0</v>
      </c>
      <c r="BY113" s="167"/>
      <c r="BZ113" s="173"/>
      <c r="CA113" s="173"/>
      <c r="CB113" s="167"/>
      <c r="CC113" s="167" t="s">
        <v>162</v>
      </c>
      <c r="CD113" s="167"/>
      <c r="CE113" s="167"/>
      <c r="CF113" s="411">
        <v>1</v>
      </c>
      <c r="CG113" s="167">
        <v>2</v>
      </c>
      <c r="CH113" s="167"/>
      <c r="CI113" s="167" t="s">
        <v>814</v>
      </c>
    </row>
    <row r="114" spans="1:100" ht="24.95" customHeight="1">
      <c r="A114" s="167">
        <v>114</v>
      </c>
      <c r="B114" s="167" t="s">
        <v>1692</v>
      </c>
      <c r="C114" s="167" t="s">
        <v>1499</v>
      </c>
      <c r="D114" s="167" t="s">
        <v>1693</v>
      </c>
      <c r="E114" s="167" t="s">
        <v>1694</v>
      </c>
      <c r="F114" s="167" t="s">
        <v>25</v>
      </c>
      <c r="G114" s="167">
        <v>5</v>
      </c>
      <c r="H114" s="167" t="s">
        <v>51</v>
      </c>
      <c r="I114" s="167" t="s">
        <v>37</v>
      </c>
      <c r="J114" s="167" t="s">
        <v>1695</v>
      </c>
      <c r="K114" s="167" t="s">
        <v>1695</v>
      </c>
      <c r="L114" s="167" t="s">
        <v>37</v>
      </c>
      <c r="M114" s="167" t="s">
        <v>149</v>
      </c>
      <c r="N114" s="264" t="s">
        <v>1696</v>
      </c>
      <c r="O114" s="265" t="s">
        <v>150</v>
      </c>
      <c r="P114" s="268" t="s">
        <v>150</v>
      </c>
      <c r="Q114" s="167" t="s">
        <v>150</v>
      </c>
      <c r="R114" s="167" t="s">
        <v>1697</v>
      </c>
      <c r="S114" s="167" t="s">
        <v>1698</v>
      </c>
      <c r="T114" s="378" t="s">
        <v>1699</v>
      </c>
      <c r="U114" s="169" t="s">
        <v>1700</v>
      </c>
      <c r="V114" s="169">
        <v>29943</v>
      </c>
      <c r="W114" s="176" t="s">
        <v>1701</v>
      </c>
      <c r="X114" s="176" t="s">
        <v>1702</v>
      </c>
      <c r="Y114" s="176" t="s">
        <v>162</v>
      </c>
      <c r="Z114" s="176" t="s">
        <v>157</v>
      </c>
      <c r="AA114" s="167">
        <v>17</v>
      </c>
      <c r="AB114" s="169">
        <v>41744</v>
      </c>
      <c r="AC114" s="309">
        <v>42064</v>
      </c>
      <c r="AD114" s="169"/>
      <c r="AE114" s="33" t="s">
        <v>1507</v>
      </c>
      <c r="AF114" s="34"/>
      <c r="AG114" s="178"/>
      <c r="AH114" s="167">
        <f t="shared" si="23"/>
        <v>1</v>
      </c>
      <c r="AI114" s="176" t="s">
        <v>160</v>
      </c>
      <c r="AJ114" s="178"/>
      <c r="AK114" s="178"/>
      <c r="AL114" s="178" t="s">
        <v>149</v>
      </c>
      <c r="AM114" s="178"/>
      <c r="AN114" s="178"/>
      <c r="AO114" s="178" t="s">
        <v>163</v>
      </c>
      <c r="AP114" s="178" t="s">
        <v>180</v>
      </c>
      <c r="AQ114" s="178" t="s">
        <v>1448</v>
      </c>
      <c r="AR114" s="178" t="s">
        <v>149</v>
      </c>
      <c r="AS114" s="178"/>
      <c r="AT114" s="454" t="s">
        <v>284</v>
      </c>
      <c r="AU114" s="167" t="s">
        <v>1703</v>
      </c>
      <c r="AV114" s="33"/>
      <c r="AW114" s="170">
        <v>42065</v>
      </c>
      <c r="AX114" s="170">
        <v>42310</v>
      </c>
      <c r="AY114" s="170" t="s">
        <v>149</v>
      </c>
      <c r="AZ114" s="170">
        <v>44381</v>
      </c>
      <c r="BA114" s="170">
        <v>44381</v>
      </c>
      <c r="BB114" s="170"/>
      <c r="BC114" s="171"/>
      <c r="BD114" s="170">
        <v>42947</v>
      </c>
      <c r="BE114" s="170" t="s">
        <v>149</v>
      </c>
      <c r="BF114" s="170">
        <v>43528</v>
      </c>
      <c r="BG114" s="170" t="s">
        <v>162</v>
      </c>
      <c r="BH114" s="169"/>
      <c r="BI114" s="169"/>
      <c r="BJ114" s="169"/>
      <c r="BK114" s="172">
        <v>43327</v>
      </c>
      <c r="BL114" s="167" t="s">
        <v>17</v>
      </c>
      <c r="BM114" s="261">
        <f t="shared" si="29"/>
        <v>42</v>
      </c>
      <c r="BN114" s="167">
        <f t="shared" si="28"/>
        <v>34</v>
      </c>
      <c r="BO114" s="167"/>
      <c r="BP114" s="167">
        <v>1</v>
      </c>
      <c r="BQ114" s="167">
        <v>0</v>
      </c>
      <c r="BR114" s="167">
        <v>1</v>
      </c>
      <c r="BS114" s="167">
        <v>6</v>
      </c>
      <c r="BT114" s="167">
        <v>0</v>
      </c>
      <c r="BU114" s="167">
        <v>0</v>
      </c>
      <c r="BV114" s="167">
        <v>0</v>
      </c>
      <c r="BW114" s="167" t="s">
        <v>1704</v>
      </c>
      <c r="BX114" s="167">
        <v>0</v>
      </c>
      <c r="BY114" s="167"/>
      <c r="BZ114" s="173"/>
      <c r="CA114" s="173"/>
      <c r="CB114" s="167"/>
      <c r="CC114" s="167" t="s">
        <v>162</v>
      </c>
      <c r="CD114" s="167"/>
      <c r="CE114" s="167"/>
      <c r="CF114" s="411">
        <v>2</v>
      </c>
      <c r="CG114" s="167">
        <v>4</v>
      </c>
      <c r="CH114" s="167"/>
      <c r="CI114" s="167" t="s">
        <v>814</v>
      </c>
    </row>
    <row r="115" spans="1:100" ht="24.95" customHeight="1">
      <c r="A115" s="167">
        <v>115</v>
      </c>
      <c r="B115" s="167" t="s">
        <v>1705</v>
      </c>
      <c r="C115" s="167" t="s">
        <v>1706</v>
      </c>
      <c r="D115" s="167"/>
      <c r="E115" s="167" t="s">
        <v>1707</v>
      </c>
      <c r="F115" s="167" t="s">
        <v>24</v>
      </c>
      <c r="G115" s="167">
        <v>5</v>
      </c>
      <c r="H115" s="167" t="s">
        <v>50</v>
      </c>
      <c r="I115" s="167" t="s">
        <v>44</v>
      </c>
      <c r="J115" s="167" t="s">
        <v>1708</v>
      </c>
      <c r="K115" s="167" t="s">
        <v>606</v>
      </c>
      <c r="L115" s="167" t="s">
        <v>42</v>
      </c>
      <c r="M115" s="167" t="s">
        <v>149</v>
      </c>
      <c r="N115" s="168" t="s">
        <v>1709</v>
      </c>
      <c r="O115" s="262" t="s">
        <v>150</v>
      </c>
      <c r="P115" s="263" t="s">
        <v>150</v>
      </c>
      <c r="Q115" s="167" t="s">
        <v>150</v>
      </c>
      <c r="R115" s="167" t="s">
        <v>1710</v>
      </c>
      <c r="S115" s="167" t="s">
        <v>1711</v>
      </c>
      <c r="T115" s="378" t="s">
        <v>1712</v>
      </c>
      <c r="U115" s="169" t="s">
        <v>1220</v>
      </c>
      <c r="V115" s="169">
        <v>27299</v>
      </c>
      <c r="W115" s="176" t="s">
        <v>1713</v>
      </c>
      <c r="X115" s="176" t="s">
        <v>178</v>
      </c>
      <c r="Y115" s="176" t="s">
        <v>162</v>
      </c>
      <c r="Z115" s="176" t="s">
        <v>157</v>
      </c>
      <c r="AA115" s="167">
        <v>20</v>
      </c>
      <c r="AB115" s="169">
        <v>42079</v>
      </c>
      <c r="AC115" s="309">
        <v>42064</v>
      </c>
      <c r="AD115" s="169"/>
      <c r="AE115" s="34" t="s">
        <v>1714</v>
      </c>
      <c r="AF115" s="34" t="s">
        <v>1715</v>
      </c>
      <c r="AG115" s="34" t="s">
        <v>1716</v>
      </c>
      <c r="AH115" s="167">
        <f t="shared" si="23"/>
        <v>3</v>
      </c>
      <c r="AI115" s="176" t="s">
        <v>160</v>
      </c>
      <c r="AJ115" s="167" t="s">
        <v>201</v>
      </c>
      <c r="AK115" s="167" t="s">
        <v>201</v>
      </c>
      <c r="AL115" s="167" t="s">
        <v>149</v>
      </c>
      <c r="AM115" s="167" t="s">
        <v>156</v>
      </c>
      <c r="AN115" s="167" t="s">
        <v>162</v>
      </c>
      <c r="AO115" s="167" t="s">
        <v>163</v>
      </c>
      <c r="AP115" s="167"/>
      <c r="AQ115" s="167"/>
      <c r="AR115" s="167"/>
      <c r="AS115" s="167"/>
      <c r="AT115" s="30" t="s">
        <v>297</v>
      </c>
      <c r="AU115" s="167" t="s">
        <v>1717</v>
      </c>
      <c r="AV115" s="33" t="s">
        <v>156</v>
      </c>
      <c r="AW115" s="170">
        <v>42065</v>
      </c>
      <c r="AX115" s="170">
        <v>42310</v>
      </c>
      <c r="AY115" s="170" t="s">
        <v>149</v>
      </c>
      <c r="AZ115" s="170"/>
      <c r="BA115" s="170"/>
      <c r="BB115" s="170"/>
      <c r="BC115" s="171"/>
      <c r="BD115" s="170">
        <v>42947</v>
      </c>
      <c r="BE115" s="170" t="s">
        <v>149</v>
      </c>
      <c r="BF115" s="170">
        <v>43164</v>
      </c>
      <c r="BG115" s="170" t="s">
        <v>149</v>
      </c>
      <c r="BH115" s="169"/>
      <c r="BI115" s="169"/>
      <c r="BJ115" s="169"/>
      <c r="BK115" s="172">
        <v>43909</v>
      </c>
      <c r="BL115" s="167" t="s">
        <v>17</v>
      </c>
      <c r="BM115" s="261">
        <f t="shared" si="29"/>
        <v>61</v>
      </c>
      <c r="BN115" s="167">
        <f t="shared" si="28"/>
        <v>53</v>
      </c>
      <c r="BO115" s="167"/>
      <c r="BP115" s="167">
        <v>0</v>
      </c>
      <c r="BQ115" s="167">
        <v>3</v>
      </c>
      <c r="BR115" s="167">
        <v>1</v>
      </c>
      <c r="BS115" s="167">
        <v>0</v>
      </c>
      <c r="BT115" s="167">
        <v>0</v>
      </c>
      <c r="BU115" s="167">
        <v>0</v>
      </c>
      <c r="BV115" s="167">
        <v>0</v>
      </c>
      <c r="BW115" s="167" t="s">
        <v>162</v>
      </c>
      <c r="BX115" s="167">
        <v>0</v>
      </c>
      <c r="BY115" s="167"/>
      <c r="BZ115" s="173"/>
      <c r="CA115" s="173"/>
      <c r="CB115" s="167"/>
      <c r="CC115" s="167" t="s">
        <v>162</v>
      </c>
      <c r="CD115" s="167"/>
      <c r="CE115" s="167"/>
      <c r="CF115" s="411">
        <v>2</v>
      </c>
      <c r="CG115" s="167">
        <v>2</v>
      </c>
      <c r="CH115" s="167"/>
      <c r="CI115" s="167" t="s">
        <v>814</v>
      </c>
    </row>
    <row r="116" spans="1:100" ht="24.95" customHeight="1">
      <c r="A116" s="167">
        <v>116</v>
      </c>
      <c r="B116" s="167" t="s">
        <v>1718</v>
      </c>
      <c r="C116" s="167" t="s">
        <v>1719</v>
      </c>
      <c r="D116" s="167" t="s">
        <v>1720</v>
      </c>
      <c r="E116" s="167" t="s">
        <v>1721</v>
      </c>
      <c r="F116" s="167" t="s">
        <v>25</v>
      </c>
      <c r="G116" s="167">
        <v>5</v>
      </c>
      <c r="H116" s="167" t="s">
        <v>50</v>
      </c>
      <c r="I116" s="167" t="s">
        <v>44</v>
      </c>
      <c r="J116" s="167" t="s">
        <v>1722</v>
      </c>
      <c r="K116" s="167" t="s">
        <v>606</v>
      </c>
      <c r="L116" s="167" t="s">
        <v>42</v>
      </c>
      <c r="M116" s="167" t="s">
        <v>149</v>
      </c>
      <c r="N116" s="168" t="s">
        <v>1723</v>
      </c>
      <c r="O116" s="262" t="s">
        <v>150</v>
      </c>
      <c r="P116" s="263" t="s">
        <v>150</v>
      </c>
      <c r="Q116" s="167" t="s">
        <v>150</v>
      </c>
      <c r="R116" s="167" t="s">
        <v>1724</v>
      </c>
      <c r="S116" s="167" t="s">
        <v>1725</v>
      </c>
      <c r="T116" s="378" t="s">
        <v>1726</v>
      </c>
      <c r="U116" s="169" t="s">
        <v>1727</v>
      </c>
      <c r="V116" s="169">
        <v>25693</v>
      </c>
      <c r="W116" s="176" t="s">
        <v>1728</v>
      </c>
      <c r="X116" s="176" t="s">
        <v>178</v>
      </c>
      <c r="Y116" s="176" t="s">
        <v>162</v>
      </c>
      <c r="Z116" s="176" t="s">
        <v>157</v>
      </c>
      <c r="AA116" s="167">
        <v>30</v>
      </c>
      <c r="AB116" s="169">
        <v>42352</v>
      </c>
      <c r="AC116" s="309">
        <v>42064</v>
      </c>
      <c r="AD116" s="169"/>
      <c r="AE116" s="34" t="s">
        <v>1714</v>
      </c>
      <c r="AF116" s="34" t="s">
        <v>1729</v>
      </c>
      <c r="AG116" s="167"/>
      <c r="AH116" s="167">
        <f t="shared" si="23"/>
        <v>2</v>
      </c>
      <c r="AI116" s="176" t="s">
        <v>160</v>
      </c>
      <c r="AJ116" s="176" t="s">
        <v>160</v>
      </c>
      <c r="AK116" s="167"/>
      <c r="AL116" s="167" t="s">
        <v>149</v>
      </c>
      <c r="AM116" s="167" t="s">
        <v>162</v>
      </c>
      <c r="AN116" s="167"/>
      <c r="AO116" s="167" t="s">
        <v>163</v>
      </c>
      <c r="AP116" s="167" t="s">
        <v>202</v>
      </c>
      <c r="AQ116" s="167"/>
      <c r="AR116" s="167"/>
      <c r="AS116" s="167"/>
      <c r="AT116" s="30" t="s">
        <v>297</v>
      </c>
      <c r="AU116" s="167" t="s">
        <v>1730</v>
      </c>
      <c r="AV116" s="33" t="s">
        <v>162</v>
      </c>
      <c r="AW116" s="170">
        <v>42065</v>
      </c>
      <c r="AX116" s="170">
        <v>42310</v>
      </c>
      <c r="AY116" s="170" t="s">
        <v>149</v>
      </c>
      <c r="AZ116" s="170">
        <v>42166</v>
      </c>
      <c r="BA116" s="170">
        <v>42382</v>
      </c>
      <c r="BB116" s="170"/>
      <c r="BC116" s="171" t="s">
        <v>1731</v>
      </c>
      <c r="BD116" s="170">
        <v>42947</v>
      </c>
      <c r="BE116" s="170" t="s">
        <v>149</v>
      </c>
      <c r="BF116" s="170">
        <v>43164</v>
      </c>
      <c r="BG116" s="170" t="s">
        <v>149</v>
      </c>
      <c r="BH116" s="169"/>
      <c r="BI116" s="169"/>
      <c r="BJ116" s="169"/>
      <c r="BK116" s="172">
        <v>43799</v>
      </c>
      <c r="BL116" s="167" t="s">
        <v>17</v>
      </c>
      <c r="BM116" s="261">
        <f t="shared" si="29"/>
        <v>57</v>
      </c>
      <c r="BN116" s="167">
        <f t="shared" si="28"/>
        <v>49</v>
      </c>
      <c r="BO116" s="167"/>
      <c r="BP116" s="167">
        <v>0</v>
      </c>
      <c r="BQ116" s="167">
        <v>4</v>
      </c>
      <c r="BR116" s="167">
        <v>2</v>
      </c>
      <c r="BS116" s="167">
        <v>2</v>
      </c>
      <c r="BT116" s="167">
        <v>0</v>
      </c>
      <c r="BU116" s="167">
        <v>0</v>
      </c>
      <c r="BV116" s="167">
        <v>0</v>
      </c>
      <c r="BW116" s="167" t="s">
        <v>162</v>
      </c>
      <c r="BX116" s="167">
        <v>0</v>
      </c>
      <c r="BY116" s="167"/>
      <c r="BZ116" s="173"/>
      <c r="CA116" s="173"/>
      <c r="CB116" s="167"/>
      <c r="CC116" s="167" t="s">
        <v>162</v>
      </c>
      <c r="CD116" s="167"/>
      <c r="CE116" s="167"/>
      <c r="CF116" s="411" t="s">
        <v>167</v>
      </c>
      <c r="CG116" s="167" t="s">
        <v>167</v>
      </c>
      <c r="CH116" s="167"/>
      <c r="CI116" s="167" t="s">
        <v>814</v>
      </c>
    </row>
    <row r="117" spans="1:100" s="120" customFormat="1" ht="24.95" customHeight="1">
      <c r="A117" s="97">
        <v>117</v>
      </c>
      <c r="B117" s="97" t="s">
        <v>1732</v>
      </c>
      <c r="C117" s="97" t="s">
        <v>1733</v>
      </c>
      <c r="D117" s="97" t="s">
        <v>1734</v>
      </c>
      <c r="E117" s="97" t="s">
        <v>1735</v>
      </c>
      <c r="F117" s="97" t="s">
        <v>25</v>
      </c>
      <c r="G117" s="97">
        <v>5</v>
      </c>
      <c r="H117" s="97" t="s">
        <v>55</v>
      </c>
      <c r="I117" s="97" t="s">
        <v>43</v>
      </c>
      <c r="J117" s="97" t="s">
        <v>1736</v>
      </c>
      <c r="K117" s="97" t="s">
        <v>873</v>
      </c>
      <c r="L117" s="97" t="s">
        <v>43</v>
      </c>
      <c r="M117" s="97" t="s">
        <v>149</v>
      </c>
      <c r="N117" s="97" t="s">
        <v>1737</v>
      </c>
      <c r="O117" s="269"/>
      <c r="P117" s="270" t="s">
        <v>150</v>
      </c>
      <c r="Q117" s="97"/>
      <c r="R117" s="97" t="s">
        <v>1738</v>
      </c>
      <c r="S117" s="97" t="s">
        <v>1739</v>
      </c>
      <c r="T117" s="215">
        <v>27761643215</v>
      </c>
      <c r="U117" s="98" t="s">
        <v>1740</v>
      </c>
      <c r="V117" s="98"/>
      <c r="W117" s="179" t="s">
        <v>1741</v>
      </c>
      <c r="X117" s="179" t="s">
        <v>155</v>
      </c>
      <c r="Y117" s="179" t="s">
        <v>162</v>
      </c>
      <c r="Z117" s="179" t="s">
        <v>157</v>
      </c>
      <c r="AA117" s="97">
        <v>18</v>
      </c>
      <c r="AB117" s="98">
        <v>42767</v>
      </c>
      <c r="AC117" s="303">
        <v>42064</v>
      </c>
      <c r="AD117" s="98">
        <v>45741</v>
      </c>
      <c r="AE117" s="50" t="s">
        <v>1742</v>
      </c>
      <c r="AF117" s="50" t="s">
        <v>1743</v>
      </c>
      <c r="AG117" s="97"/>
      <c r="AH117" s="97">
        <f t="shared" si="23"/>
        <v>2</v>
      </c>
      <c r="AI117" s="179" t="s">
        <v>160</v>
      </c>
      <c r="AJ117" s="179" t="s">
        <v>160</v>
      </c>
      <c r="AK117" s="97"/>
      <c r="AL117" s="97" t="s">
        <v>162</v>
      </c>
      <c r="AM117" s="97" t="s">
        <v>149</v>
      </c>
      <c r="AN117" s="97"/>
      <c r="AO117" s="97" t="s">
        <v>181</v>
      </c>
      <c r="AP117" s="97" t="s">
        <v>1744</v>
      </c>
      <c r="AQ117" s="97" t="s">
        <v>1744</v>
      </c>
      <c r="AR117" s="97"/>
      <c r="AS117" s="97"/>
      <c r="AT117" s="10" t="s">
        <v>1745</v>
      </c>
      <c r="AU117" s="97" t="s">
        <v>1746</v>
      </c>
      <c r="AV117" s="97" t="s">
        <v>149</v>
      </c>
      <c r="AW117" s="99">
        <v>42065</v>
      </c>
      <c r="AX117" s="99">
        <v>42310</v>
      </c>
      <c r="AY117" s="99" t="s">
        <v>149</v>
      </c>
      <c r="AZ117" s="99"/>
      <c r="BA117" s="99"/>
      <c r="BB117" s="99"/>
      <c r="BC117" s="100"/>
      <c r="BD117" s="99">
        <v>42947</v>
      </c>
      <c r="BE117" s="99" t="s">
        <v>149</v>
      </c>
      <c r="BF117" s="99">
        <v>43164</v>
      </c>
      <c r="BG117" s="99" t="s">
        <v>149</v>
      </c>
      <c r="BH117" s="98"/>
      <c r="BI117" s="98"/>
      <c r="BJ117" s="98"/>
      <c r="BK117" s="115"/>
      <c r="BL117" s="208" t="s">
        <v>19</v>
      </c>
      <c r="BM117" s="286"/>
      <c r="BN117" s="97"/>
      <c r="BO117" s="97"/>
      <c r="BP117" s="97">
        <v>0</v>
      </c>
      <c r="BQ117" s="97">
        <v>0</v>
      </c>
      <c r="BR117" s="97">
        <v>14</v>
      </c>
      <c r="BS117" s="97">
        <v>0</v>
      </c>
      <c r="BT117" s="97">
        <v>0</v>
      </c>
      <c r="BU117" s="97">
        <v>0</v>
      </c>
      <c r="BV117" s="97">
        <v>0</v>
      </c>
      <c r="BW117" s="97" t="s">
        <v>1747</v>
      </c>
      <c r="BX117" s="97">
        <v>0</v>
      </c>
      <c r="BY117" s="97"/>
      <c r="BZ117" s="101"/>
      <c r="CA117" s="101"/>
      <c r="CB117" s="97"/>
      <c r="CC117" s="97" t="s">
        <v>162</v>
      </c>
      <c r="CD117" s="97"/>
      <c r="CE117" s="97"/>
      <c r="CF117" s="119" t="s">
        <v>167</v>
      </c>
      <c r="CG117" s="97" t="s">
        <v>167</v>
      </c>
      <c r="CH117" s="97"/>
      <c r="CI117" s="97" t="s">
        <v>814</v>
      </c>
      <c r="CQ117" s="398"/>
      <c r="CR117" s="398"/>
      <c r="CS117" s="398"/>
      <c r="CU117" s="398"/>
      <c r="CV117" s="398"/>
    </row>
    <row r="118" spans="1:100" ht="24.95" customHeight="1">
      <c r="A118" s="167">
        <v>118</v>
      </c>
      <c r="B118" s="167" t="s">
        <v>1748</v>
      </c>
      <c r="C118" s="167" t="s">
        <v>1749</v>
      </c>
      <c r="D118" s="167" t="s">
        <v>1750</v>
      </c>
      <c r="E118" s="167" t="s">
        <v>1751</v>
      </c>
      <c r="F118" s="167" t="s">
        <v>24</v>
      </c>
      <c r="G118" s="167">
        <v>5</v>
      </c>
      <c r="H118" s="167" t="s">
        <v>51</v>
      </c>
      <c r="I118" s="167" t="s">
        <v>30</v>
      </c>
      <c r="J118" s="167" t="s">
        <v>1752</v>
      </c>
      <c r="K118" s="167" t="s">
        <v>1753</v>
      </c>
      <c r="L118" s="167" t="s">
        <v>30</v>
      </c>
      <c r="M118" s="167" t="s">
        <v>149</v>
      </c>
      <c r="N118" s="167">
        <v>12963</v>
      </c>
      <c r="O118" s="262"/>
      <c r="P118" s="263" t="s">
        <v>150</v>
      </c>
      <c r="Q118" s="167"/>
      <c r="R118" s="167" t="s">
        <v>1754</v>
      </c>
      <c r="S118" s="175" t="s">
        <v>1755</v>
      </c>
      <c r="T118" s="378" t="s">
        <v>1756</v>
      </c>
      <c r="U118" s="169" t="s">
        <v>1757</v>
      </c>
      <c r="V118" s="169">
        <v>29252</v>
      </c>
      <c r="W118" s="176" t="s">
        <v>1758</v>
      </c>
      <c r="X118" s="176" t="s">
        <v>155</v>
      </c>
      <c r="Y118" s="176" t="s">
        <v>156</v>
      </c>
      <c r="Z118" s="176" t="s">
        <v>157</v>
      </c>
      <c r="AA118" s="167">
        <v>13</v>
      </c>
      <c r="AB118" s="169">
        <v>41459</v>
      </c>
      <c r="AC118" s="309">
        <v>42064</v>
      </c>
      <c r="AD118" s="169"/>
      <c r="AE118" s="34" t="s">
        <v>1759</v>
      </c>
      <c r="AF118" s="167"/>
      <c r="AG118" s="167"/>
      <c r="AH118" s="167">
        <f t="shared" si="23"/>
        <v>1</v>
      </c>
      <c r="AI118" s="176" t="s">
        <v>160</v>
      </c>
      <c r="AJ118" s="167"/>
      <c r="AK118" s="167"/>
      <c r="AL118" s="167" t="s">
        <v>149</v>
      </c>
      <c r="AM118" s="167"/>
      <c r="AN118" s="167"/>
      <c r="AO118" s="167" t="s">
        <v>163</v>
      </c>
      <c r="AP118" s="167" t="s">
        <v>202</v>
      </c>
      <c r="AQ118" s="167" t="s">
        <v>202</v>
      </c>
      <c r="AR118" s="167"/>
      <c r="AS118" s="167"/>
      <c r="AT118" s="30" t="s">
        <v>327</v>
      </c>
      <c r="AU118" s="167" t="s">
        <v>1760</v>
      </c>
      <c r="AV118" s="167"/>
      <c r="AW118" s="170">
        <v>42065</v>
      </c>
      <c r="AX118" s="170">
        <v>42310</v>
      </c>
      <c r="AY118" s="170" t="s">
        <v>149</v>
      </c>
      <c r="AZ118" s="170">
        <v>42037</v>
      </c>
      <c r="BA118" s="170">
        <v>42471</v>
      </c>
      <c r="BB118" s="170"/>
      <c r="BC118" s="171" t="s">
        <v>1761</v>
      </c>
      <c r="BD118" s="170">
        <v>42947</v>
      </c>
      <c r="BE118" s="170" t="s">
        <v>149</v>
      </c>
      <c r="BF118" s="170">
        <v>43164</v>
      </c>
      <c r="BG118" s="170" t="s">
        <v>149</v>
      </c>
      <c r="BH118" s="169"/>
      <c r="BI118" s="169"/>
      <c r="BJ118" s="169"/>
      <c r="BK118" s="172">
        <v>44957</v>
      </c>
      <c r="BL118" s="167" t="s">
        <v>17</v>
      </c>
      <c r="BM118" s="261">
        <f t="shared" si="29"/>
        <v>95</v>
      </c>
      <c r="BN118" s="167">
        <f>DATEDIF(AX118,BK118, "M")+1</f>
        <v>87</v>
      </c>
      <c r="BO118" s="261" t="s">
        <v>1762</v>
      </c>
      <c r="BP118" s="167">
        <v>0</v>
      </c>
      <c r="BQ118" s="167">
        <v>25</v>
      </c>
      <c r="BR118" s="167">
        <v>0</v>
      </c>
      <c r="BS118" s="167">
        <v>3</v>
      </c>
      <c r="BT118" s="167">
        <v>1</v>
      </c>
      <c r="BU118" s="167">
        <v>1</v>
      </c>
      <c r="BV118" s="167">
        <v>1</v>
      </c>
      <c r="BW118" s="167" t="s">
        <v>162</v>
      </c>
      <c r="BX118" s="167">
        <v>0</v>
      </c>
      <c r="BY118" s="167"/>
      <c r="BZ118" s="173"/>
      <c r="CA118" s="173"/>
      <c r="CB118" s="167"/>
      <c r="CC118" s="167" t="s">
        <v>162</v>
      </c>
      <c r="CD118" s="167"/>
      <c r="CE118" s="167"/>
      <c r="CF118" s="411">
        <v>2</v>
      </c>
      <c r="CG118" s="167">
        <v>3</v>
      </c>
      <c r="CH118" s="167"/>
      <c r="CI118" s="167" t="s">
        <v>814</v>
      </c>
    </row>
    <row r="119" spans="1:100" ht="24.95" customHeight="1">
      <c r="A119" s="97">
        <v>119</v>
      </c>
      <c r="B119" s="97" t="s">
        <v>1763</v>
      </c>
      <c r="C119" s="97" t="s">
        <v>1764</v>
      </c>
      <c r="D119" s="97" t="s">
        <v>1580</v>
      </c>
      <c r="E119" s="97" t="s">
        <v>1765</v>
      </c>
      <c r="F119" s="97" t="s">
        <v>24</v>
      </c>
      <c r="G119" s="97">
        <v>5</v>
      </c>
      <c r="H119" s="97" t="s">
        <v>57</v>
      </c>
      <c r="I119" s="97" t="s">
        <v>33</v>
      </c>
      <c r="J119" s="97" t="s">
        <v>1107</v>
      </c>
      <c r="K119" s="97" t="s">
        <v>1766</v>
      </c>
      <c r="L119" s="97" t="s">
        <v>33</v>
      </c>
      <c r="M119" s="97" t="s">
        <v>149</v>
      </c>
      <c r="N119" s="97"/>
      <c r="O119" s="269" t="s">
        <v>167</v>
      </c>
      <c r="P119" s="270" t="s">
        <v>167</v>
      </c>
      <c r="Q119" s="97"/>
      <c r="R119" s="97" t="s">
        <v>1767</v>
      </c>
      <c r="S119" s="97" t="s">
        <v>1768</v>
      </c>
      <c r="T119" s="371" t="s">
        <v>1769</v>
      </c>
      <c r="U119" s="98" t="s">
        <v>167</v>
      </c>
      <c r="V119" s="98"/>
      <c r="W119" s="179" t="s">
        <v>1770</v>
      </c>
      <c r="X119" s="179" t="s">
        <v>178</v>
      </c>
      <c r="Y119" s="179" t="s">
        <v>162</v>
      </c>
      <c r="Z119" s="179" t="s">
        <v>157</v>
      </c>
      <c r="AA119" s="97">
        <v>15</v>
      </c>
      <c r="AB119" s="98">
        <v>42064</v>
      </c>
      <c r="AC119" s="303">
        <v>42064</v>
      </c>
      <c r="AD119" s="98">
        <v>43930</v>
      </c>
      <c r="AE119" s="50" t="s">
        <v>1771</v>
      </c>
      <c r="AF119" s="50" t="s">
        <v>1772</v>
      </c>
      <c r="AG119" s="50" t="s">
        <v>1773</v>
      </c>
      <c r="AH119" s="97">
        <f t="shared" si="23"/>
        <v>3</v>
      </c>
      <c r="AI119" s="179" t="s">
        <v>160</v>
      </c>
      <c r="AJ119" s="179" t="s">
        <v>160</v>
      </c>
      <c r="AK119" s="179" t="s">
        <v>160</v>
      </c>
      <c r="AL119" s="179" t="s">
        <v>149</v>
      </c>
      <c r="AM119" s="179" t="s">
        <v>162</v>
      </c>
      <c r="AN119" s="179" t="s">
        <v>162</v>
      </c>
      <c r="AO119" s="179"/>
      <c r="AP119" s="179" t="s">
        <v>202</v>
      </c>
      <c r="AQ119" s="179" t="s">
        <v>202</v>
      </c>
      <c r="AR119" s="179"/>
      <c r="AS119" s="179"/>
      <c r="AT119" s="455" t="s">
        <v>584</v>
      </c>
      <c r="AU119" s="97"/>
      <c r="AV119" s="97" t="s">
        <v>162</v>
      </c>
      <c r="AW119" s="99">
        <v>42065</v>
      </c>
      <c r="AX119" s="99">
        <v>42310</v>
      </c>
      <c r="AY119" s="99" t="s">
        <v>149</v>
      </c>
      <c r="AZ119" s="99"/>
      <c r="BA119" s="99"/>
      <c r="BB119" s="99"/>
      <c r="BC119" s="100"/>
      <c r="BD119" s="99" t="s">
        <v>726</v>
      </c>
      <c r="BE119" s="99" t="s">
        <v>162</v>
      </c>
      <c r="BF119" s="99" t="s">
        <v>726</v>
      </c>
      <c r="BG119" s="99" t="s">
        <v>162</v>
      </c>
      <c r="BH119" s="98"/>
      <c r="BI119" s="98"/>
      <c r="BJ119" s="98"/>
      <c r="BK119" s="98"/>
      <c r="BL119" s="97" t="s">
        <v>19</v>
      </c>
      <c r="BM119" s="97" t="s">
        <v>19</v>
      </c>
      <c r="BN119" s="97"/>
      <c r="BO119" s="97"/>
      <c r="BP119" s="97"/>
      <c r="BQ119" s="97">
        <v>2</v>
      </c>
      <c r="BR119" s="97">
        <v>0</v>
      </c>
      <c r="BS119" s="97">
        <v>0</v>
      </c>
      <c r="BT119" s="97">
        <v>0</v>
      </c>
      <c r="BU119" s="97">
        <v>0</v>
      </c>
      <c r="BV119" s="97">
        <v>0</v>
      </c>
      <c r="BW119" s="97" t="s">
        <v>162</v>
      </c>
      <c r="BX119" s="97">
        <v>0</v>
      </c>
      <c r="BY119" s="97"/>
      <c r="BZ119" s="101"/>
      <c r="CA119" s="101"/>
      <c r="CB119" s="97"/>
      <c r="CC119" s="97" t="s">
        <v>162</v>
      </c>
      <c r="CD119" s="97"/>
      <c r="CE119" s="97"/>
      <c r="CF119" s="119" t="s">
        <v>167</v>
      </c>
      <c r="CG119" s="97" t="s">
        <v>167</v>
      </c>
      <c r="CH119" s="97"/>
      <c r="CI119" s="97" t="s">
        <v>814</v>
      </c>
    </row>
    <row r="120" spans="1:100" ht="24.95" customHeight="1">
      <c r="A120" s="97">
        <v>120</v>
      </c>
      <c r="B120" s="97" t="s">
        <v>1774</v>
      </c>
      <c r="C120" s="97" t="s">
        <v>1775</v>
      </c>
      <c r="D120" s="97"/>
      <c r="E120" s="97" t="s">
        <v>1776</v>
      </c>
      <c r="F120" s="97" t="s">
        <v>24</v>
      </c>
      <c r="G120" s="97">
        <v>5</v>
      </c>
      <c r="H120" s="97" t="s">
        <v>50</v>
      </c>
      <c r="I120" s="97" t="s">
        <v>44</v>
      </c>
      <c r="J120" s="97"/>
      <c r="K120" s="97"/>
      <c r="L120" s="97" t="s">
        <v>42</v>
      </c>
      <c r="M120" s="97" t="s">
        <v>149</v>
      </c>
      <c r="N120" s="97" t="s">
        <v>167</v>
      </c>
      <c r="O120" s="97" t="s">
        <v>167</v>
      </c>
      <c r="P120" s="97" t="s">
        <v>167</v>
      </c>
      <c r="Q120" s="97" t="s">
        <v>167</v>
      </c>
      <c r="R120" s="97"/>
      <c r="S120" s="97"/>
      <c r="T120" s="371"/>
      <c r="U120" s="98"/>
      <c r="V120" s="98"/>
      <c r="W120" s="179"/>
      <c r="X120" s="179"/>
      <c r="Y120" s="179"/>
      <c r="Z120" s="179"/>
      <c r="AA120" s="97"/>
      <c r="AB120" s="98"/>
      <c r="AC120" s="303">
        <v>42064</v>
      </c>
      <c r="AD120" s="98">
        <v>43100</v>
      </c>
      <c r="AE120" s="98"/>
      <c r="AF120" s="98"/>
      <c r="AG120" s="98"/>
      <c r="AH120" s="97">
        <f t="shared" si="23"/>
        <v>0</v>
      </c>
      <c r="AI120" s="98"/>
      <c r="AJ120" s="98"/>
      <c r="AK120" s="98"/>
      <c r="AL120" s="98"/>
      <c r="AM120" s="98"/>
      <c r="AN120" s="98"/>
      <c r="AO120" s="98"/>
      <c r="AP120" s="98"/>
      <c r="AQ120" s="98"/>
      <c r="AR120" s="98"/>
      <c r="AS120" s="98"/>
      <c r="AT120" s="437" t="s">
        <v>192</v>
      </c>
      <c r="AU120" s="97"/>
      <c r="AV120" s="98">
        <v>42921</v>
      </c>
      <c r="AW120" s="99">
        <v>42065</v>
      </c>
      <c r="AX120" s="99"/>
      <c r="AY120" s="99"/>
      <c r="AZ120" s="99"/>
      <c r="BA120" s="99"/>
      <c r="BB120" s="99"/>
      <c r="BC120" s="100"/>
      <c r="BD120" s="99"/>
      <c r="BE120" s="99"/>
      <c r="BF120" s="99"/>
      <c r="BG120" s="99"/>
      <c r="BH120" s="98"/>
      <c r="BI120" s="98"/>
      <c r="BJ120" s="98"/>
      <c r="BK120" s="98"/>
      <c r="BL120" s="97" t="s">
        <v>19</v>
      </c>
      <c r="BM120" s="235" t="s">
        <v>19</v>
      </c>
      <c r="BN120" s="235"/>
      <c r="BO120" s="97"/>
      <c r="BP120" s="97"/>
      <c r="BQ120" s="97"/>
      <c r="BR120" s="97"/>
      <c r="BS120" s="97"/>
      <c r="BT120" s="97"/>
      <c r="BU120" s="97"/>
      <c r="BV120" s="97"/>
      <c r="BW120" s="97" t="s">
        <v>162</v>
      </c>
      <c r="BX120" s="97"/>
      <c r="BY120" s="97"/>
      <c r="BZ120" s="101"/>
      <c r="CA120" s="101"/>
      <c r="CB120" s="97"/>
      <c r="CC120" s="97"/>
      <c r="CD120" s="97"/>
      <c r="CE120" s="97"/>
      <c r="CF120" s="119"/>
      <c r="CG120" s="97"/>
      <c r="CH120" s="97"/>
      <c r="CI120" s="97" t="s">
        <v>814</v>
      </c>
    </row>
    <row r="121" spans="1:100" ht="24.95" customHeight="1">
      <c r="A121" s="97">
        <v>121</v>
      </c>
      <c r="B121" s="97" t="s">
        <v>1777</v>
      </c>
      <c r="C121" s="97" t="s">
        <v>1778</v>
      </c>
      <c r="D121" s="97" t="s">
        <v>1779</v>
      </c>
      <c r="E121" s="97" t="s">
        <v>1780</v>
      </c>
      <c r="F121" s="97" t="s">
        <v>24</v>
      </c>
      <c r="G121" s="97">
        <v>5</v>
      </c>
      <c r="H121" s="97" t="s">
        <v>56</v>
      </c>
      <c r="I121" s="97" t="s">
        <v>39</v>
      </c>
      <c r="J121" s="97"/>
      <c r="K121" s="97"/>
      <c r="L121" s="97" t="s">
        <v>39</v>
      </c>
      <c r="M121" s="97" t="s">
        <v>149</v>
      </c>
      <c r="N121" s="97" t="s">
        <v>167</v>
      </c>
      <c r="O121" s="97" t="s">
        <v>167</v>
      </c>
      <c r="P121" s="97" t="s">
        <v>167</v>
      </c>
      <c r="Q121" s="97" t="s">
        <v>167</v>
      </c>
      <c r="R121" s="97"/>
      <c r="S121" s="97"/>
      <c r="T121" s="371"/>
      <c r="U121" s="98"/>
      <c r="V121" s="98"/>
      <c r="W121" s="179"/>
      <c r="X121" s="179"/>
      <c r="Y121" s="179"/>
      <c r="Z121" s="179"/>
      <c r="AA121" s="97"/>
      <c r="AB121" s="98"/>
      <c r="AC121" s="303">
        <v>42064</v>
      </c>
      <c r="AD121" s="98">
        <v>43342</v>
      </c>
      <c r="AE121" s="98"/>
      <c r="AF121" s="98"/>
      <c r="AG121" s="98"/>
      <c r="AH121" s="97">
        <f t="shared" si="23"/>
        <v>0</v>
      </c>
      <c r="AI121" s="98"/>
      <c r="AJ121" s="98"/>
      <c r="AK121" s="98"/>
      <c r="AL121" s="98"/>
      <c r="AM121" s="98"/>
      <c r="AN121" s="98"/>
      <c r="AO121" s="98"/>
      <c r="AP121" s="98"/>
      <c r="AQ121" s="98"/>
      <c r="AR121" s="98"/>
      <c r="AS121" s="98"/>
      <c r="AT121" s="437" t="s">
        <v>192</v>
      </c>
      <c r="AU121" s="97"/>
      <c r="AV121" s="98"/>
      <c r="AW121" s="99">
        <v>42065</v>
      </c>
      <c r="AX121" s="99"/>
      <c r="AY121" s="99"/>
      <c r="AZ121" s="99"/>
      <c r="BA121" s="99"/>
      <c r="BB121" s="99"/>
      <c r="BC121" s="100"/>
      <c r="BD121" s="99"/>
      <c r="BE121" s="99"/>
      <c r="BF121" s="99"/>
      <c r="BG121" s="99"/>
      <c r="BH121" s="98"/>
      <c r="BI121" s="98"/>
      <c r="BJ121" s="98"/>
      <c r="BK121" s="98"/>
      <c r="BL121" s="97" t="s">
        <v>19</v>
      </c>
      <c r="BM121" s="235" t="s">
        <v>19</v>
      </c>
      <c r="BN121" s="235"/>
      <c r="BO121" s="97"/>
      <c r="BP121" s="97"/>
      <c r="BQ121" s="97"/>
      <c r="BR121" s="97"/>
      <c r="BS121" s="97"/>
      <c r="BT121" s="97"/>
      <c r="BU121" s="97"/>
      <c r="BV121" s="97"/>
      <c r="BW121" s="97" t="s">
        <v>162</v>
      </c>
      <c r="BX121" s="97"/>
      <c r="BY121" s="97"/>
      <c r="BZ121" s="101"/>
      <c r="CA121" s="101"/>
      <c r="CB121" s="97"/>
      <c r="CC121" s="97"/>
      <c r="CD121" s="97"/>
      <c r="CE121" s="97"/>
      <c r="CF121" s="119"/>
      <c r="CG121" s="97"/>
      <c r="CH121" s="97"/>
      <c r="CI121" s="97" t="s">
        <v>814</v>
      </c>
    </row>
    <row r="122" spans="1:100" ht="24.95" customHeight="1">
      <c r="A122" s="97">
        <v>122</v>
      </c>
      <c r="B122" s="97" t="s">
        <v>1781</v>
      </c>
      <c r="C122" s="97" t="s">
        <v>1782</v>
      </c>
      <c r="D122" s="97" t="s">
        <v>1783</v>
      </c>
      <c r="E122" s="97" t="s">
        <v>1784</v>
      </c>
      <c r="F122" s="97" t="s">
        <v>25</v>
      </c>
      <c r="G122" s="97">
        <v>5</v>
      </c>
      <c r="H122" s="97" t="s">
        <v>49</v>
      </c>
      <c r="I122" s="97" t="s">
        <v>40</v>
      </c>
      <c r="J122" s="97"/>
      <c r="K122" s="97"/>
      <c r="L122" s="97" t="s">
        <v>40</v>
      </c>
      <c r="M122" s="97" t="s">
        <v>149</v>
      </c>
      <c r="N122" s="97" t="s">
        <v>167</v>
      </c>
      <c r="O122" s="97" t="s">
        <v>167</v>
      </c>
      <c r="P122" s="97" t="s">
        <v>167</v>
      </c>
      <c r="Q122" s="97" t="s">
        <v>167</v>
      </c>
      <c r="R122" s="97"/>
      <c r="S122" s="97"/>
      <c r="T122" s="371"/>
      <c r="U122" s="98"/>
      <c r="V122" s="98"/>
      <c r="W122" s="179"/>
      <c r="X122" s="179"/>
      <c r="Y122" s="179"/>
      <c r="Z122" s="179"/>
      <c r="AA122" s="97"/>
      <c r="AB122" s="98"/>
      <c r="AC122" s="303">
        <v>42064</v>
      </c>
      <c r="AD122" s="98">
        <v>43342</v>
      </c>
      <c r="AE122" s="98"/>
      <c r="AF122" s="98"/>
      <c r="AG122" s="98"/>
      <c r="AH122" s="97">
        <f t="shared" si="23"/>
        <v>0</v>
      </c>
      <c r="AI122" s="98"/>
      <c r="AJ122" s="98"/>
      <c r="AK122" s="98"/>
      <c r="AL122" s="98"/>
      <c r="AM122" s="98"/>
      <c r="AN122" s="98"/>
      <c r="AO122" s="98"/>
      <c r="AP122" s="98"/>
      <c r="AQ122" s="98"/>
      <c r="AR122" s="98"/>
      <c r="AS122" s="98"/>
      <c r="AT122" s="437" t="s">
        <v>192</v>
      </c>
      <c r="AU122" s="97"/>
      <c r="AV122" s="98">
        <v>42921</v>
      </c>
      <c r="AW122" s="99">
        <v>42065</v>
      </c>
      <c r="AX122" s="99"/>
      <c r="AY122" s="99"/>
      <c r="AZ122" s="99"/>
      <c r="BA122" s="99"/>
      <c r="BB122" s="99"/>
      <c r="BC122" s="100"/>
      <c r="BD122" s="99"/>
      <c r="BE122" s="99"/>
      <c r="BF122" s="99"/>
      <c r="BG122" s="99"/>
      <c r="BH122" s="98"/>
      <c r="BI122" s="98"/>
      <c r="BJ122" s="98"/>
      <c r="BK122" s="98"/>
      <c r="BL122" s="121" t="s">
        <v>19</v>
      </c>
      <c r="BM122" s="235" t="s">
        <v>19</v>
      </c>
      <c r="BN122" s="235"/>
      <c r="BO122" s="97"/>
      <c r="BP122" s="97"/>
      <c r="BQ122" s="97"/>
      <c r="BR122" s="97"/>
      <c r="BS122" s="97"/>
      <c r="BT122" s="97"/>
      <c r="BU122" s="97"/>
      <c r="BV122" s="97"/>
      <c r="BW122" s="97" t="s">
        <v>162</v>
      </c>
      <c r="BX122" s="97"/>
      <c r="BY122" s="97"/>
      <c r="BZ122" s="101"/>
      <c r="CA122" s="101"/>
      <c r="CB122" s="97"/>
      <c r="CC122" s="97"/>
      <c r="CD122" s="97"/>
      <c r="CE122" s="97"/>
      <c r="CF122" s="119"/>
      <c r="CG122" s="97"/>
      <c r="CH122" s="97"/>
      <c r="CI122" s="97" t="s">
        <v>814</v>
      </c>
    </row>
    <row r="123" spans="1:100" ht="24.95" customHeight="1">
      <c r="A123" s="180">
        <v>123</v>
      </c>
      <c r="B123" s="180" t="s">
        <v>1785</v>
      </c>
      <c r="C123" s="180" t="s">
        <v>1786</v>
      </c>
      <c r="D123" s="180" t="s">
        <v>1787</v>
      </c>
      <c r="E123" s="180" t="s">
        <v>1788</v>
      </c>
      <c r="F123" s="180" t="s">
        <v>25</v>
      </c>
      <c r="G123" s="180">
        <v>6</v>
      </c>
      <c r="H123" s="180" t="s">
        <v>49</v>
      </c>
      <c r="I123" s="180" t="s">
        <v>36</v>
      </c>
      <c r="J123" s="180" t="s">
        <v>606</v>
      </c>
      <c r="K123" s="180" t="s">
        <v>1789</v>
      </c>
      <c r="L123" s="180" t="s">
        <v>43</v>
      </c>
      <c r="M123" s="180" t="s">
        <v>162</v>
      </c>
      <c r="N123" s="180">
        <v>1617548</v>
      </c>
      <c r="O123" s="271" t="s">
        <v>321</v>
      </c>
      <c r="P123" s="272" t="s">
        <v>321</v>
      </c>
      <c r="Q123" s="180" t="s">
        <v>321</v>
      </c>
      <c r="R123" s="180" t="s">
        <v>1790</v>
      </c>
      <c r="S123" s="180" t="s">
        <v>1791</v>
      </c>
      <c r="T123" s="380" t="s">
        <v>1792</v>
      </c>
      <c r="U123" s="181" t="s">
        <v>1793</v>
      </c>
      <c r="V123" s="181">
        <v>28260</v>
      </c>
      <c r="W123" s="187" t="s">
        <v>1794</v>
      </c>
      <c r="X123" s="187" t="s">
        <v>178</v>
      </c>
      <c r="Y123" s="187" t="s">
        <v>162</v>
      </c>
      <c r="Z123" s="187" t="s">
        <v>157</v>
      </c>
      <c r="AA123" s="180">
        <v>8</v>
      </c>
      <c r="AB123" s="181">
        <v>42816</v>
      </c>
      <c r="AC123" s="310">
        <v>42430</v>
      </c>
      <c r="AD123" s="181"/>
      <c r="AE123" s="180" t="s">
        <v>614</v>
      </c>
      <c r="AF123" s="180" t="s">
        <v>1795</v>
      </c>
      <c r="AG123" s="180"/>
      <c r="AH123" s="180">
        <f t="shared" si="23"/>
        <v>2</v>
      </c>
      <c r="AI123" s="187" t="s">
        <v>160</v>
      </c>
      <c r="AJ123" s="180" t="s">
        <v>161</v>
      </c>
      <c r="AK123" s="180"/>
      <c r="AL123" s="180" t="s">
        <v>149</v>
      </c>
      <c r="AM123" s="180" t="s">
        <v>149</v>
      </c>
      <c r="AN123" s="180"/>
      <c r="AO123" s="180" t="s">
        <v>181</v>
      </c>
      <c r="AP123" s="180" t="s">
        <v>1272</v>
      </c>
      <c r="AQ123" s="180" t="s">
        <v>1796</v>
      </c>
      <c r="AR123" s="180" t="s">
        <v>149</v>
      </c>
      <c r="AS123" s="180"/>
      <c r="AT123" s="36" t="s">
        <v>36</v>
      </c>
      <c r="AU123" s="180" t="s">
        <v>1797</v>
      </c>
      <c r="AV123" s="181"/>
      <c r="AW123" s="182">
        <v>42428</v>
      </c>
      <c r="AX123" s="182">
        <v>42681</v>
      </c>
      <c r="AY123" s="182" t="s">
        <v>149</v>
      </c>
      <c r="AZ123" s="182">
        <v>43005</v>
      </c>
      <c r="BA123" s="182">
        <v>43063</v>
      </c>
      <c r="BB123" s="182"/>
      <c r="BC123" s="183" t="s">
        <v>1794</v>
      </c>
      <c r="BD123" s="182">
        <v>43309</v>
      </c>
      <c r="BE123" s="182" t="s">
        <v>149</v>
      </c>
      <c r="BF123" s="182">
        <v>43528</v>
      </c>
      <c r="BG123" s="182" t="s">
        <v>149</v>
      </c>
      <c r="BH123" s="181"/>
      <c r="BI123" s="181"/>
      <c r="BJ123" s="181"/>
      <c r="BK123" s="184">
        <v>44461</v>
      </c>
      <c r="BL123" s="180" t="s">
        <v>17</v>
      </c>
      <c r="BM123" s="186">
        <f>DATEDIF(AW123,BK123, "M")+1</f>
        <v>67</v>
      </c>
      <c r="BN123" s="180">
        <f t="shared" ref="BN123:BN124" si="30">DATEDIF(AX123,BK123, "M")+1</f>
        <v>59</v>
      </c>
      <c r="BO123" s="180" t="s">
        <v>1794</v>
      </c>
      <c r="BP123" s="180">
        <v>6</v>
      </c>
      <c r="BQ123" s="180">
        <v>13</v>
      </c>
      <c r="BR123" s="180">
        <v>3</v>
      </c>
      <c r="BS123" s="180">
        <v>0</v>
      </c>
      <c r="BT123" s="180">
        <v>0</v>
      </c>
      <c r="BU123" s="180">
        <v>0</v>
      </c>
      <c r="BV123" s="180">
        <v>0</v>
      </c>
      <c r="BW123" s="180" t="s">
        <v>162</v>
      </c>
      <c r="BX123" s="180">
        <v>0</v>
      </c>
      <c r="BY123" s="180"/>
      <c r="BZ123" s="185"/>
      <c r="CA123" s="185"/>
      <c r="CB123" s="180"/>
      <c r="CC123" s="180" t="s">
        <v>162</v>
      </c>
      <c r="CD123" s="180"/>
      <c r="CE123" s="180"/>
      <c r="CF123" s="412">
        <v>0</v>
      </c>
      <c r="CG123" s="180">
        <v>0</v>
      </c>
      <c r="CH123" s="180">
        <v>2</v>
      </c>
      <c r="CI123" s="180" t="s">
        <v>814</v>
      </c>
    </row>
    <row r="124" spans="1:100" ht="24.95" customHeight="1">
      <c r="A124" s="180">
        <v>124</v>
      </c>
      <c r="B124" s="180" t="s">
        <v>1798</v>
      </c>
      <c r="C124" s="180" t="s">
        <v>1799</v>
      </c>
      <c r="D124" s="180" t="s">
        <v>1800</v>
      </c>
      <c r="E124" s="180" t="s">
        <v>1801</v>
      </c>
      <c r="F124" s="180" t="s">
        <v>25</v>
      </c>
      <c r="G124" s="180">
        <v>6</v>
      </c>
      <c r="H124" s="180" t="s">
        <v>49</v>
      </c>
      <c r="I124" s="180" t="s">
        <v>40</v>
      </c>
      <c r="J124" s="180" t="s">
        <v>1802</v>
      </c>
      <c r="K124" s="180" t="s">
        <v>1803</v>
      </c>
      <c r="L124" s="180" t="s">
        <v>40</v>
      </c>
      <c r="M124" s="180" t="s">
        <v>149</v>
      </c>
      <c r="N124" s="180" t="s">
        <v>1804</v>
      </c>
      <c r="O124" s="271" t="s">
        <v>150</v>
      </c>
      <c r="P124" s="272" t="s">
        <v>150</v>
      </c>
      <c r="Q124" s="180" t="s">
        <v>150</v>
      </c>
      <c r="R124" s="180" t="s">
        <v>1805</v>
      </c>
      <c r="S124" s="180" t="s">
        <v>1806</v>
      </c>
      <c r="T124" s="380" t="s">
        <v>1807</v>
      </c>
      <c r="U124" s="181" t="s">
        <v>1808</v>
      </c>
      <c r="V124" s="181">
        <v>30764</v>
      </c>
      <c r="W124" s="187" t="s">
        <v>1809</v>
      </c>
      <c r="X124" s="187" t="s">
        <v>178</v>
      </c>
      <c r="Y124" s="187" t="s">
        <v>162</v>
      </c>
      <c r="Z124" s="187" t="s">
        <v>157</v>
      </c>
      <c r="AA124" s="180">
        <v>34.5</v>
      </c>
      <c r="AB124" s="181">
        <v>42704</v>
      </c>
      <c r="AC124" s="310">
        <v>42430</v>
      </c>
      <c r="AD124" s="181"/>
      <c r="AE124" s="274" t="s">
        <v>1810</v>
      </c>
      <c r="AF124" s="180" t="s">
        <v>1811</v>
      </c>
      <c r="AG124" s="180"/>
      <c r="AH124" s="180">
        <f t="shared" si="23"/>
        <v>2</v>
      </c>
      <c r="AI124" s="187" t="s">
        <v>160</v>
      </c>
      <c r="AJ124" s="180"/>
      <c r="AK124" s="180"/>
      <c r="AL124" s="180" t="s">
        <v>149</v>
      </c>
      <c r="AM124" s="180"/>
      <c r="AN124" s="180"/>
      <c r="AO124" s="180" t="s">
        <v>163</v>
      </c>
      <c r="AP124" s="180" t="s">
        <v>1191</v>
      </c>
      <c r="AQ124" s="180" t="s">
        <v>1191</v>
      </c>
      <c r="AR124" s="180"/>
      <c r="AS124" s="180"/>
      <c r="AT124" s="36" t="s">
        <v>419</v>
      </c>
      <c r="AU124" s="180" t="s">
        <v>1812</v>
      </c>
      <c r="AV124" s="181"/>
      <c r="AW124" s="182">
        <v>42428</v>
      </c>
      <c r="AX124" s="182">
        <v>42681</v>
      </c>
      <c r="AY124" s="182" t="s">
        <v>149</v>
      </c>
      <c r="AZ124" s="182"/>
      <c r="BA124" s="182"/>
      <c r="BB124" s="182"/>
      <c r="BC124" s="183" t="s">
        <v>1813</v>
      </c>
      <c r="BD124" s="182">
        <v>43309</v>
      </c>
      <c r="BE124" s="182" t="s">
        <v>149</v>
      </c>
      <c r="BF124" s="182">
        <v>43528</v>
      </c>
      <c r="BG124" s="182" t="s">
        <v>149</v>
      </c>
      <c r="BH124" s="181"/>
      <c r="BI124" s="181"/>
      <c r="BJ124" s="181"/>
      <c r="BK124" s="184">
        <v>44069</v>
      </c>
      <c r="BL124" s="180" t="s">
        <v>17</v>
      </c>
      <c r="BM124" s="186">
        <f>DATEDIF(AW124,BK124, "M")+1</f>
        <v>54</v>
      </c>
      <c r="BN124" s="180">
        <f t="shared" si="30"/>
        <v>46</v>
      </c>
      <c r="BO124" s="187" t="s">
        <v>1814</v>
      </c>
      <c r="BP124" s="180">
        <v>0</v>
      </c>
      <c r="BQ124" s="180">
        <v>1</v>
      </c>
      <c r="BR124" s="180">
        <v>1</v>
      </c>
      <c r="BS124" s="180">
        <v>0</v>
      </c>
      <c r="BT124" s="180">
        <v>0</v>
      </c>
      <c r="BU124" s="180">
        <v>0</v>
      </c>
      <c r="BV124" s="180">
        <v>0</v>
      </c>
      <c r="BW124" s="180" t="s">
        <v>162</v>
      </c>
      <c r="BX124" s="180">
        <v>0</v>
      </c>
      <c r="BY124" s="180"/>
      <c r="BZ124" s="185">
        <v>43941</v>
      </c>
      <c r="CA124" s="185">
        <v>43993</v>
      </c>
      <c r="CB124" s="180">
        <v>2</v>
      </c>
      <c r="CC124" s="180" t="s">
        <v>162</v>
      </c>
      <c r="CD124" s="180"/>
      <c r="CE124" s="180"/>
      <c r="CF124" s="412">
        <v>1</v>
      </c>
      <c r="CG124" s="180">
        <v>1</v>
      </c>
      <c r="CH124" s="180"/>
      <c r="CI124" s="180" t="s">
        <v>814</v>
      </c>
    </row>
    <row r="125" spans="1:100" ht="24.95" customHeight="1">
      <c r="A125" s="180">
        <v>125</v>
      </c>
      <c r="B125" s="180" t="s">
        <v>1815</v>
      </c>
      <c r="C125" s="180" t="s">
        <v>1816</v>
      </c>
      <c r="D125" s="180" t="s">
        <v>1817</v>
      </c>
      <c r="E125" s="180" t="s">
        <v>1818</v>
      </c>
      <c r="F125" s="180" t="s">
        <v>25</v>
      </c>
      <c r="G125" s="180">
        <v>6</v>
      </c>
      <c r="H125" s="180" t="s">
        <v>50</v>
      </c>
      <c r="I125" s="180" t="s">
        <v>44</v>
      </c>
      <c r="J125" s="180" t="s">
        <v>1429</v>
      </c>
      <c r="K125" s="180" t="s">
        <v>1819</v>
      </c>
      <c r="L125" s="180" t="s">
        <v>42</v>
      </c>
      <c r="M125" s="180" t="s">
        <v>149</v>
      </c>
      <c r="N125" s="188" t="s">
        <v>1820</v>
      </c>
      <c r="O125" s="271" t="s">
        <v>150</v>
      </c>
      <c r="P125" s="272" t="s">
        <v>150</v>
      </c>
      <c r="Q125" s="180"/>
      <c r="R125" s="180" t="s">
        <v>1821</v>
      </c>
      <c r="S125" s="180" t="s">
        <v>1822</v>
      </c>
      <c r="T125" s="381" t="s">
        <v>1823</v>
      </c>
      <c r="U125" s="181" t="s">
        <v>917</v>
      </c>
      <c r="V125" s="181">
        <v>30609</v>
      </c>
      <c r="W125" s="187" t="s">
        <v>1824</v>
      </c>
      <c r="X125" s="187" t="s">
        <v>155</v>
      </c>
      <c r="Y125" s="187" t="s">
        <v>162</v>
      </c>
      <c r="Z125" s="187" t="s">
        <v>157</v>
      </c>
      <c r="AA125" s="180">
        <v>24</v>
      </c>
      <c r="AB125" s="181">
        <v>42826</v>
      </c>
      <c r="AC125" s="310">
        <v>42430</v>
      </c>
      <c r="AD125" s="181"/>
      <c r="AE125" s="274" t="s">
        <v>1825</v>
      </c>
      <c r="AF125" s="274" t="s">
        <v>1826</v>
      </c>
      <c r="AG125" s="180"/>
      <c r="AH125" s="180">
        <f t="shared" si="23"/>
        <v>2</v>
      </c>
      <c r="AI125" s="187" t="s">
        <v>281</v>
      </c>
      <c r="AJ125" s="187" t="s">
        <v>160</v>
      </c>
      <c r="AK125" s="180"/>
      <c r="AL125" s="180" t="s">
        <v>162</v>
      </c>
      <c r="AM125" s="180" t="s">
        <v>149</v>
      </c>
      <c r="AN125" s="180"/>
      <c r="AO125" s="180" t="s">
        <v>163</v>
      </c>
      <c r="AP125" s="180" t="s">
        <v>202</v>
      </c>
      <c r="AQ125" s="180" t="s">
        <v>202</v>
      </c>
      <c r="AR125" s="180"/>
      <c r="AS125" s="180"/>
      <c r="AT125" s="36" t="s">
        <v>1827</v>
      </c>
      <c r="AU125" s="180" t="s">
        <v>1828</v>
      </c>
      <c r="AV125" s="181"/>
      <c r="AW125" s="182">
        <v>42428</v>
      </c>
      <c r="AX125" s="182">
        <v>42681</v>
      </c>
      <c r="AY125" s="182" t="s">
        <v>149</v>
      </c>
      <c r="AZ125" s="182">
        <v>42978</v>
      </c>
      <c r="BA125" s="182">
        <v>42997</v>
      </c>
      <c r="BB125" s="182">
        <v>43012</v>
      </c>
      <c r="BC125" s="183" t="s">
        <v>1829</v>
      </c>
      <c r="BD125" s="182">
        <v>43309</v>
      </c>
      <c r="BE125" s="182" t="s">
        <v>149</v>
      </c>
      <c r="BF125" s="182">
        <v>43528</v>
      </c>
      <c r="BG125" s="182" t="s">
        <v>149</v>
      </c>
      <c r="BH125" s="181">
        <v>44463</v>
      </c>
      <c r="BI125" s="181"/>
      <c r="BJ125" s="181"/>
      <c r="BK125" s="184"/>
      <c r="BL125" s="189" t="s">
        <v>18</v>
      </c>
      <c r="BM125" s="273"/>
      <c r="BN125" s="180"/>
      <c r="BO125" s="180"/>
      <c r="BP125" s="180"/>
      <c r="BQ125" s="180">
        <v>2</v>
      </c>
      <c r="BR125" s="180">
        <v>0</v>
      </c>
      <c r="BS125" s="180">
        <v>1</v>
      </c>
      <c r="BT125" s="180">
        <v>0</v>
      </c>
      <c r="BU125" s="180">
        <v>0</v>
      </c>
      <c r="BV125" s="180">
        <v>0</v>
      </c>
      <c r="BW125" s="180" t="s">
        <v>162</v>
      </c>
      <c r="BX125" s="180">
        <v>0</v>
      </c>
      <c r="BY125" s="180"/>
      <c r="BZ125" s="185"/>
      <c r="CA125" s="185"/>
      <c r="CB125" s="180"/>
      <c r="CC125" s="180" t="s">
        <v>162</v>
      </c>
      <c r="CD125" s="180"/>
      <c r="CE125" s="180"/>
      <c r="CF125" s="412"/>
      <c r="CG125" s="180"/>
      <c r="CH125" s="180"/>
      <c r="CI125" s="180" t="s">
        <v>1830</v>
      </c>
    </row>
    <row r="126" spans="1:100" ht="24.95" customHeight="1">
      <c r="A126" s="180">
        <v>126</v>
      </c>
      <c r="B126" s="180" t="s">
        <v>1831</v>
      </c>
      <c r="C126" s="180" t="s">
        <v>1832</v>
      </c>
      <c r="D126" s="180" t="s">
        <v>1833</v>
      </c>
      <c r="E126" s="180" t="s">
        <v>1834</v>
      </c>
      <c r="F126" s="180" t="s">
        <v>25</v>
      </c>
      <c r="G126" s="180">
        <v>6</v>
      </c>
      <c r="H126" s="180" t="s">
        <v>51</v>
      </c>
      <c r="I126" s="180" t="s">
        <v>43</v>
      </c>
      <c r="J126" s="180" t="s">
        <v>362</v>
      </c>
      <c r="K126" s="180" t="s">
        <v>1835</v>
      </c>
      <c r="L126" s="180" t="s">
        <v>43</v>
      </c>
      <c r="M126" s="180" t="s">
        <v>149</v>
      </c>
      <c r="N126" s="180">
        <v>6815541</v>
      </c>
      <c r="O126" s="271" t="s">
        <v>321</v>
      </c>
      <c r="P126" s="272" t="s">
        <v>321</v>
      </c>
      <c r="Q126" s="180" t="s">
        <v>1836</v>
      </c>
      <c r="R126" s="180" t="s">
        <v>1837</v>
      </c>
      <c r="S126" s="190" t="s">
        <v>1838</v>
      </c>
      <c r="T126" s="381" t="s">
        <v>1839</v>
      </c>
      <c r="U126" s="181" t="s">
        <v>1840</v>
      </c>
      <c r="V126" s="181">
        <v>32614</v>
      </c>
      <c r="W126" s="187" t="s">
        <v>1841</v>
      </c>
      <c r="X126" s="187" t="s">
        <v>178</v>
      </c>
      <c r="Y126" s="187" t="s">
        <v>162</v>
      </c>
      <c r="Z126" s="187" t="s">
        <v>157</v>
      </c>
      <c r="AA126" s="180">
        <v>5.5</v>
      </c>
      <c r="AB126" s="181">
        <v>42464</v>
      </c>
      <c r="AC126" s="310">
        <v>42430</v>
      </c>
      <c r="AD126" s="181"/>
      <c r="AE126" s="274" t="s">
        <v>1842</v>
      </c>
      <c r="AF126" s="180"/>
      <c r="AG126" s="180"/>
      <c r="AH126" s="180">
        <f t="shared" si="23"/>
        <v>1</v>
      </c>
      <c r="AI126" s="37" t="s">
        <v>160</v>
      </c>
      <c r="AJ126" s="180"/>
      <c r="AK126" s="180"/>
      <c r="AL126" s="180" t="s">
        <v>162</v>
      </c>
      <c r="AM126" s="180"/>
      <c r="AN126" s="180"/>
      <c r="AO126" s="180" t="s">
        <v>181</v>
      </c>
      <c r="AP126" s="180" t="s">
        <v>1843</v>
      </c>
      <c r="AQ126" s="180" t="s">
        <v>1843</v>
      </c>
      <c r="AR126" s="180" t="s">
        <v>162</v>
      </c>
      <c r="AS126" s="180"/>
      <c r="AT126" s="36" t="s">
        <v>1844</v>
      </c>
      <c r="AU126" s="180" t="s">
        <v>1845</v>
      </c>
      <c r="AV126" s="181"/>
      <c r="AW126" s="182">
        <v>42428</v>
      </c>
      <c r="AX126" s="182">
        <v>42681</v>
      </c>
      <c r="AY126" s="182" t="s">
        <v>149</v>
      </c>
      <c r="AZ126" s="182">
        <v>42753</v>
      </c>
      <c r="BA126" s="182">
        <v>43242</v>
      </c>
      <c r="BB126" s="180"/>
      <c r="BC126" s="183" t="s">
        <v>1846</v>
      </c>
      <c r="BD126" s="182">
        <v>43309</v>
      </c>
      <c r="BE126" s="182" t="s">
        <v>149</v>
      </c>
      <c r="BF126" s="182">
        <v>43528</v>
      </c>
      <c r="BG126" s="182" t="s">
        <v>149</v>
      </c>
      <c r="BH126" s="181"/>
      <c r="BI126" s="181"/>
      <c r="BJ126" s="181"/>
      <c r="BK126" s="184">
        <v>43768</v>
      </c>
      <c r="BL126" s="180" t="s">
        <v>17</v>
      </c>
      <c r="BM126" s="186">
        <f>DATEDIF(AW126,BK126, "M")+1</f>
        <v>45</v>
      </c>
      <c r="BN126" s="180">
        <f>DATEDIF(AX126,BK126, "M")+1</f>
        <v>36</v>
      </c>
      <c r="BO126" s="180"/>
      <c r="BP126" s="180">
        <v>2</v>
      </c>
      <c r="BQ126" s="180">
        <v>14</v>
      </c>
      <c r="BR126" s="180">
        <v>7</v>
      </c>
      <c r="BS126" s="180">
        <v>2</v>
      </c>
      <c r="BT126" s="180">
        <v>3</v>
      </c>
      <c r="BU126" s="180">
        <v>0</v>
      </c>
      <c r="BV126" s="180">
        <v>0</v>
      </c>
      <c r="BW126" s="180" t="s">
        <v>162</v>
      </c>
      <c r="BX126" s="180">
        <v>0</v>
      </c>
      <c r="BY126" s="180"/>
      <c r="BZ126" s="185">
        <v>44896</v>
      </c>
      <c r="CA126" s="185">
        <v>44985</v>
      </c>
      <c r="CB126" s="180">
        <v>3</v>
      </c>
      <c r="CC126" s="180" t="s">
        <v>162</v>
      </c>
      <c r="CD126" s="180"/>
      <c r="CE126" s="180"/>
      <c r="CF126" s="412">
        <v>0</v>
      </c>
      <c r="CG126" s="180">
        <v>0</v>
      </c>
      <c r="CH126" s="180">
        <v>3</v>
      </c>
      <c r="CI126" s="180" t="s">
        <v>814</v>
      </c>
    </row>
    <row r="127" spans="1:100" ht="24.95" customHeight="1">
      <c r="A127" s="180">
        <v>127</v>
      </c>
      <c r="B127" s="180" t="s">
        <v>1847</v>
      </c>
      <c r="C127" s="180" t="s">
        <v>1848</v>
      </c>
      <c r="D127" s="180"/>
      <c r="E127" s="180" t="s">
        <v>1849</v>
      </c>
      <c r="F127" s="180" t="s">
        <v>24</v>
      </c>
      <c r="G127" s="180">
        <v>6</v>
      </c>
      <c r="H127" s="180" t="s">
        <v>52</v>
      </c>
      <c r="I127" s="180" t="s">
        <v>41</v>
      </c>
      <c r="J127" s="180" t="s">
        <v>606</v>
      </c>
      <c r="K127" s="180" t="s">
        <v>289</v>
      </c>
      <c r="L127" s="180" t="s">
        <v>43</v>
      </c>
      <c r="M127" s="180" t="s">
        <v>149</v>
      </c>
      <c r="N127" s="180">
        <v>1584607</v>
      </c>
      <c r="O127" s="271" t="s">
        <v>150</v>
      </c>
      <c r="P127" s="272" t="s">
        <v>150</v>
      </c>
      <c r="Q127" s="180"/>
      <c r="R127" s="180" t="s">
        <v>1850</v>
      </c>
      <c r="S127" s="180" t="s">
        <v>1851</v>
      </c>
      <c r="T127" s="381" t="s">
        <v>1852</v>
      </c>
      <c r="U127" s="181" t="s">
        <v>822</v>
      </c>
      <c r="V127" s="181">
        <v>28875</v>
      </c>
      <c r="W127" s="187" t="s">
        <v>1853</v>
      </c>
      <c r="X127" s="187" t="s">
        <v>178</v>
      </c>
      <c r="Y127" s="187" t="s">
        <v>162</v>
      </c>
      <c r="Z127" s="187" t="s">
        <v>157</v>
      </c>
      <c r="AA127" s="180">
        <v>31.5</v>
      </c>
      <c r="AB127" s="181">
        <v>42810</v>
      </c>
      <c r="AC127" s="310">
        <v>42430</v>
      </c>
      <c r="AD127" s="181"/>
      <c r="AE127" s="274" t="s">
        <v>1854</v>
      </c>
      <c r="AF127" s="274" t="s">
        <v>1855</v>
      </c>
      <c r="AG127" s="180"/>
      <c r="AH127" s="180">
        <f t="shared" si="23"/>
        <v>2</v>
      </c>
      <c r="AI127" s="37" t="s">
        <v>281</v>
      </c>
      <c r="AJ127" s="180" t="s">
        <v>160</v>
      </c>
      <c r="AK127" s="180"/>
      <c r="AL127" s="180" t="s">
        <v>162</v>
      </c>
      <c r="AM127" s="180" t="s">
        <v>162</v>
      </c>
      <c r="AN127" s="180"/>
      <c r="AO127" s="180" t="s">
        <v>163</v>
      </c>
      <c r="AP127" s="187" t="s">
        <v>180</v>
      </c>
      <c r="AQ127" s="187" t="s">
        <v>202</v>
      </c>
      <c r="AR127" s="187" t="s">
        <v>162</v>
      </c>
      <c r="AS127" s="187"/>
      <c r="AT127" s="36" t="s">
        <v>218</v>
      </c>
      <c r="AU127" s="180" t="s">
        <v>1856</v>
      </c>
      <c r="AV127" s="181"/>
      <c r="AW127" s="182">
        <v>42428</v>
      </c>
      <c r="AX127" s="182">
        <v>42681</v>
      </c>
      <c r="AY127" s="182" t="s">
        <v>149</v>
      </c>
      <c r="AZ127" s="182">
        <v>43433</v>
      </c>
      <c r="BA127" s="182">
        <v>43437</v>
      </c>
      <c r="BB127" s="180"/>
      <c r="BC127" s="183" t="s">
        <v>1857</v>
      </c>
      <c r="BD127" s="344">
        <v>44937</v>
      </c>
      <c r="BE127" s="344" t="s">
        <v>162</v>
      </c>
      <c r="BF127" s="344">
        <v>44431</v>
      </c>
      <c r="BG127" s="342" t="s">
        <v>162</v>
      </c>
      <c r="BH127" s="181"/>
      <c r="BI127" s="181"/>
      <c r="BJ127" s="181"/>
      <c r="BK127" s="184">
        <v>45591</v>
      </c>
      <c r="BL127" s="180" t="s">
        <v>17</v>
      </c>
      <c r="BM127" s="186">
        <f>DATEDIF(AW127,BK127, "M")+1</f>
        <v>104</v>
      </c>
      <c r="BN127" s="180">
        <f>DATEDIF(AX127,BK127, "M")+1</f>
        <v>96</v>
      </c>
      <c r="BO127" s="187" t="s">
        <v>1853</v>
      </c>
      <c r="BP127" s="180">
        <v>1</v>
      </c>
      <c r="BQ127" s="180">
        <v>1</v>
      </c>
      <c r="BR127" s="180">
        <v>0</v>
      </c>
      <c r="BS127" s="180">
        <v>0</v>
      </c>
      <c r="BT127" s="180">
        <v>0</v>
      </c>
      <c r="BU127" s="180">
        <v>0</v>
      </c>
      <c r="BV127" s="180">
        <v>0</v>
      </c>
      <c r="BW127" s="180" t="s">
        <v>162</v>
      </c>
      <c r="BX127" s="180">
        <v>0</v>
      </c>
      <c r="BY127" s="180"/>
      <c r="BZ127" s="185"/>
      <c r="CA127" s="185"/>
      <c r="CB127" s="180"/>
      <c r="CC127" s="180" t="s">
        <v>162</v>
      </c>
      <c r="CD127" s="180"/>
      <c r="CE127" s="180"/>
      <c r="CF127" s="412">
        <v>2</v>
      </c>
      <c r="CG127" s="180">
        <v>4</v>
      </c>
      <c r="CH127" s="180"/>
      <c r="CI127" s="180" t="s">
        <v>1830</v>
      </c>
    </row>
    <row r="128" spans="1:100" ht="24.95" customHeight="1">
      <c r="A128" s="180">
        <v>128</v>
      </c>
      <c r="B128" s="180" t="s">
        <v>1858</v>
      </c>
      <c r="C128" s="180" t="s">
        <v>1859</v>
      </c>
      <c r="D128" s="180"/>
      <c r="E128" s="180" t="s">
        <v>1860</v>
      </c>
      <c r="F128" s="180" t="s">
        <v>24</v>
      </c>
      <c r="G128" s="180">
        <v>6</v>
      </c>
      <c r="H128" s="180" t="s">
        <v>51</v>
      </c>
      <c r="I128" s="180" t="s">
        <v>30</v>
      </c>
      <c r="J128" s="180" t="s">
        <v>1079</v>
      </c>
      <c r="K128" s="180" t="s">
        <v>564</v>
      </c>
      <c r="L128" s="180" t="s">
        <v>30</v>
      </c>
      <c r="M128" s="180" t="s">
        <v>149</v>
      </c>
      <c r="N128" s="180">
        <v>98769</v>
      </c>
      <c r="O128" s="271" t="s">
        <v>150</v>
      </c>
      <c r="P128" s="272" t="s">
        <v>150</v>
      </c>
      <c r="Q128" s="180" t="s">
        <v>150</v>
      </c>
      <c r="R128" s="180" t="s">
        <v>1861</v>
      </c>
      <c r="S128" s="180" t="s">
        <v>1862</v>
      </c>
      <c r="T128" s="380" t="s">
        <v>1863</v>
      </c>
      <c r="U128" s="181" t="s">
        <v>1864</v>
      </c>
      <c r="V128" s="181">
        <v>29721</v>
      </c>
      <c r="W128" s="187" t="s">
        <v>1865</v>
      </c>
      <c r="X128" s="187" t="s">
        <v>178</v>
      </c>
      <c r="Y128" s="187" t="s">
        <v>162</v>
      </c>
      <c r="Z128" s="187" t="s">
        <v>157</v>
      </c>
      <c r="AA128" s="180">
        <v>5.5</v>
      </c>
      <c r="AB128" s="181">
        <v>42590</v>
      </c>
      <c r="AC128" s="310">
        <v>42430</v>
      </c>
      <c r="AD128" s="181"/>
      <c r="AE128" s="274" t="s">
        <v>1866</v>
      </c>
      <c r="AF128" s="180"/>
      <c r="AG128" s="180"/>
      <c r="AH128" s="180">
        <f t="shared" si="23"/>
        <v>1</v>
      </c>
      <c r="AI128" s="187" t="s">
        <v>160</v>
      </c>
      <c r="AJ128" s="180"/>
      <c r="AK128" s="180"/>
      <c r="AL128" s="180" t="s">
        <v>149</v>
      </c>
      <c r="AM128" s="180"/>
      <c r="AN128" s="180"/>
      <c r="AO128" s="180" t="s">
        <v>163</v>
      </c>
      <c r="AP128" s="187" t="s">
        <v>1867</v>
      </c>
      <c r="AQ128" s="187" t="s">
        <v>249</v>
      </c>
      <c r="AR128" s="187"/>
      <c r="AS128" s="187"/>
      <c r="AT128" s="36" t="s">
        <v>327</v>
      </c>
      <c r="AU128" s="180" t="s">
        <v>1868</v>
      </c>
      <c r="AV128" s="181"/>
      <c r="AW128" s="182">
        <v>42428</v>
      </c>
      <c r="AX128" s="182">
        <v>42681</v>
      </c>
      <c r="AY128" s="182" t="s">
        <v>149</v>
      </c>
      <c r="AZ128" s="182">
        <v>42752</v>
      </c>
      <c r="BA128" s="182">
        <v>42752</v>
      </c>
      <c r="BB128" s="181">
        <v>43116</v>
      </c>
      <c r="BC128" s="183" t="s">
        <v>1869</v>
      </c>
      <c r="BD128" s="182">
        <v>43309</v>
      </c>
      <c r="BE128" s="182" t="s">
        <v>149</v>
      </c>
      <c r="BF128" s="182">
        <v>43528</v>
      </c>
      <c r="BG128" s="182" t="s">
        <v>149</v>
      </c>
      <c r="BH128" s="181"/>
      <c r="BI128" s="181"/>
      <c r="BJ128" s="181"/>
      <c r="BK128" s="184">
        <v>44276</v>
      </c>
      <c r="BL128" s="180" t="s">
        <v>17</v>
      </c>
      <c r="BM128" s="180">
        <f t="shared" ref="BM128" si="31">DATEDIF(AW128,BK128, "M")+1</f>
        <v>61</v>
      </c>
      <c r="BN128" s="180">
        <f t="shared" ref="BN128:BN132" si="32">DATEDIF(AX128,BK128, "M")+1</f>
        <v>53</v>
      </c>
      <c r="BO128" s="180"/>
      <c r="BP128" s="180">
        <v>4</v>
      </c>
      <c r="BQ128" s="180">
        <v>2</v>
      </c>
      <c r="BR128" s="180">
        <v>0</v>
      </c>
      <c r="BS128" s="180">
        <v>0</v>
      </c>
      <c r="BT128" s="180">
        <v>1</v>
      </c>
      <c r="BU128" s="180">
        <v>0</v>
      </c>
      <c r="BV128" s="180">
        <v>0</v>
      </c>
      <c r="BW128" s="180" t="s">
        <v>162</v>
      </c>
      <c r="BX128" s="180">
        <v>0</v>
      </c>
      <c r="BY128" s="180"/>
      <c r="BZ128" s="185">
        <v>43907</v>
      </c>
      <c r="CA128" s="185">
        <v>44242</v>
      </c>
      <c r="CB128" s="180">
        <v>11</v>
      </c>
      <c r="CC128" s="180" t="s">
        <v>162</v>
      </c>
      <c r="CD128" s="180"/>
      <c r="CE128" s="180"/>
      <c r="CF128" s="412">
        <v>2</v>
      </c>
      <c r="CG128" s="180">
        <v>2</v>
      </c>
      <c r="CH128" s="180"/>
      <c r="CI128" s="180" t="s">
        <v>1870</v>
      </c>
    </row>
    <row r="129" spans="1:88" ht="24.95" customHeight="1">
      <c r="A129" s="180">
        <v>129</v>
      </c>
      <c r="B129" s="180" t="s">
        <v>1871</v>
      </c>
      <c r="C129" s="180" t="s">
        <v>1872</v>
      </c>
      <c r="D129" s="180" t="s">
        <v>1873</v>
      </c>
      <c r="E129" s="180" t="s">
        <v>1874</v>
      </c>
      <c r="F129" s="180" t="s">
        <v>25</v>
      </c>
      <c r="G129" s="180">
        <v>6</v>
      </c>
      <c r="H129" s="180" t="s">
        <v>55</v>
      </c>
      <c r="I129" s="180" t="s">
        <v>43</v>
      </c>
      <c r="J129" s="180" t="s">
        <v>1875</v>
      </c>
      <c r="K129" s="180" t="s">
        <v>1876</v>
      </c>
      <c r="L129" s="180" t="s">
        <v>43</v>
      </c>
      <c r="M129" s="180" t="s">
        <v>149</v>
      </c>
      <c r="N129" s="275" t="s">
        <v>1877</v>
      </c>
      <c r="O129" s="276"/>
      <c r="P129" s="277" t="s">
        <v>150</v>
      </c>
      <c r="Q129" s="180" t="s">
        <v>150</v>
      </c>
      <c r="R129" s="422" t="s">
        <v>1878</v>
      </c>
      <c r="S129" s="422" t="s">
        <v>1879</v>
      </c>
      <c r="T129" s="381" t="s">
        <v>1880</v>
      </c>
      <c r="U129" s="181" t="s">
        <v>1881</v>
      </c>
      <c r="V129" s="181">
        <v>29976</v>
      </c>
      <c r="W129" s="187" t="s">
        <v>1882</v>
      </c>
      <c r="X129" s="187" t="s">
        <v>178</v>
      </c>
      <c r="Y129" s="187" t="s">
        <v>162</v>
      </c>
      <c r="Z129" s="187" t="s">
        <v>157</v>
      </c>
      <c r="AA129" s="180">
        <v>13.5</v>
      </c>
      <c r="AB129" s="181">
        <v>42036</v>
      </c>
      <c r="AC129" s="310">
        <v>42430</v>
      </c>
      <c r="AD129" s="181"/>
      <c r="AE129" s="37" t="s">
        <v>1883</v>
      </c>
      <c r="AF129" s="278"/>
      <c r="AG129" s="278"/>
      <c r="AH129" s="180">
        <f t="shared" si="23"/>
        <v>1</v>
      </c>
      <c r="AI129" s="187" t="s">
        <v>160</v>
      </c>
      <c r="AJ129" s="278"/>
      <c r="AK129" s="278"/>
      <c r="AL129" s="278" t="s">
        <v>149</v>
      </c>
      <c r="AM129" s="278"/>
      <c r="AN129" s="278"/>
      <c r="AO129" s="276" t="s">
        <v>163</v>
      </c>
      <c r="AP129" s="279" t="s">
        <v>369</v>
      </c>
      <c r="AQ129" s="279" t="s">
        <v>342</v>
      </c>
      <c r="AR129" s="276" t="s">
        <v>149</v>
      </c>
      <c r="AS129" s="276"/>
      <c r="AT129" s="456" t="s">
        <v>371</v>
      </c>
      <c r="AU129" s="180" t="s">
        <v>1884</v>
      </c>
      <c r="AV129" s="181"/>
      <c r="AW129" s="182">
        <v>42428</v>
      </c>
      <c r="AX129" s="182">
        <v>42675</v>
      </c>
      <c r="AY129" s="182" t="s">
        <v>149</v>
      </c>
      <c r="AZ129" s="182">
        <v>42430</v>
      </c>
      <c r="BA129" s="182">
        <v>42430</v>
      </c>
      <c r="BB129" s="182">
        <v>42461</v>
      </c>
      <c r="BC129" s="183" t="s">
        <v>1885</v>
      </c>
      <c r="BD129" s="182">
        <v>43309</v>
      </c>
      <c r="BE129" s="182" t="s">
        <v>149</v>
      </c>
      <c r="BF129" s="182">
        <v>43528</v>
      </c>
      <c r="BG129" s="182" t="s">
        <v>149</v>
      </c>
      <c r="BH129" s="181">
        <v>43313</v>
      </c>
      <c r="BI129" s="181">
        <v>43313</v>
      </c>
      <c r="BJ129" s="181">
        <v>43393</v>
      </c>
      <c r="BK129" s="184">
        <v>43398</v>
      </c>
      <c r="BL129" s="180" t="s">
        <v>17</v>
      </c>
      <c r="BM129" s="180">
        <f>DATEDIF(AW129,BK129, "M")+1</f>
        <v>32</v>
      </c>
      <c r="BN129" s="180">
        <f t="shared" si="32"/>
        <v>24</v>
      </c>
      <c r="BO129" s="187" t="s">
        <v>1886</v>
      </c>
      <c r="BP129" s="180">
        <v>1</v>
      </c>
      <c r="BQ129" s="180">
        <v>8</v>
      </c>
      <c r="BR129" s="180">
        <v>20</v>
      </c>
      <c r="BS129" s="180">
        <v>7</v>
      </c>
      <c r="BT129" s="180">
        <v>1</v>
      </c>
      <c r="BU129" s="180">
        <v>0</v>
      </c>
      <c r="BV129" s="180">
        <v>0</v>
      </c>
      <c r="BW129" s="180" t="s">
        <v>162</v>
      </c>
      <c r="BX129" s="180">
        <v>0</v>
      </c>
      <c r="BY129" s="180"/>
      <c r="BZ129" s="185"/>
      <c r="CA129" s="185"/>
      <c r="CB129" s="180"/>
      <c r="CC129" s="180" t="s">
        <v>162</v>
      </c>
      <c r="CD129" s="180"/>
      <c r="CE129" s="180"/>
      <c r="CF129" s="412">
        <v>2</v>
      </c>
      <c r="CG129" s="180">
        <v>2</v>
      </c>
      <c r="CH129" s="180"/>
      <c r="CI129" s="180" t="s">
        <v>1870</v>
      </c>
    </row>
    <row r="130" spans="1:88" ht="24.95" customHeight="1">
      <c r="A130" s="180">
        <v>130</v>
      </c>
      <c r="B130" s="180" t="s">
        <v>1887</v>
      </c>
      <c r="C130" s="180" t="s">
        <v>1888</v>
      </c>
      <c r="D130" s="180"/>
      <c r="E130" s="180" t="s">
        <v>1889</v>
      </c>
      <c r="F130" s="180" t="s">
        <v>24</v>
      </c>
      <c r="G130" s="180">
        <v>6</v>
      </c>
      <c r="H130" s="180" t="s">
        <v>57</v>
      </c>
      <c r="I130" s="180" t="s">
        <v>33</v>
      </c>
      <c r="J130" s="180" t="s">
        <v>1890</v>
      </c>
      <c r="K130" s="180" t="s">
        <v>1891</v>
      </c>
      <c r="L130" s="180" t="s">
        <v>33</v>
      </c>
      <c r="M130" s="180" t="s">
        <v>149</v>
      </c>
      <c r="N130" s="180" t="s">
        <v>1892</v>
      </c>
      <c r="O130" s="271" t="s">
        <v>150</v>
      </c>
      <c r="P130" s="272" t="s">
        <v>150</v>
      </c>
      <c r="Q130" s="180" t="s">
        <v>150</v>
      </c>
      <c r="R130" s="180" t="s">
        <v>1893</v>
      </c>
      <c r="S130" s="180" t="s">
        <v>1894</v>
      </c>
      <c r="T130" s="380" t="s">
        <v>1895</v>
      </c>
      <c r="U130" s="181" t="s">
        <v>1896</v>
      </c>
      <c r="V130" s="181">
        <v>30230</v>
      </c>
      <c r="W130" s="187" t="s">
        <v>1897</v>
      </c>
      <c r="X130" s="187" t="s">
        <v>178</v>
      </c>
      <c r="Y130" s="187" t="s">
        <v>156</v>
      </c>
      <c r="Z130" s="187" t="s">
        <v>157</v>
      </c>
      <c r="AA130" s="180">
        <v>17.5</v>
      </c>
      <c r="AB130" s="181">
        <v>42638</v>
      </c>
      <c r="AC130" s="310">
        <v>42430</v>
      </c>
      <c r="AD130" s="181"/>
      <c r="AE130" s="274" t="s">
        <v>1898</v>
      </c>
      <c r="AF130" s="274" t="s">
        <v>1899</v>
      </c>
      <c r="AG130" s="180" t="s">
        <v>1900</v>
      </c>
      <c r="AH130" s="180">
        <f t="shared" ref="AH130:AH161" si="33">COUNTA(AE130:AG130)</f>
        <v>3</v>
      </c>
      <c r="AI130" s="187" t="s">
        <v>160</v>
      </c>
      <c r="AJ130" s="187" t="s">
        <v>160</v>
      </c>
      <c r="AK130" s="180" t="s">
        <v>1901</v>
      </c>
      <c r="AL130" s="180" t="s">
        <v>149</v>
      </c>
      <c r="AM130" s="180" t="s">
        <v>162</v>
      </c>
      <c r="AN130" s="180" t="s">
        <v>162</v>
      </c>
      <c r="AO130" s="180" t="s">
        <v>163</v>
      </c>
      <c r="AP130" s="187" t="s">
        <v>583</v>
      </c>
      <c r="AQ130" s="180" t="s">
        <v>202</v>
      </c>
      <c r="AR130" s="180" t="s">
        <v>149</v>
      </c>
      <c r="AS130" s="279" t="s">
        <v>1902</v>
      </c>
      <c r="AT130" s="36" t="s">
        <v>584</v>
      </c>
      <c r="AU130" s="180" t="s">
        <v>1903</v>
      </c>
      <c r="AV130" s="181"/>
      <c r="AW130" s="182">
        <v>42428</v>
      </c>
      <c r="AX130" s="182">
        <v>42681</v>
      </c>
      <c r="AY130" s="182" t="s">
        <v>149</v>
      </c>
      <c r="AZ130" s="182">
        <v>42745</v>
      </c>
      <c r="BA130" s="182">
        <v>42858</v>
      </c>
      <c r="BB130" s="182"/>
      <c r="BC130" s="183" t="s">
        <v>1897</v>
      </c>
      <c r="BD130" s="182">
        <v>43309</v>
      </c>
      <c r="BE130" s="182" t="s">
        <v>149</v>
      </c>
      <c r="BF130" s="182">
        <v>43528</v>
      </c>
      <c r="BG130" s="182" t="s">
        <v>149</v>
      </c>
      <c r="BH130" s="181"/>
      <c r="BI130" s="181">
        <v>44476</v>
      </c>
      <c r="BJ130" s="181"/>
      <c r="BK130" s="184">
        <v>44607</v>
      </c>
      <c r="BL130" s="180" t="s">
        <v>17</v>
      </c>
      <c r="BM130" s="180">
        <f t="shared" ref="BM130" si="34">DATEDIF(AW130,BK130, "M")+1</f>
        <v>72</v>
      </c>
      <c r="BN130" s="180">
        <f t="shared" si="32"/>
        <v>64</v>
      </c>
      <c r="BO130" s="180" t="s">
        <v>1904</v>
      </c>
      <c r="BP130" s="180">
        <v>4</v>
      </c>
      <c r="BQ130" s="180">
        <v>20</v>
      </c>
      <c r="BR130" s="180">
        <v>5</v>
      </c>
      <c r="BS130" s="180">
        <v>3</v>
      </c>
      <c r="BT130" s="180">
        <v>2</v>
      </c>
      <c r="BU130" s="180">
        <v>0</v>
      </c>
      <c r="BV130" s="180">
        <v>0</v>
      </c>
      <c r="BW130" s="180" t="s">
        <v>162</v>
      </c>
      <c r="BX130" s="180">
        <v>0</v>
      </c>
      <c r="BY130" s="180"/>
      <c r="BZ130" s="185"/>
      <c r="CA130" s="185"/>
      <c r="CB130" s="180"/>
      <c r="CC130" s="180" t="s">
        <v>162</v>
      </c>
      <c r="CD130" s="180"/>
      <c r="CE130" s="180"/>
      <c r="CF130" s="412">
        <v>2</v>
      </c>
      <c r="CG130" s="180">
        <v>4</v>
      </c>
      <c r="CH130" s="180"/>
      <c r="CI130" s="180" t="s">
        <v>1905</v>
      </c>
    </row>
    <row r="131" spans="1:88" ht="24.95" customHeight="1">
      <c r="A131" s="180">
        <v>131</v>
      </c>
      <c r="B131" s="180" t="s">
        <v>1906</v>
      </c>
      <c r="C131" s="180" t="s">
        <v>623</v>
      </c>
      <c r="D131" s="180" t="s">
        <v>1907</v>
      </c>
      <c r="E131" s="180" t="s">
        <v>1908</v>
      </c>
      <c r="F131" s="180" t="s">
        <v>24</v>
      </c>
      <c r="G131" s="180">
        <v>6</v>
      </c>
      <c r="H131" s="180" t="s">
        <v>51</v>
      </c>
      <c r="I131" s="180" t="s">
        <v>37</v>
      </c>
      <c r="J131" s="180" t="s">
        <v>1909</v>
      </c>
      <c r="K131" s="180" t="s">
        <v>1909</v>
      </c>
      <c r="L131" s="180" t="s">
        <v>37</v>
      </c>
      <c r="M131" s="180" t="s">
        <v>149</v>
      </c>
      <c r="N131" s="186" t="s">
        <v>1910</v>
      </c>
      <c r="O131" s="280" t="s">
        <v>150</v>
      </c>
      <c r="P131" s="281" t="s">
        <v>150</v>
      </c>
      <c r="Q131" s="180" t="s">
        <v>150</v>
      </c>
      <c r="R131" s="180" t="s">
        <v>1911</v>
      </c>
      <c r="S131" s="180" t="s">
        <v>1912</v>
      </c>
      <c r="T131" s="381" t="s">
        <v>1913</v>
      </c>
      <c r="U131" s="181" t="s">
        <v>1914</v>
      </c>
      <c r="V131" s="181">
        <v>28952</v>
      </c>
      <c r="W131" s="187" t="s">
        <v>1915</v>
      </c>
      <c r="X131" s="187" t="s">
        <v>178</v>
      </c>
      <c r="Y131" s="187" t="s">
        <v>162</v>
      </c>
      <c r="Z131" s="187" t="s">
        <v>157</v>
      </c>
      <c r="AA131" s="180">
        <v>24.5</v>
      </c>
      <c r="AB131" s="181">
        <v>42683</v>
      </c>
      <c r="AC131" s="310">
        <v>42430</v>
      </c>
      <c r="AD131" s="181"/>
      <c r="AE131" s="37" t="s">
        <v>1916</v>
      </c>
      <c r="AF131" s="278" t="s">
        <v>1917</v>
      </c>
      <c r="AG131" s="278"/>
      <c r="AH131" s="180">
        <f t="shared" si="33"/>
        <v>2</v>
      </c>
      <c r="AI131" s="187" t="s">
        <v>160</v>
      </c>
      <c r="AJ131" s="278"/>
      <c r="AK131" s="278"/>
      <c r="AL131" s="278" t="s">
        <v>149</v>
      </c>
      <c r="AM131" s="278"/>
      <c r="AN131" s="278"/>
      <c r="AO131" s="278" t="s">
        <v>163</v>
      </c>
      <c r="AP131" s="187" t="s">
        <v>180</v>
      </c>
      <c r="AQ131" s="282" t="s">
        <v>249</v>
      </c>
      <c r="AR131" s="282" t="s">
        <v>149</v>
      </c>
      <c r="AS131" s="282" t="s">
        <v>920</v>
      </c>
      <c r="AT131" s="457" t="s">
        <v>1918</v>
      </c>
      <c r="AU131" s="180" t="s">
        <v>1919</v>
      </c>
      <c r="AV131" s="181"/>
      <c r="AW131" s="182">
        <v>42428</v>
      </c>
      <c r="AX131" s="182">
        <v>42681</v>
      </c>
      <c r="AY131" s="182" t="s">
        <v>149</v>
      </c>
      <c r="AZ131" s="182">
        <v>43034</v>
      </c>
      <c r="BA131" s="182">
        <v>43046</v>
      </c>
      <c r="BB131" s="182"/>
      <c r="BC131" s="183" t="s">
        <v>1920</v>
      </c>
      <c r="BD131" s="182">
        <v>43309</v>
      </c>
      <c r="BE131" s="182" t="s">
        <v>149</v>
      </c>
      <c r="BF131" s="182">
        <v>43528</v>
      </c>
      <c r="BG131" s="182" t="s">
        <v>149</v>
      </c>
      <c r="BH131" s="181"/>
      <c r="BI131" s="181"/>
      <c r="BJ131" s="181"/>
      <c r="BK131" s="184">
        <v>43637</v>
      </c>
      <c r="BL131" s="180" t="s">
        <v>17</v>
      </c>
      <c r="BM131" s="180">
        <f>DATEDIF(AW131,BK131, "M")+1</f>
        <v>40</v>
      </c>
      <c r="BN131" s="180">
        <f t="shared" si="32"/>
        <v>32</v>
      </c>
      <c r="BO131" s="180"/>
      <c r="BP131" s="180">
        <v>2</v>
      </c>
      <c r="BQ131" s="180">
        <v>3</v>
      </c>
      <c r="BR131" s="180">
        <v>0</v>
      </c>
      <c r="BS131" s="180">
        <v>0</v>
      </c>
      <c r="BT131" s="180">
        <v>0</v>
      </c>
      <c r="BU131" s="180">
        <v>0</v>
      </c>
      <c r="BV131" s="180">
        <v>0</v>
      </c>
      <c r="BW131" s="180" t="s">
        <v>162</v>
      </c>
      <c r="BX131" s="180">
        <v>0</v>
      </c>
      <c r="BY131" s="180"/>
      <c r="BZ131" s="185"/>
      <c r="CA131" s="185"/>
      <c r="CB131" s="180"/>
      <c r="CC131" s="180" t="s">
        <v>162</v>
      </c>
      <c r="CD131" s="180"/>
      <c r="CE131" s="180"/>
      <c r="CF131" s="412">
        <v>1</v>
      </c>
      <c r="CG131" s="180">
        <v>2</v>
      </c>
      <c r="CH131" s="180"/>
      <c r="CI131" s="180" t="s">
        <v>814</v>
      </c>
    </row>
    <row r="132" spans="1:88" ht="24.95" customHeight="1">
      <c r="A132" s="180">
        <v>132</v>
      </c>
      <c r="B132" s="180" t="s">
        <v>1921</v>
      </c>
      <c r="C132" s="180" t="s">
        <v>1922</v>
      </c>
      <c r="D132" s="180"/>
      <c r="E132" s="180" t="s">
        <v>1923</v>
      </c>
      <c r="F132" s="180" t="s">
        <v>24</v>
      </c>
      <c r="G132" s="180">
        <v>6</v>
      </c>
      <c r="H132" s="180" t="s">
        <v>50</v>
      </c>
      <c r="I132" s="180" t="s">
        <v>44</v>
      </c>
      <c r="J132" s="180" t="s">
        <v>1924</v>
      </c>
      <c r="K132" s="180" t="s">
        <v>1925</v>
      </c>
      <c r="L132" s="180" t="s">
        <v>43</v>
      </c>
      <c r="M132" s="180" t="s">
        <v>162</v>
      </c>
      <c r="N132" s="180">
        <v>1598631</v>
      </c>
      <c r="O132" s="271" t="s">
        <v>321</v>
      </c>
      <c r="P132" s="272" t="s">
        <v>150</v>
      </c>
      <c r="Q132" s="180"/>
      <c r="R132" s="180" t="s">
        <v>1926</v>
      </c>
      <c r="S132" s="180" t="s">
        <v>1927</v>
      </c>
      <c r="T132" s="381" t="s">
        <v>1928</v>
      </c>
      <c r="U132" s="181" t="s">
        <v>579</v>
      </c>
      <c r="V132" s="181">
        <v>32242</v>
      </c>
      <c r="W132" s="187" t="s">
        <v>1929</v>
      </c>
      <c r="X132" s="187" t="s">
        <v>810</v>
      </c>
      <c r="Y132" s="187" t="s">
        <v>156</v>
      </c>
      <c r="Z132" s="187" t="s">
        <v>157</v>
      </c>
      <c r="AA132" s="180">
        <v>25</v>
      </c>
      <c r="AB132" s="181">
        <v>42622</v>
      </c>
      <c r="AC132" s="310">
        <v>42430</v>
      </c>
      <c r="AD132" s="181"/>
      <c r="AE132" s="274" t="s">
        <v>1930</v>
      </c>
      <c r="AF132" s="37" t="s">
        <v>1931</v>
      </c>
      <c r="AG132" s="180"/>
      <c r="AH132" s="180">
        <f t="shared" si="33"/>
        <v>2</v>
      </c>
      <c r="AI132" s="37" t="s">
        <v>161</v>
      </c>
      <c r="AJ132" s="187" t="s">
        <v>160</v>
      </c>
      <c r="AK132" s="180"/>
      <c r="AL132" s="180" t="s">
        <v>149</v>
      </c>
      <c r="AM132" s="180" t="s">
        <v>149</v>
      </c>
      <c r="AN132" s="180"/>
      <c r="AO132" s="180" t="s">
        <v>181</v>
      </c>
      <c r="AP132" s="187" t="s">
        <v>1932</v>
      </c>
      <c r="AQ132" s="180" t="s">
        <v>597</v>
      </c>
      <c r="AR132" s="180"/>
      <c r="AS132" s="180"/>
      <c r="AT132" s="36" t="s">
        <v>297</v>
      </c>
      <c r="AU132" s="180" t="s">
        <v>1933</v>
      </c>
      <c r="AV132" s="181"/>
      <c r="AW132" s="182">
        <v>42428</v>
      </c>
      <c r="AX132" s="182">
        <v>42681</v>
      </c>
      <c r="AY132" s="182" t="s">
        <v>149</v>
      </c>
      <c r="AZ132" s="182">
        <v>43257</v>
      </c>
      <c r="BA132" s="182">
        <v>43326</v>
      </c>
      <c r="BB132" s="182">
        <v>42992</v>
      </c>
      <c r="BC132" s="183" t="s">
        <v>1934</v>
      </c>
      <c r="BD132" s="182">
        <v>43309</v>
      </c>
      <c r="BE132" s="182" t="s">
        <v>149</v>
      </c>
      <c r="BF132" s="182">
        <v>43528</v>
      </c>
      <c r="BG132" s="182" t="s">
        <v>149</v>
      </c>
      <c r="BH132" s="181">
        <v>45502</v>
      </c>
      <c r="BI132" s="181"/>
      <c r="BJ132" s="181"/>
      <c r="BK132" s="184">
        <v>45610</v>
      </c>
      <c r="BL132" s="189" t="s">
        <v>17</v>
      </c>
      <c r="BM132" s="180">
        <f>DATEDIF(AW132,BK132, "M")+1</f>
        <v>105</v>
      </c>
      <c r="BN132" s="180">
        <f t="shared" si="32"/>
        <v>97</v>
      </c>
      <c r="BO132" s="180" t="s">
        <v>1935</v>
      </c>
      <c r="BP132" s="180">
        <v>0</v>
      </c>
      <c r="BQ132" s="180">
        <v>2</v>
      </c>
      <c r="BR132" s="180">
        <v>0</v>
      </c>
      <c r="BS132" s="180">
        <v>0</v>
      </c>
      <c r="BT132" s="180">
        <v>0</v>
      </c>
      <c r="BU132" s="180">
        <v>0</v>
      </c>
      <c r="BV132" s="180">
        <v>0</v>
      </c>
      <c r="BW132" s="180" t="s">
        <v>162</v>
      </c>
      <c r="BX132" s="180">
        <v>0</v>
      </c>
      <c r="BY132" s="180"/>
      <c r="BZ132" s="185"/>
      <c r="CA132" s="185"/>
      <c r="CB132" s="180"/>
      <c r="CC132" s="180" t="s">
        <v>162</v>
      </c>
      <c r="CD132" s="180"/>
      <c r="CE132" s="180"/>
      <c r="CF132" s="412">
        <v>0</v>
      </c>
      <c r="CG132" s="180" t="s">
        <v>167</v>
      </c>
      <c r="CH132" s="180"/>
      <c r="CI132" s="180" t="s">
        <v>1830</v>
      </c>
    </row>
    <row r="133" spans="1:88" ht="24.95" customHeight="1">
      <c r="A133" s="180">
        <v>133</v>
      </c>
      <c r="B133" s="180" t="s">
        <v>1936</v>
      </c>
      <c r="C133" s="180" t="s">
        <v>1937</v>
      </c>
      <c r="D133" s="180" t="s">
        <v>1938</v>
      </c>
      <c r="E133" s="180" t="s">
        <v>1939</v>
      </c>
      <c r="F133" s="180" t="s">
        <v>25</v>
      </c>
      <c r="G133" s="180">
        <v>6</v>
      </c>
      <c r="H133" s="180" t="s">
        <v>57</v>
      </c>
      <c r="I133" s="180" t="s">
        <v>33</v>
      </c>
      <c r="J133" s="180" t="s">
        <v>1216</v>
      </c>
      <c r="K133" s="180" t="s">
        <v>1940</v>
      </c>
      <c r="L133" s="180" t="s">
        <v>33</v>
      </c>
      <c r="M133" s="180" t="s">
        <v>149</v>
      </c>
      <c r="N133" s="180" t="s">
        <v>1941</v>
      </c>
      <c r="O133" s="271" t="s">
        <v>150</v>
      </c>
      <c r="P133" s="272" t="s">
        <v>150</v>
      </c>
      <c r="Q133" s="180" t="s">
        <v>150</v>
      </c>
      <c r="R133" s="180" t="s">
        <v>1942</v>
      </c>
      <c r="S133" s="180" t="s">
        <v>1943</v>
      </c>
      <c r="T133" s="380" t="s">
        <v>1944</v>
      </c>
      <c r="U133" s="181" t="s">
        <v>1945</v>
      </c>
      <c r="V133" s="181">
        <v>26039</v>
      </c>
      <c r="W133" s="187" t="s">
        <v>1946</v>
      </c>
      <c r="X133" s="187" t="s">
        <v>178</v>
      </c>
      <c r="Y133" s="187" t="s">
        <v>162</v>
      </c>
      <c r="Z133" s="187" t="s">
        <v>157</v>
      </c>
      <c r="AA133" s="180">
        <v>8</v>
      </c>
      <c r="AB133" s="181">
        <v>42464</v>
      </c>
      <c r="AC133" s="310">
        <v>42430</v>
      </c>
      <c r="AD133" s="181"/>
      <c r="AE133" s="274" t="s">
        <v>1947</v>
      </c>
      <c r="AF133" s="37" t="s">
        <v>1948</v>
      </c>
      <c r="AG133" s="180"/>
      <c r="AH133" s="180">
        <f t="shared" si="33"/>
        <v>2</v>
      </c>
      <c r="AI133" s="187" t="s">
        <v>160</v>
      </c>
      <c r="AJ133" s="187" t="s">
        <v>160</v>
      </c>
      <c r="AK133" s="180"/>
      <c r="AL133" s="180" t="s">
        <v>162</v>
      </c>
      <c r="AM133" s="180" t="s">
        <v>149</v>
      </c>
      <c r="AN133" s="180"/>
      <c r="AO133" s="180" t="s">
        <v>163</v>
      </c>
      <c r="AP133" s="187" t="s">
        <v>202</v>
      </c>
      <c r="AQ133" s="38" t="s">
        <v>249</v>
      </c>
      <c r="AR133" s="180" t="s">
        <v>149</v>
      </c>
      <c r="AS133" s="180"/>
      <c r="AT133" s="36" t="s">
        <v>584</v>
      </c>
      <c r="AU133" s="180" t="s">
        <v>1949</v>
      </c>
      <c r="AV133" s="181"/>
      <c r="AW133" s="182">
        <v>42428</v>
      </c>
      <c r="AX133" s="182">
        <v>42681</v>
      </c>
      <c r="AY133" s="182" t="s">
        <v>149</v>
      </c>
      <c r="AZ133" s="182">
        <v>42564</v>
      </c>
      <c r="BA133" s="182">
        <v>42718</v>
      </c>
      <c r="BB133" s="180"/>
      <c r="BC133" s="183" t="s">
        <v>1950</v>
      </c>
      <c r="BD133" s="182">
        <v>43309</v>
      </c>
      <c r="BE133" s="182" t="s">
        <v>149</v>
      </c>
      <c r="BF133" s="182">
        <v>43528</v>
      </c>
      <c r="BG133" s="182" t="s">
        <v>149</v>
      </c>
      <c r="BH133" s="181"/>
      <c r="BI133" s="181">
        <v>44511</v>
      </c>
      <c r="BJ133" s="181"/>
      <c r="BK133" s="184">
        <v>44607</v>
      </c>
      <c r="BL133" s="180" t="s">
        <v>17</v>
      </c>
      <c r="BM133" s="180">
        <f t="shared" ref="BM133" si="35">DATEDIF(AW133,BK133, "M")+1</f>
        <v>72</v>
      </c>
      <c r="BN133" s="180">
        <f t="shared" ref="BN133:BN146" si="36">DATEDIF(AX133,BK133, "M")+1</f>
        <v>64</v>
      </c>
      <c r="BO133" s="187" t="s">
        <v>1951</v>
      </c>
      <c r="BP133" s="180">
        <v>5</v>
      </c>
      <c r="BQ133" s="180">
        <v>15</v>
      </c>
      <c r="BR133" s="180">
        <v>3</v>
      </c>
      <c r="BS133" s="180">
        <v>1</v>
      </c>
      <c r="BT133" s="180">
        <v>1</v>
      </c>
      <c r="BU133" s="180">
        <v>0</v>
      </c>
      <c r="BV133" s="180">
        <v>0</v>
      </c>
      <c r="BW133" s="180" t="s">
        <v>162</v>
      </c>
      <c r="BX133" s="180">
        <v>0</v>
      </c>
      <c r="BY133" s="180"/>
      <c r="BZ133" s="185"/>
      <c r="CA133" s="185"/>
      <c r="CB133" s="180"/>
      <c r="CC133" s="180" t="s">
        <v>162</v>
      </c>
      <c r="CD133" s="180"/>
      <c r="CE133" s="180"/>
      <c r="CF133" s="412">
        <v>4</v>
      </c>
      <c r="CG133" s="180">
        <v>4</v>
      </c>
      <c r="CH133" s="180"/>
      <c r="CI133" s="180" t="s">
        <v>1830</v>
      </c>
    </row>
    <row r="134" spans="1:88" ht="24.95" customHeight="1">
      <c r="A134" s="180">
        <v>134</v>
      </c>
      <c r="B134" s="180" t="s">
        <v>1952</v>
      </c>
      <c r="C134" s="180" t="s">
        <v>1953</v>
      </c>
      <c r="D134" s="180" t="s">
        <v>1954</v>
      </c>
      <c r="E134" s="180" t="s">
        <v>1955</v>
      </c>
      <c r="F134" s="180" t="s">
        <v>24</v>
      </c>
      <c r="G134" s="180">
        <v>6</v>
      </c>
      <c r="H134" s="180" t="s">
        <v>51</v>
      </c>
      <c r="I134" s="180" t="s">
        <v>30</v>
      </c>
      <c r="J134" s="180" t="s">
        <v>941</v>
      </c>
      <c r="K134" s="180" t="s">
        <v>941</v>
      </c>
      <c r="L134" s="180" t="s">
        <v>30</v>
      </c>
      <c r="M134" s="180" t="s">
        <v>149</v>
      </c>
      <c r="N134" s="180">
        <v>121147</v>
      </c>
      <c r="O134" s="271" t="s">
        <v>321</v>
      </c>
      <c r="P134" s="272" t="s">
        <v>239</v>
      </c>
      <c r="Q134" s="180" t="s">
        <v>150</v>
      </c>
      <c r="R134" s="422" t="s">
        <v>1956</v>
      </c>
      <c r="S134" s="180" t="s">
        <v>1957</v>
      </c>
      <c r="T134" s="381" t="s">
        <v>1958</v>
      </c>
      <c r="U134" s="181" t="s">
        <v>1959</v>
      </c>
      <c r="V134" s="181">
        <v>30695</v>
      </c>
      <c r="W134" s="187" t="s">
        <v>1960</v>
      </c>
      <c r="X134" s="187" t="s">
        <v>178</v>
      </c>
      <c r="Y134" s="187" t="s">
        <v>162</v>
      </c>
      <c r="Z134" s="187" t="s">
        <v>157</v>
      </c>
      <c r="AA134" s="180">
        <v>17.5</v>
      </c>
      <c r="AB134" s="181">
        <v>41358</v>
      </c>
      <c r="AC134" s="310">
        <v>42430</v>
      </c>
      <c r="AD134" s="181"/>
      <c r="AE134" s="274" t="s">
        <v>1961</v>
      </c>
      <c r="AF134" s="180"/>
      <c r="AG134" s="180"/>
      <c r="AH134" s="180">
        <f t="shared" si="33"/>
        <v>1</v>
      </c>
      <c r="AI134" s="187" t="s">
        <v>160</v>
      </c>
      <c r="AJ134" s="187"/>
      <c r="AK134" s="180"/>
      <c r="AL134" s="180" t="s">
        <v>149</v>
      </c>
      <c r="AM134" s="180"/>
      <c r="AN134" s="180"/>
      <c r="AO134" s="180" t="s">
        <v>163</v>
      </c>
      <c r="AP134" s="187" t="s">
        <v>1962</v>
      </c>
      <c r="AQ134" s="180" t="s">
        <v>1963</v>
      </c>
      <c r="AR134" s="180" t="s">
        <v>149</v>
      </c>
      <c r="AS134" s="180"/>
      <c r="AT134" s="36" t="s">
        <v>327</v>
      </c>
      <c r="AU134" s="180" t="s">
        <v>1964</v>
      </c>
      <c r="AV134" s="181"/>
      <c r="AW134" s="182">
        <v>42428</v>
      </c>
      <c r="AX134" s="182">
        <v>42681</v>
      </c>
      <c r="AY134" s="182" t="s">
        <v>149</v>
      </c>
      <c r="AZ134" s="182">
        <v>42420</v>
      </c>
      <c r="BA134" s="182">
        <v>42500</v>
      </c>
      <c r="BB134" s="182">
        <v>42921</v>
      </c>
      <c r="BC134" s="183" t="s">
        <v>1965</v>
      </c>
      <c r="BD134" s="182">
        <v>43309</v>
      </c>
      <c r="BE134" s="182" t="s">
        <v>149</v>
      </c>
      <c r="BF134" s="182">
        <v>43528</v>
      </c>
      <c r="BG134" s="182" t="s">
        <v>149</v>
      </c>
      <c r="BH134" s="181"/>
      <c r="BI134" s="181"/>
      <c r="BJ134" s="181"/>
      <c r="BK134" s="184">
        <v>43585</v>
      </c>
      <c r="BL134" s="180" t="s">
        <v>17</v>
      </c>
      <c r="BM134" s="186">
        <f t="shared" ref="BM134:BM144" si="37">DATEDIF(AW134,BK134, "M")+1</f>
        <v>39</v>
      </c>
      <c r="BN134" s="180">
        <f t="shared" si="36"/>
        <v>30</v>
      </c>
      <c r="BO134" s="180"/>
      <c r="BP134" s="180">
        <v>1</v>
      </c>
      <c r="BQ134" s="180">
        <v>3</v>
      </c>
      <c r="BR134" s="180">
        <v>14</v>
      </c>
      <c r="BS134" s="180">
        <v>1</v>
      </c>
      <c r="BT134" s="180">
        <v>0</v>
      </c>
      <c r="BU134" s="180">
        <v>0</v>
      </c>
      <c r="BV134" s="180">
        <v>0</v>
      </c>
      <c r="BW134" s="180" t="s">
        <v>162</v>
      </c>
      <c r="BX134" s="180">
        <v>0</v>
      </c>
      <c r="BY134" s="180"/>
      <c r="BZ134" s="185"/>
      <c r="CA134" s="185"/>
      <c r="CB134" s="180"/>
      <c r="CC134" s="180" t="s">
        <v>162</v>
      </c>
      <c r="CD134" s="180"/>
      <c r="CE134" s="180"/>
      <c r="CF134" s="412">
        <v>0</v>
      </c>
      <c r="CG134" s="180">
        <v>0</v>
      </c>
      <c r="CH134" s="180"/>
      <c r="CI134" s="180" t="s">
        <v>814</v>
      </c>
    </row>
    <row r="135" spans="1:88" ht="24.95" customHeight="1">
      <c r="A135" s="180">
        <v>135</v>
      </c>
      <c r="B135" s="180" t="s">
        <v>1966</v>
      </c>
      <c r="C135" s="180" t="s">
        <v>269</v>
      </c>
      <c r="D135" s="180" t="s">
        <v>1967</v>
      </c>
      <c r="E135" s="180" t="s">
        <v>1968</v>
      </c>
      <c r="F135" s="180" t="s">
        <v>24</v>
      </c>
      <c r="G135" s="180">
        <v>6</v>
      </c>
      <c r="H135" s="180" t="s">
        <v>51</v>
      </c>
      <c r="I135" s="180" t="s">
        <v>37</v>
      </c>
      <c r="J135" s="180" t="s">
        <v>1969</v>
      </c>
      <c r="K135" s="180" t="s">
        <v>1969</v>
      </c>
      <c r="L135" s="180" t="s">
        <v>37</v>
      </c>
      <c r="M135" s="180" t="s">
        <v>149</v>
      </c>
      <c r="N135" s="186" t="s">
        <v>1970</v>
      </c>
      <c r="O135" s="280" t="s">
        <v>150</v>
      </c>
      <c r="P135" s="281" t="s">
        <v>150</v>
      </c>
      <c r="Q135" s="180" t="s">
        <v>150</v>
      </c>
      <c r="R135" s="180" t="s">
        <v>1971</v>
      </c>
      <c r="S135" s="190" t="s">
        <v>1972</v>
      </c>
      <c r="T135" s="381" t="s">
        <v>1973</v>
      </c>
      <c r="U135" s="181" t="s">
        <v>1974</v>
      </c>
      <c r="V135" s="181">
        <v>29489</v>
      </c>
      <c r="W135" s="187" t="s">
        <v>1975</v>
      </c>
      <c r="X135" s="187" t="s">
        <v>178</v>
      </c>
      <c r="Y135" s="187" t="s">
        <v>162</v>
      </c>
      <c r="Z135" s="187" t="s">
        <v>157</v>
      </c>
      <c r="AA135" s="180">
        <v>22</v>
      </c>
      <c r="AB135" s="181">
        <v>42724</v>
      </c>
      <c r="AC135" s="310">
        <v>42430</v>
      </c>
      <c r="AD135" s="181"/>
      <c r="AE135" s="37" t="s">
        <v>1976</v>
      </c>
      <c r="AF135" s="180"/>
      <c r="AG135" s="180"/>
      <c r="AH135" s="180">
        <f t="shared" si="33"/>
        <v>1</v>
      </c>
      <c r="AI135" s="187" t="s">
        <v>160</v>
      </c>
      <c r="AJ135" s="187"/>
      <c r="AK135" s="180"/>
      <c r="AL135" s="180" t="s">
        <v>149</v>
      </c>
      <c r="AM135" s="180"/>
      <c r="AN135" s="180"/>
      <c r="AO135" s="186" t="s">
        <v>163</v>
      </c>
      <c r="AP135" s="283" t="s">
        <v>180</v>
      </c>
      <c r="AQ135" s="187" t="s">
        <v>1977</v>
      </c>
      <c r="AR135" s="186" t="s">
        <v>149</v>
      </c>
      <c r="AS135" s="186"/>
      <c r="AT135" s="457" t="s">
        <v>284</v>
      </c>
      <c r="AU135" s="180" t="s">
        <v>1978</v>
      </c>
      <c r="AV135" s="181"/>
      <c r="AW135" s="182">
        <v>42428</v>
      </c>
      <c r="AX135" s="182">
        <v>42681</v>
      </c>
      <c r="AY135" s="182" t="s">
        <v>149</v>
      </c>
      <c r="AZ135" s="182">
        <v>43202</v>
      </c>
      <c r="BA135" s="182">
        <v>43046</v>
      </c>
      <c r="BB135" s="182"/>
      <c r="BC135" s="183" t="s">
        <v>1979</v>
      </c>
      <c r="BD135" s="182">
        <v>43309</v>
      </c>
      <c r="BE135" s="182" t="s">
        <v>149</v>
      </c>
      <c r="BF135" s="182">
        <v>43528</v>
      </c>
      <c r="BG135" s="182" t="s">
        <v>149</v>
      </c>
      <c r="BH135" s="181"/>
      <c r="BI135" s="181"/>
      <c r="BJ135" s="181"/>
      <c r="BK135" s="184">
        <v>43678</v>
      </c>
      <c r="BL135" s="180" t="s">
        <v>17</v>
      </c>
      <c r="BM135" s="186">
        <f t="shared" si="37"/>
        <v>42</v>
      </c>
      <c r="BN135" s="180">
        <f t="shared" si="36"/>
        <v>33</v>
      </c>
      <c r="BO135" s="180"/>
      <c r="BP135" s="180">
        <v>0</v>
      </c>
      <c r="BQ135" s="180">
        <v>0</v>
      </c>
      <c r="BR135" s="180">
        <v>0</v>
      </c>
      <c r="BS135" s="180">
        <v>0</v>
      </c>
      <c r="BT135" s="180">
        <v>0</v>
      </c>
      <c r="BU135" s="180">
        <v>0</v>
      </c>
      <c r="BV135" s="180">
        <v>0</v>
      </c>
      <c r="BW135" s="180" t="s">
        <v>162</v>
      </c>
      <c r="BX135" s="180">
        <v>0</v>
      </c>
      <c r="BY135" s="180"/>
      <c r="BZ135" s="185"/>
      <c r="CA135" s="185"/>
      <c r="CB135" s="180"/>
      <c r="CC135" s="180" t="s">
        <v>162</v>
      </c>
      <c r="CD135" s="180"/>
      <c r="CE135" s="180"/>
      <c r="CF135" s="412">
        <v>2</v>
      </c>
      <c r="CG135" s="180">
        <v>2</v>
      </c>
      <c r="CH135" s="180"/>
      <c r="CI135" s="180" t="s">
        <v>1830</v>
      </c>
    </row>
    <row r="136" spans="1:88" ht="24.95" customHeight="1">
      <c r="A136" s="180">
        <v>136</v>
      </c>
      <c r="B136" s="180" t="s">
        <v>1980</v>
      </c>
      <c r="C136" s="180" t="s">
        <v>1981</v>
      </c>
      <c r="D136" s="180" t="s">
        <v>1350</v>
      </c>
      <c r="E136" s="180" t="s">
        <v>1982</v>
      </c>
      <c r="F136" s="180" t="s">
        <v>24</v>
      </c>
      <c r="G136" s="180">
        <v>6</v>
      </c>
      <c r="H136" s="180" t="s">
        <v>50</v>
      </c>
      <c r="I136" s="180" t="s">
        <v>44</v>
      </c>
      <c r="J136" s="180" t="s">
        <v>1983</v>
      </c>
      <c r="K136" s="180" t="s">
        <v>1752</v>
      </c>
      <c r="L136" s="180" t="s">
        <v>42</v>
      </c>
      <c r="M136" s="180" t="s">
        <v>149</v>
      </c>
      <c r="N136" s="180" t="s">
        <v>1984</v>
      </c>
      <c r="O136" s="271" t="s">
        <v>150</v>
      </c>
      <c r="P136" s="272" t="s">
        <v>150</v>
      </c>
      <c r="Q136" s="180" t="s">
        <v>150</v>
      </c>
      <c r="R136" s="180" t="s">
        <v>1985</v>
      </c>
      <c r="S136" s="180" t="s">
        <v>1986</v>
      </c>
      <c r="T136" s="380" t="s">
        <v>1987</v>
      </c>
      <c r="U136" s="181" t="s">
        <v>1988</v>
      </c>
      <c r="V136" s="181">
        <v>28999</v>
      </c>
      <c r="W136" s="187" t="s">
        <v>1989</v>
      </c>
      <c r="X136" s="187" t="s">
        <v>178</v>
      </c>
      <c r="Y136" s="187" t="s">
        <v>162</v>
      </c>
      <c r="Z136" s="187" t="s">
        <v>157</v>
      </c>
      <c r="AA136" s="180">
        <v>7.5</v>
      </c>
      <c r="AB136" s="181">
        <v>41828</v>
      </c>
      <c r="AC136" s="310">
        <v>42430</v>
      </c>
      <c r="AD136" s="181"/>
      <c r="AE136" s="274" t="s">
        <v>1990</v>
      </c>
      <c r="AF136" s="274" t="s">
        <v>1991</v>
      </c>
      <c r="AG136" s="180" t="s">
        <v>1992</v>
      </c>
      <c r="AH136" s="180">
        <f t="shared" si="33"/>
        <v>3</v>
      </c>
      <c r="AI136" s="187" t="s">
        <v>160</v>
      </c>
      <c r="AJ136" s="187" t="s">
        <v>160</v>
      </c>
      <c r="AK136" s="187" t="s">
        <v>160</v>
      </c>
      <c r="AL136" s="187" t="s">
        <v>149</v>
      </c>
      <c r="AM136" s="187" t="s">
        <v>162</v>
      </c>
      <c r="AN136" s="187" t="s">
        <v>162</v>
      </c>
      <c r="AO136" s="187" t="s">
        <v>163</v>
      </c>
      <c r="AP136" s="187" t="s">
        <v>249</v>
      </c>
      <c r="AQ136" s="187" t="s">
        <v>249</v>
      </c>
      <c r="AR136" s="187" t="s">
        <v>149</v>
      </c>
      <c r="AS136" s="187"/>
      <c r="AT136" s="36" t="s">
        <v>297</v>
      </c>
      <c r="AU136" s="180" t="s">
        <v>1993</v>
      </c>
      <c r="AV136" s="181"/>
      <c r="AW136" s="182">
        <v>42428</v>
      </c>
      <c r="AX136" s="182">
        <v>42681</v>
      </c>
      <c r="AY136" s="182" t="s">
        <v>149</v>
      </c>
      <c r="AZ136" s="182">
        <v>42720</v>
      </c>
      <c r="BA136" s="182">
        <v>43048</v>
      </c>
      <c r="BB136" s="182"/>
      <c r="BC136" s="183" t="s">
        <v>1989</v>
      </c>
      <c r="BD136" s="182">
        <v>43309</v>
      </c>
      <c r="BE136" s="182" t="s">
        <v>149</v>
      </c>
      <c r="BF136" s="182">
        <v>43528</v>
      </c>
      <c r="BG136" s="182" t="s">
        <v>149</v>
      </c>
      <c r="BH136" s="181"/>
      <c r="BI136" s="181">
        <v>43934</v>
      </c>
      <c r="BJ136" s="181">
        <v>43948</v>
      </c>
      <c r="BK136" s="184">
        <v>43948</v>
      </c>
      <c r="BL136" s="180" t="s">
        <v>17</v>
      </c>
      <c r="BM136" s="186">
        <f t="shared" si="37"/>
        <v>50</v>
      </c>
      <c r="BN136" s="180">
        <f t="shared" si="36"/>
        <v>42</v>
      </c>
      <c r="BO136" s="180"/>
      <c r="BP136" s="180">
        <v>3</v>
      </c>
      <c r="BQ136" s="180">
        <v>2</v>
      </c>
      <c r="BR136" s="180">
        <v>2</v>
      </c>
      <c r="BS136" s="180">
        <v>1</v>
      </c>
      <c r="BT136" s="180">
        <v>0</v>
      </c>
      <c r="BU136" s="180">
        <v>0</v>
      </c>
      <c r="BV136" s="180">
        <v>0</v>
      </c>
      <c r="BW136" s="180" t="s">
        <v>162</v>
      </c>
      <c r="BX136" s="180">
        <v>0</v>
      </c>
      <c r="BY136" s="180"/>
      <c r="BZ136" s="185"/>
      <c r="CA136" s="185"/>
      <c r="CB136" s="180"/>
      <c r="CC136" s="180" t="s">
        <v>162</v>
      </c>
      <c r="CD136" s="180"/>
      <c r="CE136" s="180"/>
      <c r="CF136" s="412">
        <v>2</v>
      </c>
      <c r="CG136" s="180">
        <v>2</v>
      </c>
      <c r="CH136" s="180"/>
      <c r="CI136" s="180" t="s">
        <v>1830</v>
      </c>
    </row>
    <row r="137" spans="1:88" ht="24.95" customHeight="1">
      <c r="A137" s="180">
        <v>137</v>
      </c>
      <c r="B137" s="180" t="s">
        <v>1994</v>
      </c>
      <c r="C137" s="180" t="s">
        <v>1995</v>
      </c>
      <c r="D137" s="180"/>
      <c r="E137" s="180" t="s">
        <v>1996</v>
      </c>
      <c r="F137" s="180" t="s">
        <v>24</v>
      </c>
      <c r="G137" s="180">
        <v>6</v>
      </c>
      <c r="H137" s="180" t="s">
        <v>51</v>
      </c>
      <c r="I137" s="180" t="s">
        <v>30</v>
      </c>
      <c r="J137" s="180" t="s">
        <v>1752</v>
      </c>
      <c r="K137" s="180" t="s">
        <v>1753</v>
      </c>
      <c r="L137" s="180" t="s">
        <v>30</v>
      </c>
      <c r="M137" s="180" t="s">
        <v>149</v>
      </c>
      <c r="N137" s="180">
        <v>136414</v>
      </c>
      <c r="O137" s="271" t="s">
        <v>150</v>
      </c>
      <c r="P137" s="272" t="s">
        <v>150</v>
      </c>
      <c r="Q137" s="180" t="s">
        <v>150</v>
      </c>
      <c r="R137" s="180" t="s">
        <v>1997</v>
      </c>
      <c r="S137" s="180" t="s">
        <v>1998</v>
      </c>
      <c r="T137" s="380" t="s">
        <v>1999</v>
      </c>
      <c r="U137" s="181" t="s">
        <v>1757</v>
      </c>
      <c r="V137" s="181">
        <v>28027</v>
      </c>
      <c r="W137" s="187" t="s">
        <v>2000</v>
      </c>
      <c r="X137" s="187" t="s">
        <v>178</v>
      </c>
      <c r="Y137" s="187" t="s">
        <v>162</v>
      </c>
      <c r="Z137" s="187" t="s">
        <v>157</v>
      </c>
      <c r="AA137" s="180">
        <v>18.5</v>
      </c>
      <c r="AB137" s="181">
        <v>41403</v>
      </c>
      <c r="AC137" s="310">
        <v>42430</v>
      </c>
      <c r="AD137" s="181"/>
      <c r="AE137" s="274" t="s">
        <v>2001</v>
      </c>
      <c r="AF137" s="274" t="s">
        <v>2002</v>
      </c>
      <c r="AG137" s="180"/>
      <c r="AH137" s="180">
        <f t="shared" si="33"/>
        <v>2</v>
      </c>
      <c r="AI137" s="187" t="s">
        <v>160</v>
      </c>
      <c r="AJ137" s="187" t="s">
        <v>160</v>
      </c>
      <c r="AK137" s="180"/>
      <c r="AL137" s="180" t="s">
        <v>149</v>
      </c>
      <c r="AM137" s="180"/>
      <c r="AN137" s="180"/>
      <c r="AO137" s="180" t="s">
        <v>163</v>
      </c>
      <c r="AP137" s="187" t="s">
        <v>444</v>
      </c>
      <c r="AQ137" s="180" t="s">
        <v>1448</v>
      </c>
      <c r="AR137" s="180" t="s">
        <v>149</v>
      </c>
      <c r="AS137" s="180"/>
      <c r="AT137" s="36" t="s">
        <v>327</v>
      </c>
      <c r="AU137" s="180" t="s">
        <v>2003</v>
      </c>
      <c r="AV137" s="181"/>
      <c r="AW137" s="182">
        <v>42428</v>
      </c>
      <c r="AX137" s="182">
        <v>42681</v>
      </c>
      <c r="AY137" s="182" t="s">
        <v>149</v>
      </c>
      <c r="AZ137" s="182">
        <v>42857</v>
      </c>
      <c r="BA137" s="182">
        <v>43049</v>
      </c>
      <c r="BB137" s="182">
        <v>43046</v>
      </c>
      <c r="BC137" s="183" t="s">
        <v>2004</v>
      </c>
      <c r="BD137" s="182">
        <v>43309</v>
      </c>
      <c r="BE137" s="182" t="s">
        <v>149</v>
      </c>
      <c r="BF137" s="182">
        <v>43528</v>
      </c>
      <c r="BG137" s="182" t="s">
        <v>149</v>
      </c>
      <c r="BH137" s="181"/>
      <c r="BI137" s="181">
        <v>44442</v>
      </c>
      <c r="BJ137" s="181">
        <v>44453</v>
      </c>
      <c r="BK137" s="184">
        <v>44453</v>
      </c>
      <c r="BL137" s="180" t="s">
        <v>17</v>
      </c>
      <c r="BM137" s="186">
        <f t="shared" si="37"/>
        <v>67</v>
      </c>
      <c r="BN137" s="180">
        <f t="shared" si="36"/>
        <v>59</v>
      </c>
      <c r="BO137" s="180"/>
      <c r="BP137" s="180">
        <v>2</v>
      </c>
      <c r="BQ137" s="180">
        <v>4</v>
      </c>
      <c r="BR137" s="180">
        <v>0</v>
      </c>
      <c r="BS137" s="180">
        <v>1</v>
      </c>
      <c r="BT137" s="180">
        <v>1</v>
      </c>
      <c r="BU137" s="180">
        <v>0</v>
      </c>
      <c r="BV137" s="180">
        <v>0</v>
      </c>
      <c r="BW137" s="180" t="s">
        <v>162</v>
      </c>
      <c r="BX137" s="180">
        <v>0</v>
      </c>
      <c r="BY137" s="180"/>
      <c r="BZ137" s="185"/>
      <c r="CA137" s="185"/>
      <c r="CB137" s="180"/>
      <c r="CC137" s="180" t="s">
        <v>162</v>
      </c>
      <c r="CD137" s="180"/>
      <c r="CE137" s="180"/>
      <c r="CF137" s="412">
        <v>1</v>
      </c>
      <c r="CG137" s="180">
        <v>2</v>
      </c>
      <c r="CH137" s="180"/>
      <c r="CI137" s="180" t="s">
        <v>1830</v>
      </c>
    </row>
    <row r="138" spans="1:88" s="53" customFormat="1" ht="24.95" customHeight="1">
      <c r="A138" s="180">
        <v>138</v>
      </c>
      <c r="B138" s="180" t="s">
        <v>2005</v>
      </c>
      <c r="C138" s="180" t="s">
        <v>2006</v>
      </c>
      <c r="D138" s="180" t="s">
        <v>2007</v>
      </c>
      <c r="E138" s="180" t="s">
        <v>2008</v>
      </c>
      <c r="F138" s="180" t="s">
        <v>25</v>
      </c>
      <c r="G138" s="180">
        <v>6</v>
      </c>
      <c r="H138" s="180" t="s">
        <v>51</v>
      </c>
      <c r="I138" s="180" t="s">
        <v>37</v>
      </c>
      <c r="J138" s="180" t="s">
        <v>606</v>
      </c>
      <c r="K138" s="180" t="s">
        <v>289</v>
      </c>
      <c r="L138" s="180" t="s">
        <v>37</v>
      </c>
      <c r="M138" s="180" t="s">
        <v>149</v>
      </c>
      <c r="N138" s="180" t="s">
        <v>2009</v>
      </c>
      <c r="O138" s="271" t="s">
        <v>150</v>
      </c>
      <c r="P138" s="272" t="s">
        <v>150</v>
      </c>
      <c r="Q138" s="180" t="s">
        <v>150</v>
      </c>
      <c r="R138" s="180" t="s">
        <v>2010</v>
      </c>
      <c r="S138" s="180" t="s">
        <v>2011</v>
      </c>
      <c r="T138" s="380" t="s">
        <v>2012</v>
      </c>
      <c r="U138" s="181" t="s">
        <v>793</v>
      </c>
      <c r="V138" s="181">
        <v>26659</v>
      </c>
      <c r="W138" s="187" t="s">
        <v>2013</v>
      </c>
      <c r="X138" s="187" t="s">
        <v>178</v>
      </c>
      <c r="Y138" s="187" t="s">
        <v>162</v>
      </c>
      <c r="Z138" s="187" t="s">
        <v>157</v>
      </c>
      <c r="AA138" s="180">
        <v>15.5</v>
      </c>
      <c r="AB138" s="181">
        <v>41862</v>
      </c>
      <c r="AC138" s="310">
        <v>42430</v>
      </c>
      <c r="AD138" s="181"/>
      <c r="AE138" s="274" t="s">
        <v>2014</v>
      </c>
      <c r="AF138" s="274" t="s">
        <v>2015</v>
      </c>
      <c r="AG138" s="180"/>
      <c r="AH138" s="180">
        <f t="shared" si="33"/>
        <v>2</v>
      </c>
      <c r="AI138" s="187" t="s">
        <v>160</v>
      </c>
      <c r="AJ138" s="187" t="s">
        <v>160</v>
      </c>
      <c r="AK138" s="180"/>
      <c r="AL138" s="180" t="s">
        <v>162</v>
      </c>
      <c r="AM138" s="180" t="s">
        <v>149</v>
      </c>
      <c r="AN138" s="180"/>
      <c r="AO138" s="180" t="s">
        <v>163</v>
      </c>
      <c r="AP138" s="187" t="s">
        <v>249</v>
      </c>
      <c r="AQ138" s="279" t="s">
        <v>312</v>
      </c>
      <c r="AR138" s="187" t="s">
        <v>149</v>
      </c>
      <c r="AS138" s="187"/>
      <c r="AT138" s="36" t="s">
        <v>284</v>
      </c>
      <c r="AU138" s="180" t="s">
        <v>2016</v>
      </c>
      <c r="AV138" s="181"/>
      <c r="AW138" s="182">
        <v>42428</v>
      </c>
      <c r="AX138" s="182">
        <v>42681</v>
      </c>
      <c r="AY138" s="182" t="s">
        <v>149</v>
      </c>
      <c r="AZ138" s="182">
        <v>43069</v>
      </c>
      <c r="BA138" s="182">
        <v>43130</v>
      </c>
      <c r="BB138" s="181">
        <v>43130</v>
      </c>
      <c r="BC138" s="183" t="s">
        <v>2017</v>
      </c>
      <c r="BD138" s="182">
        <v>43309</v>
      </c>
      <c r="BE138" s="182" t="s">
        <v>149</v>
      </c>
      <c r="BF138" s="182">
        <v>43528</v>
      </c>
      <c r="BG138" s="182" t="s">
        <v>149</v>
      </c>
      <c r="BH138" s="181"/>
      <c r="BI138" s="181"/>
      <c r="BJ138" s="181"/>
      <c r="BK138" s="184">
        <v>43813</v>
      </c>
      <c r="BL138" s="180" t="s">
        <v>17</v>
      </c>
      <c r="BM138" s="186">
        <f t="shared" si="37"/>
        <v>46</v>
      </c>
      <c r="BN138" s="180">
        <f t="shared" si="36"/>
        <v>38</v>
      </c>
      <c r="BO138" s="180"/>
      <c r="BP138" s="180">
        <v>11</v>
      </c>
      <c r="BQ138" s="180">
        <v>7</v>
      </c>
      <c r="BR138" s="180">
        <v>5</v>
      </c>
      <c r="BS138" s="180">
        <v>0</v>
      </c>
      <c r="BT138" s="180">
        <v>1</v>
      </c>
      <c r="BU138" s="180">
        <v>0</v>
      </c>
      <c r="BV138" s="180">
        <v>0</v>
      </c>
      <c r="BW138" s="180" t="s">
        <v>162</v>
      </c>
      <c r="BX138" s="180">
        <v>0</v>
      </c>
      <c r="BY138" s="180"/>
      <c r="BZ138" s="185"/>
      <c r="CA138" s="185"/>
      <c r="CB138" s="180"/>
      <c r="CC138" s="180" t="s">
        <v>162</v>
      </c>
      <c r="CD138" s="180"/>
      <c r="CE138" s="180"/>
      <c r="CF138" s="412">
        <v>3</v>
      </c>
      <c r="CG138" s="180">
        <v>3</v>
      </c>
      <c r="CH138" s="180"/>
      <c r="CI138" s="180" t="s">
        <v>1830</v>
      </c>
      <c r="CJ138"/>
    </row>
    <row r="139" spans="1:88" s="53" customFormat="1" ht="24.95" customHeight="1">
      <c r="A139" s="180">
        <v>139</v>
      </c>
      <c r="B139" s="180" t="s">
        <v>2018</v>
      </c>
      <c r="C139" s="180" t="s">
        <v>2019</v>
      </c>
      <c r="D139" s="180"/>
      <c r="E139" s="180" t="s">
        <v>2020</v>
      </c>
      <c r="F139" s="180" t="s">
        <v>25</v>
      </c>
      <c r="G139" s="180">
        <v>6</v>
      </c>
      <c r="H139" s="180" t="s">
        <v>52</v>
      </c>
      <c r="I139" s="180" t="s">
        <v>41</v>
      </c>
      <c r="J139" s="180" t="s">
        <v>2021</v>
      </c>
      <c r="K139" s="180" t="s">
        <v>2022</v>
      </c>
      <c r="L139" s="180" t="s">
        <v>43</v>
      </c>
      <c r="M139" s="180" t="s">
        <v>162</v>
      </c>
      <c r="N139" s="180">
        <v>1586122</v>
      </c>
      <c r="O139" s="271" t="s">
        <v>150</v>
      </c>
      <c r="P139" s="272" t="s">
        <v>150</v>
      </c>
      <c r="Q139" s="180" t="s">
        <v>150</v>
      </c>
      <c r="R139" s="180" t="s">
        <v>2023</v>
      </c>
      <c r="S139" s="180" t="s">
        <v>2024</v>
      </c>
      <c r="T139" s="380" t="s">
        <v>2025</v>
      </c>
      <c r="U139" s="181" t="s">
        <v>2026</v>
      </c>
      <c r="V139" s="181">
        <v>27124</v>
      </c>
      <c r="W139" s="187" t="s">
        <v>2027</v>
      </c>
      <c r="X139" s="187" t="s">
        <v>155</v>
      </c>
      <c r="Y139" s="187" t="s">
        <v>162</v>
      </c>
      <c r="Z139" s="187" t="s">
        <v>157</v>
      </c>
      <c r="AA139" s="180">
        <v>36</v>
      </c>
      <c r="AB139" s="181">
        <v>42782</v>
      </c>
      <c r="AC139" s="310">
        <v>42430</v>
      </c>
      <c r="AD139" s="181"/>
      <c r="AE139" s="274" t="s">
        <v>2028</v>
      </c>
      <c r="AF139" s="274" t="s">
        <v>2029</v>
      </c>
      <c r="AG139" s="180"/>
      <c r="AH139" s="180">
        <f t="shared" si="33"/>
        <v>2</v>
      </c>
      <c r="AI139" s="187" t="s">
        <v>281</v>
      </c>
      <c r="AJ139" s="187" t="s">
        <v>201</v>
      </c>
      <c r="AK139" s="180"/>
      <c r="AL139" s="180" t="s">
        <v>162</v>
      </c>
      <c r="AM139" s="180" t="s">
        <v>149</v>
      </c>
      <c r="AN139" s="180"/>
      <c r="AO139" s="180" t="s">
        <v>163</v>
      </c>
      <c r="AP139" s="187" t="s">
        <v>2030</v>
      </c>
      <c r="AQ139" s="180" t="s">
        <v>249</v>
      </c>
      <c r="AR139" s="180" t="s">
        <v>149</v>
      </c>
      <c r="AS139" s="180"/>
      <c r="AT139" s="36" t="s">
        <v>218</v>
      </c>
      <c r="AU139" s="180" t="s">
        <v>2031</v>
      </c>
      <c r="AV139" s="181"/>
      <c r="AW139" s="182">
        <v>42428</v>
      </c>
      <c r="AX139" s="182">
        <v>42681</v>
      </c>
      <c r="AY139" s="182" t="s">
        <v>149</v>
      </c>
      <c r="AZ139" s="182">
        <v>42993</v>
      </c>
      <c r="BA139" s="182">
        <v>43174</v>
      </c>
      <c r="BB139" s="182"/>
      <c r="BC139" s="183"/>
      <c r="BD139" s="182">
        <v>43675</v>
      </c>
      <c r="BE139" s="182" t="s">
        <v>162</v>
      </c>
      <c r="BF139" s="182">
        <v>43891</v>
      </c>
      <c r="BG139" s="182" t="s">
        <v>162</v>
      </c>
      <c r="BH139" s="181"/>
      <c r="BI139" s="181"/>
      <c r="BJ139" s="181"/>
      <c r="BK139" s="184">
        <v>44067</v>
      </c>
      <c r="BL139" s="180" t="s">
        <v>17</v>
      </c>
      <c r="BM139" s="186">
        <f t="shared" si="37"/>
        <v>54</v>
      </c>
      <c r="BN139" s="180">
        <f t="shared" si="36"/>
        <v>46</v>
      </c>
      <c r="BO139" s="187" t="s">
        <v>2032</v>
      </c>
      <c r="BP139" s="180">
        <v>0</v>
      </c>
      <c r="BQ139" s="180">
        <v>1</v>
      </c>
      <c r="BR139" s="180">
        <v>1</v>
      </c>
      <c r="BS139" s="180">
        <v>1</v>
      </c>
      <c r="BT139" s="180">
        <v>0</v>
      </c>
      <c r="BU139" s="180">
        <v>0</v>
      </c>
      <c r="BV139" s="180">
        <v>0</v>
      </c>
      <c r="BW139" s="180" t="s">
        <v>162</v>
      </c>
      <c r="BX139" s="180">
        <v>0</v>
      </c>
      <c r="BY139" s="180"/>
      <c r="BZ139" s="185"/>
      <c r="CA139" s="185"/>
      <c r="CB139" s="180"/>
      <c r="CC139" s="180" t="s">
        <v>162</v>
      </c>
      <c r="CD139" s="180"/>
      <c r="CE139" s="180"/>
      <c r="CF139" s="412">
        <v>2</v>
      </c>
      <c r="CG139" s="180">
        <v>2</v>
      </c>
      <c r="CH139" s="180"/>
      <c r="CI139" s="180" t="s">
        <v>814</v>
      </c>
      <c r="CJ139"/>
    </row>
    <row r="140" spans="1:88" s="53" customFormat="1" ht="24.95" customHeight="1">
      <c r="A140" s="180">
        <v>140</v>
      </c>
      <c r="B140" s="180" t="s">
        <v>2033</v>
      </c>
      <c r="C140" s="180" t="s">
        <v>633</v>
      </c>
      <c r="D140" s="180" t="s">
        <v>2034</v>
      </c>
      <c r="E140" s="180" t="s">
        <v>2035</v>
      </c>
      <c r="F140" s="180" t="s">
        <v>25</v>
      </c>
      <c r="G140" s="180">
        <v>6</v>
      </c>
      <c r="H140" s="180" t="s">
        <v>49</v>
      </c>
      <c r="I140" s="180" t="s">
        <v>40</v>
      </c>
      <c r="J140" s="180" t="s">
        <v>2036</v>
      </c>
      <c r="K140" s="180" t="s">
        <v>2037</v>
      </c>
      <c r="L140" s="180" t="s">
        <v>40</v>
      </c>
      <c r="M140" s="180" t="s">
        <v>149</v>
      </c>
      <c r="N140" s="180" t="s">
        <v>2038</v>
      </c>
      <c r="O140" s="271" t="s">
        <v>150</v>
      </c>
      <c r="P140" s="272" t="s">
        <v>150</v>
      </c>
      <c r="Q140" s="180" t="s">
        <v>150</v>
      </c>
      <c r="R140" s="180" t="s">
        <v>2039</v>
      </c>
      <c r="S140" s="180" t="s">
        <v>2040</v>
      </c>
      <c r="T140" s="380" t="s">
        <v>2041</v>
      </c>
      <c r="U140" s="181" t="s">
        <v>2042</v>
      </c>
      <c r="V140" s="181">
        <v>27626</v>
      </c>
      <c r="W140" s="187" t="s">
        <v>2043</v>
      </c>
      <c r="X140" s="187" t="s">
        <v>178</v>
      </c>
      <c r="Y140" s="187" t="s">
        <v>162</v>
      </c>
      <c r="Z140" s="187" t="s">
        <v>157</v>
      </c>
      <c r="AA140" s="180">
        <v>23.5</v>
      </c>
      <c r="AB140" s="181">
        <v>42272</v>
      </c>
      <c r="AC140" s="310">
        <v>42430</v>
      </c>
      <c r="AD140" s="181"/>
      <c r="AE140" s="274" t="s">
        <v>2044</v>
      </c>
      <c r="AF140" s="274" t="s">
        <v>2045</v>
      </c>
      <c r="AG140" s="180"/>
      <c r="AH140" s="180">
        <f t="shared" si="33"/>
        <v>2</v>
      </c>
      <c r="AI140" s="187" t="s">
        <v>160</v>
      </c>
      <c r="AJ140" s="187" t="s">
        <v>160</v>
      </c>
      <c r="AK140" s="180"/>
      <c r="AL140" s="180" t="s">
        <v>149</v>
      </c>
      <c r="AM140" s="180"/>
      <c r="AN140" s="180"/>
      <c r="AO140" s="180" t="s">
        <v>163</v>
      </c>
      <c r="AP140" s="187" t="s">
        <v>202</v>
      </c>
      <c r="AQ140" s="187" t="s">
        <v>202</v>
      </c>
      <c r="AR140" s="187" t="s">
        <v>162</v>
      </c>
      <c r="AS140" s="187"/>
      <c r="AT140" s="36" t="s">
        <v>419</v>
      </c>
      <c r="AU140" s="180" t="s">
        <v>2046</v>
      </c>
      <c r="AV140" s="181"/>
      <c r="AW140" s="182">
        <v>42428</v>
      </c>
      <c r="AX140" s="182">
        <v>42681</v>
      </c>
      <c r="AY140" s="182" t="s">
        <v>149</v>
      </c>
      <c r="AZ140" s="182">
        <v>42228</v>
      </c>
      <c r="BA140" s="182">
        <v>42249</v>
      </c>
      <c r="BB140" s="182"/>
      <c r="BC140" s="183" t="s">
        <v>2047</v>
      </c>
      <c r="BD140" s="182">
        <v>43309</v>
      </c>
      <c r="BE140" s="182" t="s">
        <v>149</v>
      </c>
      <c r="BF140" s="182">
        <v>43528</v>
      </c>
      <c r="BG140" s="182" t="s">
        <v>149</v>
      </c>
      <c r="BH140" s="181"/>
      <c r="BI140" s="181"/>
      <c r="BJ140" s="181"/>
      <c r="BK140" s="184">
        <v>43819</v>
      </c>
      <c r="BL140" s="180" t="s">
        <v>17</v>
      </c>
      <c r="BM140" s="186">
        <f t="shared" si="37"/>
        <v>46</v>
      </c>
      <c r="BN140" s="180">
        <f t="shared" si="36"/>
        <v>38</v>
      </c>
      <c r="BO140" s="180"/>
      <c r="BP140" s="180">
        <v>11</v>
      </c>
      <c r="BQ140" s="180">
        <v>3</v>
      </c>
      <c r="BR140" s="180">
        <v>5</v>
      </c>
      <c r="BS140" s="180">
        <v>2</v>
      </c>
      <c r="BT140" s="180">
        <v>0</v>
      </c>
      <c r="BU140" s="180">
        <v>0</v>
      </c>
      <c r="BV140" s="180">
        <v>0</v>
      </c>
      <c r="BW140" s="180" t="s">
        <v>162</v>
      </c>
      <c r="BX140" s="180">
        <v>0</v>
      </c>
      <c r="BY140" s="180"/>
      <c r="BZ140" s="185"/>
      <c r="CA140" s="185"/>
      <c r="CB140" s="180"/>
      <c r="CC140" s="180" t="s">
        <v>162</v>
      </c>
      <c r="CD140" s="180"/>
      <c r="CE140" s="180"/>
      <c r="CF140" s="412">
        <v>3</v>
      </c>
      <c r="CG140" s="180">
        <v>3</v>
      </c>
      <c r="CH140" s="180"/>
      <c r="CI140" s="180" t="s">
        <v>814</v>
      </c>
      <c r="CJ140"/>
    </row>
    <row r="141" spans="1:88" s="53" customFormat="1" ht="24.95" customHeight="1">
      <c r="A141" s="180">
        <v>141</v>
      </c>
      <c r="B141" s="180" t="s">
        <v>2048</v>
      </c>
      <c r="C141" s="180" t="s">
        <v>2049</v>
      </c>
      <c r="D141" s="180" t="s">
        <v>2050</v>
      </c>
      <c r="E141" s="180" t="s">
        <v>2051</v>
      </c>
      <c r="F141" s="180" t="s">
        <v>25</v>
      </c>
      <c r="G141" s="180">
        <v>6</v>
      </c>
      <c r="H141" s="180" t="s">
        <v>55</v>
      </c>
      <c r="I141" s="180" t="s">
        <v>43</v>
      </c>
      <c r="J141" s="180" t="s">
        <v>2052</v>
      </c>
      <c r="K141" s="180" t="s">
        <v>2053</v>
      </c>
      <c r="L141" s="180" t="s">
        <v>43</v>
      </c>
      <c r="M141" s="180" t="s">
        <v>149</v>
      </c>
      <c r="N141" s="180">
        <v>781183</v>
      </c>
      <c r="O141" s="271" t="s">
        <v>150</v>
      </c>
      <c r="P141" s="272" t="s">
        <v>150</v>
      </c>
      <c r="Q141" s="180" t="s">
        <v>150</v>
      </c>
      <c r="R141" s="180" t="s">
        <v>2054</v>
      </c>
      <c r="S141" s="180" t="s">
        <v>2055</v>
      </c>
      <c r="T141" s="381" t="s">
        <v>2056</v>
      </c>
      <c r="U141" s="181" t="s">
        <v>2057</v>
      </c>
      <c r="V141" s="181">
        <v>30471</v>
      </c>
      <c r="W141" s="187" t="s">
        <v>2058</v>
      </c>
      <c r="X141" s="187" t="s">
        <v>178</v>
      </c>
      <c r="Y141" s="187" t="s">
        <v>162</v>
      </c>
      <c r="Z141" s="187" t="s">
        <v>157</v>
      </c>
      <c r="AA141" s="180">
        <v>28</v>
      </c>
      <c r="AB141" s="181">
        <v>42036</v>
      </c>
      <c r="AC141" s="310">
        <v>42430</v>
      </c>
      <c r="AD141" s="181"/>
      <c r="AE141" s="274" t="s">
        <v>2059</v>
      </c>
      <c r="AF141" s="274" t="s">
        <v>2060</v>
      </c>
      <c r="AG141" s="180"/>
      <c r="AH141" s="180">
        <f t="shared" si="33"/>
        <v>2</v>
      </c>
      <c r="AI141" s="187" t="s">
        <v>281</v>
      </c>
      <c r="AJ141" s="180" t="s">
        <v>201</v>
      </c>
      <c r="AK141" s="180"/>
      <c r="AL141" s="180" t="s">
        <v>162</v>
      </c>
      <c r="AM141" s="180" t="s">
        <v>162</v>
      </c>
      <c r="AN141" s="180"/>
      <c r="AO141" s="180" t="s">
        <v>181</v>
      </c>
      <c r="AP141" s="187" t="s">
        <v>2061</v>
      </c>
      <c r="AQ141" s="38" t="s">
        <v>181</v>
      </c>
      <c r="AR141" s="180"/>
      <c r="AS141" s="180"/>
      <c r="AT141" s="36" t="s">
        <v>371</v>
      </c>
      <c r="AU141" s="180" t="s">
        <v>2062</v>
      </c>
      <c r="AV141" s="181"/>
      <c r="AW141" s="182">
        <v>42428</v>
      </c>
      <c r="AX141" s="182">
        <v>42681</v>
      </c>
      <c r="AY141" s="182" t="s">
        <v>149</v>
      </c>
      <c r="AZ141" s="182"/>
      <c r="BA141" s="182"/>
      <c r="BB141" s="182"/>
      <c r="BC141" s="183" t="s">
        <v>2063</v>
      </c>
      <c r="BD141" s="182">
        <v>43309</v>
      </c>
      <c r="BE141" s="182" t="s">
        <v>149</v>
      </c>
      <c r="BF141" s="182">
        <v>43528</v>
      </c>
      <c r="BG141" s="182" t="s">
        <v>149</v>
      </c>
      <c r="BH141" s="181">
        <v>44680</v>
      </c>
      <c r="BI141" s="181"/>
      <c r="BJ141" s="181"/>
      <c r="BK141" s="184">
        <v>44718</v>
      </c>
      <c r="BL141" s="189" t="s">
        <v>17</v>
      </c>
      <c r="BM141" s="186">
        <f t="shared" si="37"/>
        <v>76</v>
      </c>
      <c r="BN141" s="180">
        <f t="shared" si="36"/>
        <v>67</v>
      </c>
      <c r="BO141" s="187" t="s">
        <v>2064</v>
      </c>
      <c r="BP141" s="180">
        <v>0</v>
      </c>
      <c r="BQ141" s="180">
        <v>18</v>
      </c>
      <c r="BR141" s="180">
        <v>0</v>
      </c>
      <c r="BS141" s="180">
        <v>1</v>
      </c>
      <c r="BT141" s="180">
        <v>0</v>
      </c>
      <c r="BU141" s="180">
        <v>0</v>
      </c>
      <c r="BV141" s="180">
        <v>0</v>
      </c>
      <c r="BW141" s="180" t="s">
        <v>162</v>
      </c>
      <c r="BX141" s="180">
        <v>0</v>
      </c>
      <c r="BY141" s="180"/>
      <c r="BZ141" s="185"/>
      <c r="CA141" s="185"/>
      <c r="CB141" s="180"/>
      <c r="CC141" s="180" t="s">
        <v>162</v>
      </c>
      <c r="CD141" s="180"/>
      <c r="CE141" s="180"/>
      <c r="CF141" s="412">
        <v>3</v>
      </c>
      <c r="CG141" s="180">
        <v>3</v>
      </c>
      <c r="CH141" s="180"/>
      <c r="CI141" s="180" t="s">
        <v>814</v>
      </c>
      <c r="CJ141"/>
    </row>
    <row r="142" spans="1:88" s="53" customFormat="1" ht="24.95" customHeight="1">
      <c r="A142" s="180">
        <v>142</v>
      </c>
      <c r="B142" s="180" t="s">
        <v>2065</v>
      </c>
      <c r="C142" s="180" t="s">
        <v>2066</v>
      </c>
      <c r="D142" s="180" t="s">
        <v>2067</v>
      </c>
      <c r="E142" s="180" t="s">
        <v>2068</v>
      </c>
      <c r="F142" s="180" t="s">
        <v>25</v>
      </c>
      <c r="G142" s="180">
        <v>6</v>
      </c>
      <c r="H142" s="180" t="s">
        <v>51</v>
      </c>
      <c r="I142" s="180" t="s">
        <v>37</v>
      </c>
      <c r="J142" s="180" t="s">
        <v>1429</v>
      </c>
      <c r="K142" s="180" t="s">
        <v>1500</v>
      </c>
      <c r="L142" s="180" t="s">
        <v>37</v>
      </c>
      <c r="M142" s="180" t="s">
        <v>149</v>
      </c>
      <c r="N142" s="180" t="s">
        <v>2069</v>
      </c>
      <c r="O142" s="271" t="s">
        <v>150</v>
      </c>
      <c r="P142" s="272" t="s">
        <v>150</v>
      </c>
      <c r="Q142" s="180"/>
      <c r="R142" s="180" t="s">
        <v>2070</v>
      </c>
      <c r="S142" s="180" t="s">
        <v>2071</v>
      </c>
      <c r="T142" s="380" t="s">
        <v>2072</v>
      </c>
      <c r="U142" s="181" t="s">
        <v>2073</v>
      </c>
      <c r="V142" s="181">
        <v>29550</v>
      </c>
      <c r="W142" s="187" t="s">
        <v>2074</v>
      </c>
      <c r="X142" s="187" t="s">
        <v>178</v>
      </c>
      <c r="Y142" s="187" t="s">
        <v>162</v>
      </c>
      <c r="Z142" s="187" t="s">
        <v>157</v>
      </c>
      <c r="AA142" s="180">
        <v>19</v>
      </c>
      <c r="AB142" s="181">
        <v>41908</v>
      </c>
      <c r="AC142" s="310">
        <v>42430</v>
      </c>
      <c r="AD142" s="181"/>
      <c r="AE142" s="274" t="s">
        <v>2075</v>
      </c>
      <c r="AF142" s="339" t="s">
        <v>2076</v>
      </c>
      <c r="AG142" s="180"/>
      <c r="AH142" s="180">
        <f t="shared" si="33"/>
        <v>2</v>
      </c>
      <c r="AI142" s="37" t="s">
        <v>160</v>
      </c>
      <c r="AJ142" s="180"/>
      <c r="AK142" s="180"/>
      <c r="AL142" s="180" t="s">
        <v>149</v>
      </c>
      <c r="AM142" s="180"/>
      <c r="AN142" s="180"/>
      <c r="AO142" s="180" t="s">
        <v>163</v>
      </c>
      <c r="AP142" s="187" t="s">
        <v>202</v>
      </c>
      <c r="AQ142" s="187" t="s">
        <v>948</v>
      </c>
      <c r="AR142" s="180" t="s">
        <v>149</v>
      </c>
      <c r="AS142" s="180"/>
      <c r="AT142" s="36" t="s">
        <v>284</v>
      </c>
      <c r="AU142" s="180" t="s">
        <v>2077</v>
      </c>
      <c r="AV142" s="181"/>
      <c r="AW142" s="182">
        <v>42428</v>
      </c>
      <c r="AX142" s="182">
        <v>42681</v>
      </c>
      <c r="AY142" s="182" t="s">
        <v>149</v>
      </c>
      <c r="AZ142" s="182"/>
      <c r="BA142" s="182"/>
      <c r="BB142" s="182"/>
      <c r="BC142" s="183" t="s">
        <v>2078</v>
      </c>
      <c r="BD142" s="182">
        <v>43309</v>
      </c>
      <c r="BE142" s="182" t="s">
        <v>149</v>
      </c>
      <c r="BF142" s="182">
        <v>44410</v>
      </c>
      <c r="BG142" s="181" t="s">
        <v>162</v>
      </c>
      <c r="BH142" s="181"/>
      <c r="BI142" s="181"/>
      <c r="BJ142" s="181"/>
      <c r="BK142" s="184">
        <v>43281</v>
      </c>
      <c r="BL142" s="180" t="s">
        <v>17</v>
      </c>
      <c r="BM142" s="186">
        <f t="shared" si="37"/>
        <v>29</v>
      </c>
      <c r="BN142" s="180">
        <f t="shared" si="36"/>
        <v>20</v>
      </c>
      <c r="BO142" s="180"/>
      <c r="BP142" s="180">
        <v>2</v>
      </c>
      <c r="BQ142" s="180">
        <v>1</v>
      </c>
      <c r="BR142" s="180">
        <v>8</v>
      </c>
      <c r="BS142" s="180">
        <v>3</v>
      </c>
      <c r="BT142" s="180">
        <v>0</v>
      </c>
      <c r="BU142" s="180">
        <v>0</v>
      </c>
      <c r="BV142" s="180">
        <v>0</v>
      </c>
      <c r="BW142" s="180" t="s">
        <v>162</v>
      </c>
      <c r="BX142" s="180">
        <v>0</v>
      </c>
      <c r="BY142" s="180"/>
      <c r="BZ142" s="185"/>
      <c r="CA142" s="185"/>
      <c r="CB142" s="180"/>
      <c r="CC142" s="180" t="s">
        <v>162</v>
      </c>
      <c r="CD142" s="180"/>
      <c r="CE142" s="180"/>
      <c r="CF142" s="412">
        <v>1</v>
      </c>
      <c r="CG142" s="180">
        <v>1</v>
      </c>
      <c r="CH142" s="180"/>
      <c r="CI142" s="180" t="s">
        <v>814</v>
      </c>
      <c r="CJ142"/>
    </row>
    <row r="143" spans="1:88" s="53" customFormat="1" ht="24.95" customHeight="1">
      <c r="A143" s="180">
        <v>143</v>
      </c>
      <c r="B143" s="180" t="s">
        <v>2079</v>
      </c>
      <c r="C143" s="180" t="s">
        <v>2080</v>
      </c>
      <c r="D143" s="180" t="s">
        <v>2081</v>
      </c>
      <c r="E143" s="180" t="s">
        <v>2082</v>
      </c>
      <c r="F143" s="180" t="s">
        <v>25</v>
      </c>
      <c r="G143" s="180">
        <v>6</v>
      </c>
      <c r="H143" s="180" t="s">
        <v>49</v>
      </c>
      <c r="I143" s="180" t="s">
        <v>40</v>
      </c>
      <c r="J143" s="180" t="s">
        <v>2083</v>
      </c>
      <c r="K143" s="180" t="s">
        <v>2084</v>
      </c>
      <c r="L143" s="180" t="s">
        <v>40</v>
      </c>
      <c r="M143" s="180" t="s">
        <v>149</v>
      </c>
      <c r="N143" s="180" t="s">
        <v>2085</v>
      </c>
      <c r="O143" s="271" t="s">
        <v>150</v>
      </c>
      <c r="P143" s="272" t="s">
        <v>150</v>
      </c>
      <c r="Q143" s="180" t="s">
        <v>150</v>
      </c>
      <c r="R143" s="180" t="s">
        <v>2086</v>
      </c>
      <c r="S143" s="180" t="s">
        <v>2087</v>
      </c>
      <c r="T143" s="380" t="s">
        <v>2088</v>
      </c>
      <c r="U143" s="181" t="s">
        <v>2089</v>
      </c>
      <c r="V143" s="181">
        <v>29969</v>
      </c>
      <c r="W143" s="187" t="s">
        <v>2090</v>
      </c>
      <c r="X143" s="187" t="s">
        <v>2091</v>
      </c>
      <c r="Y143" s="187" t="s">
        <v>156</v>
      </c>
      <c r="Z143" s="187" t="s">
        <v>157</v>
      </c>
      <c r="AA143" s="180">
        <v>17.5</v>
      </c>
      <c r="AB143" s="181">
        <v>42649</v>
      </c>
      <c r="AC143" s="310">
        <v>42430</v>
      </c>
      <c r="AD143" s="181"/>
      <c r="AE143" s="274" t="s">
        <v>2092</v>
      </c>
      <c r="AF143" s="274" t="s">
        <v>2093</v>
      </c>
      <c r="AG143" s="180" t="s">
        <v>2094</v>
      </c>
      <c r="AH143" s="180">
        <f t="shared" si="33"/>
        <v>3</v>
      </c>
      <c r="AI143" s="37" t="s">
        <v>160</v>
      </c>
      <c r="AJ143" s="37" t="s">
        <v>160</v>
      </c>
      <c r="AK143" s="37" t="s">
        <v>160</v>
      </c>
      <c r="AL143" s="37" t="s">
        <v>149</v>
      </c>
      <c r="AM143" s="37" t="s">
        <v>162</v>
      </c>
      <c r="AN143" s="37" t="s">
        <v>162</v>
      </c>
      <c r="AO143" s="37" t="s">
        <v>163</v>
      </c>
      <c r="AP143" s="187" t="s">
        <v>202</v>
      </c>
      <c r="AQ143" s="187" t="s">
        <v>249</v>
      </c>
      <c r="AR143" s="187" t="s">
        <v>149</v>
      </c>
      <c r="AS143" s="187" t="s">
        <v>2095</v>
      </c>
      <c r="AT143" s="36" t="s">
        <v>419</v>
      </c>
      <c r="AU143" s="180" t="s">
        <v>2096</v>
      </c>
      <c r="AV143" s="181"/>
      <c r="AW143" s="182">
        <v>42428</v>
      </c>
      <c r="AX143" s="182">
        <v>42681</v>
      </c>
      <c r="AY143" s="182" t="s">
        <v>149</v>
      </c>
      <c r="AZ143" s="182">
        <v>42653</v>
      </c>
      <c r="BA143" s="182">
        <v>42548</v>
      </c>
      <c r="BB143" s="182"/>
      <c r="BC143" s="183" t="s">
        <v>2097</v>
      </c>
      <c r="BD143" s="182">
        <v>43309</v>
      </c>
      <c r="BE143" s="182" t="s">
        <v>149</v>
      </c>
      <c r="BF143" s="182">
        <v>43528</v>
      </c>
      <c r="BG143" s="182" t="s">
        <v>149</v>
      </c>
      <c r="BH143" s="181"/>
      <c r="BI143" s="181"/>
      <c r="BJ143" s="181"/>
      <c r="BK143" s="184">
        <v>43789</v>
      </c>
      <c r="BL143" s="180" t="s">
        <v>17</v>
      </c>
      <c r="BM143" s="186">
        <f t="shared" si="37"/>
        <v>45</v>
      </c>
      <c r="BN143" s="180">
        <f t="shared" si="36"/>
        <v>37</v>
      </c>
      <c r="BO143" s="180"/>
      <c r="BP143" s="180">
        <v>2</v>
      </c>
      <c r="BQ143" s="180">
        <v>2</v>
      </c>
      <c r="BR143" s="180">
        <v>2</v>
      </c>
      <c r="BS143" s="180">
        <v>4</v>
      </c>
      <c r="BT143" s="180">
        <v>0</v>
      </c>
      <c r="BU143" s="180">
        <v>0</v>
      </c>
      <c r="BV143" s="180">
        <v>0</v>
      </c>
      <c r="BW143" s="180" t="s">
        <v>2098</v>
      </c>
      <c r="BX143" s="180">
        <v>0</v>
      </c>
      <c r="BY143" s="180"/>
      <c r="BZ143" s="185"/>
      <c r="CA143" s="185"/>
      <c r="CB143" s="180"/>
      <c r="CC143" s="180" t="s">
        <v>162</v>
      </c>
      <c r="CD143" s="180"/>
      <c r="CE143" s="180"/>
      <c r="CF143" s="412">
        <v>2</v>
      </c>
      <c r="CG143" s="180">
        <v>2</v>
      </c>
      <c r="CH143" s="180"/>
      <c r="CI143" s="180" t="s">
        <v>1321</v>
      </c>
      <c r="CJ143"/>
    </row>
    <row r="144" spans="1:88" s="53" customFormat="1" ht="24.95" customHeight="1">
      <c r="A144" s="180">
        <v>144</v>
      </c>
      <c r="B144" s="180" t="s">
        <v>2099</v>
      </c>
      <c r="C144" s="180" t="s">
        <v>2100</v>
      </c>
      <c r="D144" s="180" t="s">
        <v>2101</v>
      </c>
      <c r="E144" s="180" t="s">
        <v>2102</v>
      </c>
      <c r="F144" s="180" t="s">
        <v>25</v>
      </c>
      <c r="G144" s="180">
        <v>6</v>
      </c>
      <c r="H144" s="180" t="s">
        <v>51</v>
      </c>
      <c r="I144" s="180" t="s">
        <v>30</v>
      </c>
      <c r="J144" s="180" t="s">
        <v>606</v>
      </c>
      <c r="K144" s="180"/>
      <c r="L144" s="180" t="s">
        <v>43</v>
      </c>
      <c r="M144" s="180" t="s">
        <v>162</v>
      </c>
      <c r="N144" s="180" t="s">
        <v>2103</v>
      </c>
      <c r="O144" s="271" t="s">
        <v>150</v>
      </c>
      <c r="P144" s="272" t="s">
        <v>150</v>
      </c>
      <c r="Q144" s="180"/>
      <c r="R144" s="180" t="s">
        <v>2104</v>
      </c>
      <c r="S144" s="190" t="s">
        <v>2105</v>
      </c>
      <c r="T144" s="381" t="s">
        <v>2106</v>
      </c>
      <c r="U144" s="181" t="s">
        <v>793</v>
      </c>
      <c r="V144" s="181">
        <v>26560</v>
      </c>
      <c r="W144" s="187" t="s">
        <v>2107</v>
      </c>
      <c r="X144" s="187" t="s">
        <v>178</v>
      </c>
      <c r="Y144" s="187" t="s">
        <v>162</v>
      </c>
      <c r="Z144" s="187" t="s">
        <v>157</v>
      </c>
      <c r="AA144" s="180">
        <v>4</v>
      </c>
      <c r="AB144" s="181">
        <v>42891</v>
      </c>
      <c r="AC144" s="310">
        <v>42430</v>
      </c>
      <c r="AD144" s="181"/>
      <c r="AE144" s="180" t="s">
        <v>2108</v>
      </c>
      <c r="AF144" s="180" t="s">
        <v>2109</v>
      </c>
      <c r="AG144" s="180"/>
      <c r="AH144" s="180">
        <f t="shared" si="33"/>
        <v>2</v>
      </c>
      <c r="AI144" s="180"/>
      <c r="AJ144" s="180"/>
      <c r="AK144" s="180"/>
      <c r="AL144" s="180"/>
      <c r="AM144" s="180"/>
      <c r="AN144" s="180"/>
      <c r="AO144" s="180" t="s">
        <v>163</v>
      </c>
      <c r="AP144" s="187" t="s">
        <v>1867</v>
      </c>
      <c r="AQ144" s="180" t="s">
        <v>202</v>
      </c>
      <c r="AR144" s="180"/>
      <c r="AS144" s="180"/>
      <c r="AT144" s="36" t="s">
        <v>327</v>
      </c>
      <c r="AU144" s="180" t="s">
        <v>2110</v>
      </c>
      <c r="AV144" s="181"/>
      <c r="AW144" s="182">
        <v>42428</v>
      </c>
      <c r="AX144" s="182">
        <v>42681</v>
      </c>
      <c r="AY144" s="182" t="s">
        <v>149</v>
      </c>
      <c r="AZ144" s="182">
        <v>43069</v>
      </c>
      <c r="BA144" s="182">
        <v>43138</v>
      </c>
      <c r="BB144" s="182"/>
      <c r="BC144" s="183"/>
      <c r="BD144" s="344">
        <v>43675</v>
      </c>
      <c r="BE144" s="344" t="s">
        <v>162</v>
      </c>
      <c r="BF144" s="344"/>
      <c r="BG144" s="344" t="s">
        <v>162</v>
      </c>
      <c r="BH144" s="181"/>
      <c r="BI144" s="181"/>
      <c r="BJ144" s="181"/>
      <c r="BK144" s="191">
        <v>45105</v>
      </c>
      <c r="BL144" s="189" t="s">
        <v>17</v>
      </c>
      <c r="BM144" s="186">
        <f t="shared" si="37"/>
        <v>89</v>
      </c>
      <c r="BN144" s="180">
        <f t="shared" si="36"/>
        <v>80</v>
      </c>
      <c r="BO144" s="180"/>
      <c r="BP144" s="180">
        <v>3</v>
      </c>
      <c r="BQ144" s="180">
        <v>9</v>
      </c>
      <c r="BR144" s="180">
        <v>0</v>
      </c>
      <c r="BS144" s="180">
        <v>2</v>
      </c>
      <c r="BT144" s="180">
        <v>0</v>
      </c>
      <c r="BU144" s="180">
        <v>0</v>
      </c>
      <c r="BV144" s="180">
        <v>0</v>
      </c>
      <c r="BW144" s="180" t="s">
        <v>162</v>
      </c>
      <c r="BX144" s="180">
        <v>0</v>
      </c>
      <c r="BY144" s="180"/>
      <c r="BZ144" s="185"/>
      <c r="CA144" s="185"/>
      <c r="CB144" s="180"/>
      <c r="CC144" s="180" t="s">
        <v>162</v>
      </c>
      <c r="CD144" s="180"/>
      <c r="CE144" s="180"/>
      <c r="CF144" s="412">
        <v>2</v>
      </c>
      <c r="CG144" s="180"/>
      <c r="CH144" s="180"/>
      <c r="CI144" s="180" t="s">
        <v>814</v>
      </c>
      <c r="CJ144"/>
    </row>
    <row r="145" spans="1:88" s="53" customFormat="1" ht="24.95" customHeight="1">
      <c r="A145" s="180">
        <v>145</v>
      </c>
      <c r="B145" s="180" t="s">
        <v>2111</v>
      </c>
      <c r="C145" s="180" t="s">
        <v>2112</v>
      </c>
      <c r="D145" s="180" t="s">
        <v>2113</v>
      </c>
      <c r="E145" s="180" t="s">
        <v>2114</v>
      </c>
      <c r="F145" s="180" t="s">
        <v>25</v>
      </c>
      <c r="G145" s="180">
        <v>6</v>
      </c>
      <c r="H145" s="180" t="s">
        <v>55</v>
      </c>
      <c r="I145" s="180" t="s">
        <v>43</v>
      </c>
      <c r="J145" s="180" t="s">
        <v>2115</v>
      </c>
      <c r="K145" s="180" t="s">
        <v>606</v>
      </c>
      <c r="L145" s="180" t="s">
        <v>43</v>
      </c>
      <c r="M145" s="180" t="s">
        <v>149</v>
      </c>
      <c r="N145" s="180" t="s">
        <v>2116</v>
      </c>
      <c r="O145" s="271" t="s">
        <v>150</v>
      </c>
      <c r="P145" s="272" t="s">
        <v>150</v>
      </c>
      <c r="Q145" s="180" t="s">
        <v>150</v>
      </c>
      <c r="R145" s="190" t="s">
        <v>2117</v>
      </c>
      <c r="S145" s="180" t="s">
        <v>2118</v>
      </c>
      <c r="T145" s="380" t="s">
        <v>2119</v>
      </c>
      <c r="U145" s="181" t="s">
        <v>2120</v>
      </c>
      <c r="V145" s="181">
        <v>26993</v>
      </c>
      <c r="W145" s="187" t="s">
        <v>2121</v>
      </c>
      <c r="X145" s="187" t="s">
        <v>178</v>
      </c>
      <c r="Y145" s="187" t="s">
        <v>162</v>
      </c>
      <c r="Z145" s="187" t="s">
        <v>157</v>
      </c>
      <c r="AA145" s="180">
        <v>12</v>
      </c>
      <c r="AB145" s="181">
        <v>42373</v>
      </c>
      <c r="AC145" s="310">
        <v>42430</v>
      </c>
      <c r="AD145" s="181"/>
      <c r="AE145" s="274" t="s">
        <v>1522</v>
      </c>
      <c r="AF145" s="274" t="s">
        <v>2122</v>
      </c>
      <c r="AG145" s="180"/>
      <c r="AH145" s="180">
        <f t="shared" si="33"/>
        <v>2</v>
      </c>
      <c r="AI145" s="37" t="s">
        <v>160</v>
      </c>
      <c r="AJ145" s="37" t="s">
        <v>160</v>
      </c>
      <c r="AK145" s="180"/>
      <c r="AL145" s="180" t="s">
        <v>149</v>
      </c>
      <c r="AM145" s="180" t="s">
        <v>149</v>
      </c>
      <c r="AN145" s="180"/>
      <c r="AO145" s="180" t="s">
        <v>163</v>
      </c>
      <c r="AP145" s="187" t="s">
        <v>2123</v>
      </c>
      <c r="AQ145" s="180" t="s">
        <v>2124</v>
      </c>
      <c r="AR145" s="180"/>
      <c r="AS145" s="180"/>
      <c r="AT145" s="36" t="s">
        <v>371</v>
      </c>
      <c r="AU145" s="180" t="s">
        <v>2125</v>
      </c>
      <c r="AV145" s="181"/>
      <c r="AW145" s="182">
        <v>42428</v>
      </c>
      <c r="AX145" s="182">
        <v>42681</v>
      </c>
      <c r="AY145" s="182" t="s">
        <v>149</v>
      </c>
      <c r="AZ145" s="182">
        <v>42753</v>
      </c>
      <c r="BA145" s="182">
        <v>42762</v>
      </c>
      <c r="BB145" s="182"/>
      <c r="BC145" s="183" t="s">
        <v>2126</v>
      </c>
      <c r="BD145" s="182">
        <v>43309</v>
      </c>
      <c r="BE145" s="182" t="s">
        <v>149</v>
      </c>
      <c r="BF145" s="182">
        <v>43528</v>
      </c>
      <c r="BG145" s="182" t="s">
        <v>149</v>
      </c>
      <c r="BH145" s="181"/>
      <c r="BI145" s="181"/>
      <c r="BJ145" s="181"/>
      <c r="BK145" s="184">
        <v>44316</v>
      </c>
      <c r="BL145" s="180" t="s">
        <v>17</v>
      </c>
      <c r="BM145" s="186">
        <f>DATEDIF(AW145,BK145, "M")+1</f>
        <v>63</v>
      </c>
      <c r="BN145" s="180">
        <f t="shared" si="36"/>
        <v>54</v>
      </c>
      <c r="BO145" s="187" t="s">
        <v>2127</v>
      </c>
      <c r="BP145" s="180">
        <v>2</v>
      </c>
      <c r="BQ145" s="180">
        <v>6</v>
      </c>
      <c r="BR145" s="180">
        <v>1</v>
      </c>
      <c r="BS145" s="180">
        <v>3</v>
      </c>
      <c r="BT145" s="180">
        <v>1</v>
      </c>
      <c r="BU145" s="180">
        <v>0</v>
      </c>
      <c r="BV145" s="180">
        <v>0</v>
      </c>
      <c r="BW145" s="180" t="s">
        <v>162</v>
      </c>
      <c r="BX145" s="180">
        <v>0</v>
      </c>
      <c r="BY145" s="180"/>
      <c r="BZ145" s="185"/>
      <c r="CA145" s="185"/>
      <c r="CB145" s="180"/>
      <c r="CC145" s="180" t="s">
        <v>162</v>
      </c>
      <c r="CD145" s="180"/>
      <c r="CE145" s="180"/>
      <c r="CF145" s="412">
        <v>2</v>
      </c>
      <c r="CG145" s="180">
        <v>2</v>
      </c>
      <c r="CH145" s="180"/>
      <c r="CI145" s="180" t="s">
        <v>814</v>
      </c>
      <c r="CJ145"/>
    </row>
    <row r="146" spans="1:88" s="53" customFormat="1" ht="24.95" customHeight="1">
      <c r="A146" s="180">
        <v>146</v>
      </c>
      <c r="B146" s="180" t="s">
        <v>2128</v>
      </c>
      <c r="C146" s="180" t="s">
        <v>2129</v>
      </c>
      <c r="D146" s="180" t="s">
        <v>2130</v>
      </c>
      <c r="E146" s="180" t="s">
        <v>2131</v>
      </c>
      <c r="F146" s="180" t="s">
        <v>25</v>
      </c>
      <c r="G146" s="180">
        <v>6</v>
      </c>
      <c r="H146" s="180" t="s">
        <v>56</v>
      </c>
      <c r="I146" s="180" t="s">
        <v>38</v>
      </c>
      <c r="J146" s="180" t="s">
        <v>2132</v>
      </c>
      <c r="K146" s="180" t="s">
        <v>2133</v>
      </c>
      <c r="L146" s="180" t="s">
        <v>39</v>
      </c>
      <c r="M146" s="180" t="s">
        <v>162</v>
      </c>
      <c r="N146" s="180" t="s">
        <v>2134</v>
      </c>
      <c r="O146" s="271" t="s">
        <v>150</v>
      </c>
      <c r="P146" s="272" t="s">
        <v>150</v>
      </c>
      <c r="Q146" s="180"/>
      <c r="R146" s="180" t="s">
        <v>2135</v>
      </c>
      <c r="S146" s="180" t="s">
        <v>2136</v>
      </c>
      <c r="T146" s="381" t="s">
        <v>2137</v>
      </c>
      <c r="U146" s="181" t="s">
        <v>2138</v>
      </c>
      <c r="V146" s="181">
        <v>28749</v>
      </c>
      <c r="W146" s="187" t="s">
        <v>2139</v>
      </c>
      <c r="X146" s="187" t="s">
        <v>2091</v>
      </c>
      <c r="Y146" s="187" t="s">
        <v>156</v>
      </c>
      <c r="Z146" s="187" t="s">
        <v>157</v>
      </c>
      <c r="AA146" s="180">
        <v>36</v>
      </c>
      <c r="AB146" s="181">
        <v>42663</v>
      </c>
      <c r="AC146" s="310">
        <v>42430</v>
      </c>
      <c r="AD146" s="181"/>
      <c r="AE146" s="274" t="s">
        <v>2140</v>
      </c>
      <c r="AF146" s="180"/>
      <c r="AG146" s="180"/>
      <c r="AH146" s="180">
        <f t="shared" si="33"/>
        <v>1</v>
      </c>
      <c r="AI146" s="187" t="s">
        <v>161</v>
      </c>
      <c r="AJ146" s="180"/>
      <c r="AK146" s="180"/>
      <c r="AL146" s="180" t="s">
        <v>162</v>
      </c>
      <c r="AM146" s="180"/>
      <c r="AN146" s="180"/>
      <c r="AO146" s="180" t="s">
        <v>181</v>
      </c>
      <c r="AP146" s="187" t="s">
        <v>2141</v>
      </c>
      <c r="AQ146" s="180" t="s">
        <v>597</v>
      </c>
      <c r="AR146" s="180"/>
      <c r="AS146" s="180"/>
      <c r="AT146" s="36" t="s">
        <v>1273</v>
      </c>
      <c r="AU146" s="180" t="s">
        <v>2142</v>
      </c>
      <c r="AV146" s="181"/>
      <c r="AW146" s="182">
        <v>42428</v>
      </c>
      <c r="AX146" s="182">
        <v>42681</v>
      </c>
      <c r="AY146" s="182" t="s">
        <v>149</v>
      </c>
      <c r="AZ146" s="182">
        <v>42838</v>
      </c>
      <c r="BA146" s="182">
        <v>42936</v>
      </c>
      <c r="BB146" s="182"/>
      <c r="BC146" s="183" t="s">
        <v>2143</v>
      </c>
      <c r="BD146" s="182">
        <v>43309</v>
      </c>
      <c r="BE146" s="182" t="s">
        <v>149</v>
      </c>
      <c r="BF146" s="182">
        <v>43528</v>
      </c>
      <c r="BG146" s="182" t="s">
        <v>149</v>
      </c>
      <c r="BH146" s="181"/>
      <c r="BI146" s="181"/>
      <c r="BJ146" s="181"/>
      <c r="BK146" s="184">
        <v>45443</v>
      </c>
      <c r="BL146" s="192" t="s">
        <v>17</v>
      </c>
      <c r="BM146" s="186">
        <f>DATEDIF(AW146,BK146, "M")+1</f>
        <v>100</v>
      </c>
      <c r="BN146" s="180">
        <f t="shared" si="36"/>
        <v>91</v>
      </c>
      <c r="BO146" s="180"/>
      <c r="BP146" s="180">
        <v>2</v>
      </c>
      <c r="BQ146" s="180">
        <v>1</v>
      </c>
      <c r="BR146" s="180">
        <v>0</v>
      </c>
      <c r="BS146" s="180">
        <v>0</v>
      </c>
      <c r="BT146" s="180">
        <v>0</v>
      </c>
      <c r="BU146" s="180">
        <v>0</v>
      </c>
      <c r="BV146" s="180">
        <v>0</v>
      </c>
      <c r="BW146" s="180" t="s">
        <v>2098</v>
      </c>
      <c r="BX146" s="180">
        <v>0</v>
      </c>
      <c r="BY146" s="180"/>
      <c r="BZ146" s="185"/>
      <c r="CA146" s="185"/>
      <c r="CB146" s="180"/>
      <c r="CC146" s="180" t="s">
        <v>162</v>
      </c>
      <c r="CD146" s="180"/>
      <c r="CE146" s="180"/>
      <c r="CF146" s="412"/>
      <c r="CG146" s="180"/>
      <c r="CH146" s="180"/>
      <c r="CI146" s="180" t="s">
        <v>1830</v>
      </c>
      <c r="CJ146"/>
    </row>
    <row r="147" spans="1:88" ht="24.95" customHeight="1">
      <c r="A147" s="97">
        <v>147</v>
      </c>
      <c r="B147" s="97" t="s">
        <v>2144</v>
      </c>
      <c r="C147" s="97" t="s">
        <v>2145</v>
      </c>
      <c r="D147" s="97" t="s">
        <v>2146</v>
      </c>
      <c r="E147" s="97" t="s">
        <v>2147</v>
      </c>
      <c r="F147" s="97" t="s">
        <v>24</v>
      </c>
      <c r="G147" s="97">
        <v>6</v>
      </c>
      <c r="H147" s="97" t="s">
        <v>49</v>
      </c>
      <c r="I147" s="97" t="s">
        <v>35</v>
      </c>
      <c r="J147" s="97" t="s">
        <v>2148</v>
      </c>
      <c r="K147" s="97" t="s">
        <v>2149</v>
      </c>
      <c r="L147" s="97" t="s">
        <v>43</v>
      </c>
      <c r="M147" s="97" t="s">
        <v>162</v>
      </c>
      <c r="N147" s="97" t="s">
        <v>167</v>
      </c>
      <c r="O147" s="97" t="s">
        <v>167</v>
      </c>
      <c r="P147" s="97" t="s">
        <v>167</v>
      </c>
      <c r="Q147" s="97" t="s">
        <v>167</v>
      </c>
      <c r="R147" s="97" t="s">
        <v>2150</v>
      </c>
      <c r="S147" s="97" t="s">
        <v>2151</v>
      </c>
      <c r="T147" s="371" t="s">
        <v>2152</v>
      </c>
      <c r="U147" s="98"/>
      <c r="V147" s="98"/>
      <c r="W147" s="179"/>
      <c r="X147" s="179"/>
      <c r="Y147" s="179"/>
      <c r="Z147" s="179"/>
      <c r="AA147" s="97"/>
      <c r="AB147" s="98"/>
      <c r="AC147" s="303">
        <v>42795</v>
      </c>
      <c r="AD147" s="98">
        <v>43342</v>
      </c>
      <c r="AE147" s="98"/>
      <c r="AF147" s="98"/>
      <c r="AG147" s="98"/>
      <c r="AH147" s="97">
        <f t="shared" si="33"/>
        <v>0</v>
      </c>
      <c r="AI147" s="98"/>
      <c r="AJ147" s="98"/>
      <c r="AK147" s="98"/>
      <c r="AL147" s="98"/>
      <c r="AM147" s="98"/>
      <c r="AN147" s="98"/>
      <c r="AO147" s="98"/>
      <c r="AP147" s="98"/>
      <c r="AQ147" s="98"/>
      <c r="AR147" s="98"/>
      <c r="AS147" s="98"/>
      <c r="AT147" s="10" t="s">
        <v>203</v>
      </c>
      <c r="AU147" s="97"/>
      <c r="AV147" s="98"/>
      <c r="AW147" s="99">
        <v>42428</v>
      </c>
      <c r="AX147" s="99"/>
      <c r="AY147" s="99"/>
      <c r="AZ147" s="99"/>
      <c r="BA147" s="99"/>
      <c r="BB147" s="99"/>
      <c r="BC147" s="100"/>
      <c r="BD147" s="99"/>
      <c r="BE147" s="99"/>
      <c r="BF147" s="99"/>
      <c r="BG147" s="99"/>
      <c r="BH147" s="98"/>
      <c r="BI147" s="98"/>
      <c r="BJ147" s="98"/>
      <c r="BK147" s="98"/>
      <c r="BL147" s="97" t="s">
        <v>19</v>
      </c>
      <c r="BM147" s="235" t="s">
        <v>19</v>
      </c>
      <c r="BN147" s="235"/>
      <c r="BO147" s="97"/>
      <c r="BP147" s="97"/>
      <c r="BQ147" s="97"/>
      <c r="BR147" s="97"/>
      <c r="BS147" s="97"/>
      <c r="BT147" s="97"/>
      <c r="BU147" s="97"/>
      <c r="BV147" s="97"/>
      <c r="BW147" s="97" t="s">
        <v>162</v>
      </c>
      <c r="BX147" s="97"/>
      <c r="BY147" s="97"/>
      <c r="BZ147" s="101"/>
      <c r="CA147" s="101"/>
      <c r="CB147" s="97"/>
      <c r="CC147" s="97"/>
      <c r="CD147" s="97"/>
      <c r="CE147" s="97"/>
      <c r="CF147" s="119"/>
      <c r="CG147" s="97"/>
      <c r="CH147" s="97"/>
      <c r="CI147" s="97" t="s">
        <v>1830</v>
      </c>
    </row>
    <row r="148" spans="1:88" s="53" customFormat="1" ht="24.95" customHeight="1">
      <c r="A148" s="193">
        <v>148</v>
      </c>
      <c r="B148" s="193" t="s">
        <v>2153</v>
      </c>
      <c r="C148" s="193" t="s">
        <v>2154</v>
      </c>
      <c r="D148" s="193" t="s">
        <v>2155</v>
      </c>
      <c r="E148" s="193" t="s">
        <v>2156</v>
      </c>
      <c r="F148" s="193" t="s">
        <v>25</v>
      </c>
      <c r="G148" s="193">
        <v>7</v>
      </c>
      <c r="H148" s="193" t="s">
        <v>55</v>
      </c>
      <c r="I148" s="193" t="s">
        <v>43</v>
      </c>
      <c r="J148" s="193" t="s">
        <v>2157</v>
      </c>
      <c r="K148" s="193" t="s">
        <v>1789</v>
      </c>
      <c r="L148" s="193" t="s">
        <v>43</v>
      </c>
      <c r="M148" s="193" t="s">
        <v>149</v>
      </c>
      <c r="N148" s="193">
        <v>530939</v>
      </c>
      <c r="O148" s="193" t="s">
        <v>321</v>
      </c>
      <c r="P148" s="193" t="s">
        <v>321</v>
      </c>
      <c r="Q148" s="193" t="s">
        <v>321</v>
      </c>
      <c r="R148" s="420" t="s">
        <v>2158</v>
      </c>
      <c r="S148" s="193" t="s">
        <v>2159</v>
      </c>
      <c r="T148" s="382" t="s">
        <v>2160</v>
      </c>
      <c r="U148" s="194" t="s">
        <v>2161</v>
      </c>
      <c r="V148" s="194">
        <v>27288</v>
      </c>
      <c r="W148" s="202" t="s">
        <v>2162</v>
      </c>
      <c r="X148" s="202" t="s">
        <v>178</v>
      </c>
      <c r="Y148" s="202" t="s">
        <v>162</v>
      </c>
      <c r="Z148" s="202"/>
      <c r="AA148" s="193">
        <v>3.5</v>
      </c>
      <c r="AB148" s="194">
        <v>42614</v>
      </c>
      <c r="AC148" s="311">
        <v>42795</v>
      </c>
      <c r="AD148" s="194"/>
      <c r="AE148" s="194" t="s">
        <v>2163</v>
      </c>
      <c r="AF148" s="194"/>
      <c r="AG148" s="194"/>
      <c r="AH148" s="193">
        <f t="shared" si="33"/>
        <v>1</v>
      </c>
      <c r="AI148" s="194" t="s">
        <v>160</v>
      </c>
      <c r="AJ148" s="194"/>
      <c r="AK148" s="194"/>
      <c r="AL148" s="194" t="s">
        <v>149</v>
      </c>
      <c r="AM148" s="194"/>
      <c r="AN148" s="194"/>
      <c r="AO148" s="194" t="s">
        <v>163</v>
      </c>
      <c r="AP148" s="193" t="s">
        <v>202</v>
      </c>
      <c r="AQ148" s="194" t="s">
        <v>202</v>
      </c>
      <c r="AR148" s="194"/>
      <c r="AS148" s="194" t="s">
        <v>2164</v>
      </c>
      <c r="AT148" s="458" t="s">
        <v>2165</v>
      </c>
      <c r="AU148" s="193" t="s">
        <v>2166</v>
      </c>
      <c r="AV148" s="194"/>
      <c r="AW148" s="195">
        <v>42793</v>
      </c>
      <c r="AX148" s="195">
        <v>43045</v>
      </c>
      <c r="AY148" s="195" t="s">
        <v>149</v>
      </c>
      <c r="AZ148" s="195"/>
      <c r="BA148" s="195"/>
      <c r="BB148" s="195">
        <v>42944</v>
      </c>
      <c r="BC148" s="196" t="s">
        <v>2167</v>
      </c>
      <c r="BD148" s="195">
        <v>43675</v>
      </c>
      <c r="BE148" s="195" t="s">
        <v>149</v>
      </c>
      <c r="BF148" s="195">
        <v>44410</v>
      </c>
      <c r="BG148" s="194" t="s">
        <v>162</v>
      </c>
      <c r="BH148" s="194"/>
      <c r="BI148" s="194"/>
      <c r="BJ148" s="194"/>
      <c r="BK148" s="197">
        <v>45852</v>
      </c>
      <c r="BL148" s="198" t="s">
        <v>17</v>
      </c>
      <c r="BM148" s="284">
        <f>DATEDIF(AW148,BK148, "M")+1</f>
        <v>101</v>
      </c>
      <c r="BN148" s="284">
        <f t="shared" ref="BN148:BN156" si="38">DATEDIF(AX148,BK148, "M")+1</f>
        <v>93</v>
      </c>
      <c r="BO148" s="193" t="s">
        <v>2168</v>
      </c>
      <c r="BP148" s="193">
        <v>2</v>
      </c>
      <c r="BQ148" s="193">
        <v>3</v>
      </c>
      <c r="BR148" s="193"/>
      <c r="BS148" s="193"/>
      <c r="BT148" s="193"/>
      <c r="BU148" s="193"/>
      <c r="BV148" s="193"/>
      <c r="BW148" s="193" t="s">
        <v>162</v>
      </c>
      <c r="BX148" s="193" t="s">
        <v>162</v>
      </c>
      <c r="BY148" s="193"/>
      <c r="BZ148" s="199"/>
      <c r="CA148" s="199"/>
      <c r="CB148" s="193"/>
      <c r="CC148" s="193" t="s">
        <v>162</v>
      </c>
      <c r="CD148" s="193"/>
      <c r="CE148" s="193"/>
      <c r="CF148" s="413">
        <v>1</v>
      </c>
      <c r="CG148" s="193"/>
      <c r="CH148" s="193"/>
      <c r="CI148" s="193" t="s">
        <v>1830</v>
      </c>
      <c r="CJ148"/>
    </row>
    <row r="149" spans="1:88" s="53" customFormat="1" ht="24.95" customHeight="1">
      <c r="A149" s="193">
        <v>149</v>
      </c>
      <c r="B149" s="193" t="s">
        <v>2169</v>
      </c>
      <c r="C149" s="193" t="s">
        <v>2170</v>
      </c>
      <c r="D149" s="193" t="s">
        <v>21</v>
      </c>
      <c r="E149" s="193" t="s">
        <v>2171</v>
      </c>
      <c r="F149" s="193" t="s">
        <v>24</v>
      </c>
      <c r="G149" s="193">
        <v>7</v>
      </c>
      <c r="H149" s="193" t="s">
        <v>57</v>
      </c>
      <c r="I149" s="193" t="s">
        <v>33</v>
      </c>
      <c r="J149" s="193" t="s">
        <v>941</v>
      </c>
      <c r="K149" s="193" t="s">
        <v>2172</v>
      </c>
      <c r="L149" s="193" t="s">
        <v>43</v>
      </c>
      <c r="M149" s="193" t="s">
        <v>162</v>
      </c>
      <c r="N149" s="193">
        <v>1834444</v>
      </c>
      <c r="O149" s="193" t="s">
        <v>321</v>
      </c>
      <c r="P149" s="193" t="s">
        <v>321</v>
      </c>
      <c r="Q149" s="193" t="s">
        <v>321</v>
      </c>
      <c r="R149" s="193" t="s">
        <v>2173</v>
      </c>
      <c r="S149" s="200" t="s">
        <v>2174</v>
      </c>
      <c r="T149" s="383" t="s">
        <v>2175</v>
      </c>
      <c r="U149" s="194" t="s">
        <v>2176</v>
      </c>
      <c r="V149" s="194">
        <v>28693</v>
      </c>
      <c r="W149" s="202" t="s">
        <v>2177</v>
      </c>
      <c r="X149" s="202" t="s">
        <v>178</v>
      </c>
      <c r="Y149" s="202" t="s">
        <v>162</v>
      </c>
      <c r="Z149" s="202"/>
      <c r="AA149" s="193"/>
      <c r="AB149" s="194">
        <v>42889</v>
      </c>
      <c r="AC149" s="311">
        <v>42795</v>
      </c>
      <c r="AD149" s="194"/>
      <c r="AE149" s="194" t="s">
        <v>2178</v>
      </c>
      <c r="AF149" s="194"/>
      <c r="AG149" s="194"/>
      <c r="AH149" s="193">
        <f t="shared" si="33"/>
        <v>1</v>
      </c>
      <c r="AI149" s="194" t="s">
        <v>161</v>
      </c>
      <c r="AJ149" s="194"/>
      <c r="AK149" s="194"/>
      <c r="AL149" s="194" t="s">
        <v>162</v>
      </c>
      <c r="AM149" s="194"/>
      <c r="AN149" s="194"/>
      <c r="AO149" s="194" t="s">
        <v>163</v>
      </c>
      <c r="AP149" s="193" t="s">
        <v>2179</v>
      </c>
      <c r="AQ149" s="194" t="s">
        <v>180</v>
      </c>
      <c r="AR149" s="194"/>
      <c r="AS149" s="194"/>
      <c r="AT149" s="458" t="s">
        <v>584</v>
      </c>
      <c r="AU149" s="200" t="s">
        <v>2180</v>
      </c>
      <c r="AV149" s="194"/>
      <c r="AW149" s="195">
        <v>42793</v>
      </c>
      <c r="AX149" s="195">
        <v>43045</v>
      </c>
      <c r="AY149" s="195" t="s">
        <v>149</v>
      </c>
      <c r="AZ149" s="195">
        <v>43224</v>
      </c>
      <c r="BA149" s="195">
        <v>43222</v>
      </c>
      <c r="BB149" s="195"/>
      <c r="BC149" s="196" t="s">
        <v>2181</v>
      </c>
      <c r="BD149" s="195">
        <v>43675</v>
      </c>
      <c r="BE149" s="195" t="s">
        <v>149</v>
      </c>
      <c r="BF149" s="195">
        <v>43891</v>
      </c>
      <c r="BG149" s="195" t="s">
        <v>149</v>
      </c>
      <c r="BH149" s="194"/>
      <c r="BI149" s="194"/>
      <c r="BJ149" s="194"/>
      <c r="BK149" s="197">
        <v>44337</v>
      </c>
      <c r="BL149" s="193" t="s">
        <v>17</v>
      </c>
      <c r="BM149" s="284">
        <f>DATEDIF(AW149,BK149, "M")+1</f>
        <v>51</v>
      </c>
      <c r="BN149" s="284">
        <f t="shared" si="38"/>
        <v>43</v>
      </c>
      <c r="BO149" s="202" t="s">
        <v>2182</v>
      </c>
      <c r="BP149" s="193">
        <v>1</v>
      </c>
      <c r="BQ149" s="193">
        <v>2</v>
      </c>
      <c r="BR149" s="193">
        <v>2</v>
      </c>
      <c r="BS149" s="193"/>
      <c r="BT149" s="193"/>
      <c r="BU149" s="193"/>
      <c r="BV149" s="193"/>
      <c r="BW149" s="193" t="s">
        <v>162</v>
      </c>
      <c r="BX149" s="193" t="s">
        <v>149</v>
      </c>
      <c r="BY149" s="193" t="s">
        <v>2183</v>
      </c>
      <c r="BZ149" s="199">
        <v>42830</v>
      </c>
      <c r="CA149" s="199">
        <v>43982</v>
      </c>
      <c r="CB149" s="193">
        <v>37</v>
      </c>
      <c r="CC149" s="193" t="s">
        <v>162</v>
      </c>
      <c r="CD149" s="193"/>
      <c r="CE149" s="193"/>
      <c r="CF149" s="413">
        <v>0</v>
      </c>
      <c r="CG149" s="193">
        <v>0</v>
      </c>
      <c r="CH149" s="193"/>
      <c r="CI149" s="193" t="s">
        <v>1830</v>
      </c>
      <c r="CJ149"/>
    </row>
    <row r="150" spans="1:88" s="53" customFormat="1" ht="24.95" customHeight="1">
      <c r="A150" s="193">
        <v>150</v>
      </c>
      <c r="B150" s="193" t="s">
        <v>2184</v>
      </c>
      <c r="C150" s="193" t="s">
        <v>2185</v>
      </c>
      <c r="D150" s="193" t="s">
        <v>2186</v>
      </c>
      <c r="E150" s="193" t="s">
        <v>2187</v>
      </c>
      <c r="F150" s="193" t="s">
        <v>25</v>
      </c>
      <c r="G150" s="193">
        <v>7</v>
      </c>
      <c r="H150" s="193" t="s">
        <v>51</v>
      </c>
      <c r="I150" s="193" t="s">
        <v>37</v>
      </c>
      <c r="J150" s="193" t="s">
        <v>1429</v>
      </c>
      <c r="K150" s="193" t="s">
        <v>2188</v>
      </c>
      <c r="L150" s="193" t="s">
        <v>37</v>
      </c>
      <c r="M150" s="193" t="s">
        <v>149</v>
      </c>
      <c r="N150" s="193" t="s">
        <v>2189</v>
      </c>
      <c r="O150" s="193" t="s">
        <v>150</v>
      </c>
      <c r="P150" s="193" t="s">
        <v>150</v>
      </c>
      <c r="Q150" s="193" t="s">
        <v>150</v>
      </c>
      <c r="R150" s="193" t="s">
        <v>2190</v>
      </c>
      <c r="S150" s="420" t="s">
        <v>2191</v>
      </c>
      <c r="T150" s="382" t="s">
        <v>2192</v>
      </c>
      <c r="U150" s="194" t="s">
        <v>2193</v>
      </c>
      <c r="V150" s="194">
        <v>26823</v>
      </c>
      <c r="W150" s="202" t="s">
        <v>2194</v>
      </c>
      <c r="X150" s="202" t="s">
        <v>178</v>
      </c>
      <c r="Y150" s="202" t="s">
        <v>162</v>
      </c>
      <c r="Z150" s="202"/>
      <c r="AA150" s="193"/>
      <c r="AB150" s="194">
        <v>42458</v>
      </c>
      <c r="AC150" s="311">
        <v>42795</v>
      </c>
      <c r="AD150" s="194"/>
      <c r="AE150" s="340" t="s">
        <v>2195</v>
      </c>
      <c r="AF150" s="194"/>
      <c r="AG150" s="194"/>
      <c r="AH150" s="193">
        <f t="shared" si="33"/>
        <v>1</v>
      </c>
      <c r="AI150" s="194" t="s">
        <v>160</v>
      </c>
      <c r="AJ150" s="194"/>
      <c r="AK150" s="194"/>
      <c r="AL150" s="194" t="s">
        <v>149</v>
      </c>
      <c r="AM150" s="194"/>
      <c r="AN150" s="194"/>
      <c r="AO150" s="194" t="s">
        <v>181</v>
      </c>
      <c r="AP150" s="193" t="s">
        <v>2196</v>
      </c>
      <c r="AQ150" s="194" t="s">
        <v>202</v>
      </c>
      <c r="AR150" s="194"/>
      <c r="AS150" s="194"/>
      <c r="AT150" s="458" t="s">
        <v>284</v>
      </c>
      <c r="AU150" s="193" t="s">
        <v>2197</v>
      </c>
      <c r="AV150" s="194"/>
      <c r="AW150" s="195">
        <v>42793</v>
      </c>
      <c r="AX150" s="195">
        <v>43045</v>
      </c>
      <c r="AY150" s="195" t="s">
        <v>149</v>
      </c>
      <c r="AZ150" s="195">
        <v>43348</v>
      </c>
      <c r="BA150" s="195">
        <v>43353</v>
      </c>
      <c r="BB150" s="195"/>
      <c r="BC150" s="196" t="s">
        <v>2198</v>
      </c>
      <c r="BD150" s="195">
        <v>43675</v>
      </c>
      <c r="BE150" s="195" t="s">
        <v>149</v>
      </c>
      <c r="BF150" s="195">
        <v>43891</v>
      </c>
      <c r="BG150" s="195" t="s">
        <v>149</v>
      </c>
      <c r="BH150" s="194"/>
      <c r="BI150" s="194"/>
      <c r="BJ150" s="194"/>
      <c r="BK150" s="203">
        <v>43813</v>
      </c>
      <c r="BL150" s="193" t="s">
        <v>17</v>
      </c>
      <c r="BM150" s="284">
        <f t="shared" ref="BM150:BM151" si="39">DATEDIF(AW150,BK150, "M")+1</f>
        <v>34</v>
      </c>
      <c r="BN150" s="284">
        <f t="shared" si="38"/>
        <v>26</v>
      </c>
      <c r="BO150" s="193"/>
      <c r="BP150" s="193">
        <v>0</v>
      </c>
      <c r="BQ150" s="193">
        <v>1</v>
      </c>
      <c r="BR150" s="193">
        <v>2</v>
      </c>
      <c r="BS150" s="193"/>
      <c r="BT150" s="193"/>
      <c r="BU150" s="193"/>
      <c r="BV150" s="193"/>
      <c r="BW150" s="193" t="s">
        <v>162</v>
      </c>
      <c r="BX150" s="193" t="s">
        <v>162</v>
      </c>
      <c r="BY150" s="193"/>
      <c r="BZ150" s="199"/>
      <c r="CA150" s="199"/>
      <c r="CB150" s="193"/>
      <c r="CC150" s="193" t="s">
        <v>162</v>
      </c>
      <c r="CD150" s="193"/>
      <c r="CE150" s="193"/>
      <c r="CF150" s="413">
        <v>3</v>
      </c>
      <c r="CG150" s="193">
        <v>3</v>
      </c>
      <c r="CH150" s="193"/>
      <c r="CI150" s="193" t="s">
        <v>1830</v>
      </c>
      <c r="CJ150"/>
    </row>
    <row r="151" spans="1:88" s="53" customFormat="1" ht="24.95" customHeight="1">
      <c r="A151" s="193">
        <v>151</v>
      </c>
      <c r="B151" s="193" t="s">
        <v>2199</v>
      </c>
      <c r="C151" s="193" t="s">
        <v>2200</v>
      </c>
      <c r="D151" s="193" t="s">
        <v>2201</v>
      </c>
      <c r="E151" s="193" t="s">
        <v>2202</v>
      </c>
      <c r="F151" s="193" t="s">
        <v>25</v>
      </c>
      <c r="G151" s="193">
        <v>7</v>
      </c>
      <c r="H151" s="193" t="s">
        <v>50</v>
      </c>
      <c r="I151" s="193" t="s">
        <v>44</v>
      </c>
      <c r="J151" s="193" t="s">
        <v>2203</v>
      </c>
      <c r="K151" s="193" t="s">
        <v>2149</v>
      </c>
      <c r="L151" s="193" t="s">
        <v>43</v>
      </c>
      <c r="M151" s="193" t="s">
        <v>162</v>
      </c>
      <c r="N151" s="193">
        <v>1487823</v>
      </c>
      <c r="O151" s="193" t="s">
        <v>150</v>
      </c>
      <c r="P151" s="193" t="s">
        <v>150</v>
      </c>
      <c r="Q151" s="193" t="s">
        <v>150</v>
      </c>
      <c r="R151" s="193" t="s">
        <v>2204</v>
      </c>
      <c r="S151" s="420" t="s">
        <v>2205</v>
      </c>
      <c r="T151" s="382" t="s">
        <v>2206</v>
      </c>
      <c r="U151" s="194" t="s">
        <v>2207</v>
      </c>
      <c r="V151" s="194">
        <v>30105</v>
      </c>
      <c r="W151" s="202" t="s">
        <v>2208</v>
      </c>
      <c r="X151" s="202" t="s">
        <v>178</v>
      </c>
      <c r="Y151" s="202" t="s">
        <v>162</v>
      </c>
      <c r="Z151" s="202"/>
      <c r="AA151" s="193">
        <v>18</v>
      </c>
      <c r="AB151" s="194">
        <v>42855</v>
      </c>
      <c r="AC151" s="311">
        <v>42795</v>
      </c>
      <c r="AD151" s="194"/>
      <c r="AE151" s="194" t="s">
        <v>2178</v>
      </c>
      <c r="AF151" s="342" t="s">
        <v>2209</v>
      </c>
      <c r="AG151" s="342" t="s">
        <v>2210</v>
      </c>
      <c r="AH151" s="193">
        <f t="shared" si="33"/>
        <v>3</v>
      </c>
      <c r="AI151" s="194" t="s">
        <v>161</v>
      </c>
      <c r="AJ151" s="194"/>
      <c r="AK151" s="194"/>
      <c r="AL151" s="194" t="s">
        <v>162</v>
      </c>
      <c r="AM151" s="194"/>
      <c r="AN151" s="194"/>
      <c r="AO151" s="194" t="s">
        <v>181</v>
      </c>
      <c r="AP151" s="193" t="s">
        <v>597</v>
      </c>
      <c r="AQ151" s="194" t="s">
        <v>2211</v>
      </c>
      <c r="AR151" s="194"/>
      <c r="AS151" s="194"/>
      <c r="AT151" s="458" t="s">
        <v>297</v>
      </c>
      <c r="AU151" s="193" t="s">
        <v>2212</v>
      </c>
      <c r="AV151" s="194"/>
      <c r="AW151" s="195">
        <v>42793</v>
      </c>
      <c r="AX151" s="195">
        <v>43045</v>
      </c>
      <c r="AY151" s="195" t="s">
        <v>149</v>
      </c>
      <c r="AZ151" s="195">
        <v>43235</v>
      </c>
      <c r="BA151" s="195">
        <v>43329</v>
      </c>
      <c r="BB151" s="195">
        <v>43329</v>
      </c>
      <c r="BC151" s="196" t="s">
        <v>2213</v>
      </c>
      <c r="BD151" s="195">
        <v>43675</v>
      </c>
      <c r="BE151" s="195" t="s">
        <v>149</v>
      </c>
      <c r="BF151" s="195">
        <v>43891</v>
      </c>
      <c r="BG151" s="195" t="s">
        <v>149</v>
      </c>
      <c r="BH151" s="194"/>
      <c r="BI151" s="194"/>
      <c r="BJ151" s="194"/>
      <c r="BK151" s="197">
        <v>44337</v>
      </c>
      <c r="BL151" s="193" t="s">
        <v>17</v>
      </c>
      <c r="BM151" s="284">
        <f t="shared" si="39"/>
        <v>51</v>
      </c>
      <c r="BN151" s="284">
        <f t="shared" si="38"/>
        <v>43</v>
      </c>
      <c r="BO151" s="202" t="s">
        <v>2213</v>
      </c>
      <c r="BP151" s="193">
        <v>1</v>
      </c>
      <c r="BQ151" s="193">
        <v>9</v>
      </c>
      <c r="BR151" s="193">
        <v>2</v>
      </c>
      <c r="BS151" s="193"/>
      <c r="BT151" s="193"/>
      <c r="BU151" s="193"/>
      <c r="BV151" s="193"/>
      <c r="BW151" s="193" t="s">
        <v>162</v>
      </c>
      <c r="BX151" s="193" t="s">
        <v>149</v>
      </c>
      <c r="BY151" s="193" t="s">
        <v>2214</v>
      </c>
      <c r="BZ151" s="199">
        <v>43647</v>
      </c>
      <c r="CA151" s="199">
        <v>44196</v>
      </c>
      <c r="CB151" s="193">
        <v>17</v>
      </c>
      <c r="CC151" s="193" t="s">
        <v>162</v>
      </c>
      <c r="CD151" s="193"/>
      <c r="CE151" s="193"/>
      <c r="CF151" s="413">
        <v>2</v>
      </c>
      <c r="CG151" s="193">
        <v>2</v>
      </c>
      <c r="CH151" s="193"/>
      <c r="CI151" s="193" t="s">
        <v>1830</v>
      </c>
      <c r="CJ151"/>
    </row>
    <row r="152" spans="1:88" s="53" customFormat="1" ht="24.95" customHeight="1">
      <c r="A152" s="193">
        <v>152</v>
      </c>
      <c r="B152" s="193" t="s">
        <v>2215</v>
      </c>
      <c r="C152" s="193" t="s">
        <v>1483</v>
      </c>
      <c r="D152" s="193"/>
      <c r="E152" s="193" t="s">
        <v>2216</v>
      </c>
      <c r="F152" s="193" t="s">
        <v>24</v>
      </c>
      <c r="G152" s="193">
        <v>7</v>
      </c>
      <c r="H152" s="193" t="s">
        <v>52</v>
      </c>
      <c r="I152" s="193" t="s">
        <v>41</v>
      </c>
      <c r="J152" s="193" t="s">
        <v>223</v>
      </c>
      <c r="K152" s="193" t="s">
        <v>2217</v>
      </c>
      <c r="L152" s="193" t="s">
        <v>33</v>
      </c>
      <c r="M152" s="193" t="s">
        <v>162</v>
      </c>
      <c r="N152" s="193"/>
      <c r="O152" s="193" t="s">
        <v>150</v>
      </c>
      <c r="P152" s="193" t="s">
        <v>150</v>
      </c>
      <c r="Q152" s="193"/>
      <c r="R152" s="193" t="s">
        <v>2218</v>
      </c>
      <c r="S152" s="420" t="s">
        <v>2219</v>
      </c>
      <c r="T152" s="383" t="s">
        <v>2220</v>
      </c>
      <c r="U152" s="204" t="s">
        <v>2221</v>
      </c>
      <c r="V152" s="194">
        <v>30296</v>
      </c>
      <c r="W152" s="202" t="s">
        <v>2222</v>
      </c>
      <c r="X152" s="202" t="s">
        <v>178</v>
      </c>
      <c r="Y152" s="202"/>
      <c r="Z152" s="202"/>
      <c r="AA152" s="193"/>
      <c r="AB152" s="194">
        <v>42916</v>
      </c>
      <c r="AC152" s="311">
        <v>42795</v>
      </c>
      <c r="AD152" s="194"/>
      <c r="AE152" s="194" t="s">
        <v>2223</v>
      </c>
      <c r="AF152" s="342" t="s">
        <v>2224</v>
      </c>
      <c r="AG152" s="342" t="s">
        <v>2225</v>
      </c>
      <c r="AH152" s="193">
        <f t="shared" si="33"/>
        <v>3</v>
      </c>
      <c r="AI152" s="194" t="s">
        <v>161</v>
      </c>
      <c r="AJ152" s="194"/>
      <c r="AK152" s="194"/>
      <c r="AL152" s="194" t="s">
        <v>149</v>
      </c>
      <c r="AM152" s="194"/>
      <c r="AN152" s="194"/>
      <c r="AO152" s="194" t="s">
        <v>163</v>
      </c>
      <c r="AP152" s="193" t="s">
        <v>180</v>
      </c>
      <c r="AQ152" s="194" t="s">
        <v>249</v>
      </c>
      <c r="AR152" s="194" t="s">
        <v>162</v>
      </c>
      <c r="AS152" s="194"/>
      <c r="AT152" s="458" t="s">
        <v>218</v>
      </c>
      <c r="AU152" s="193" t="s">
        <v>2226</v>
      </c>
      <c r="AV152" s="194"/>
      <c r="AW152" s="195">
        <v>42793</v>
      </c>
      <c r="AX152" s="195">
        <v>43045</v>
      </c>
      <c r="AY152" s="195" t="s">
        <v>149</v>
      </c>
      <c r="AZ152" s="195">
        <v>43290</v>
      </c>
      <c r="BA152" s="195">
        <v>43447</v>
      </c>
      <c r="BB152" s="195"/>
      <c r="BC152" s="196" t="s">
        <v>2227</v>
      </c>
      <c r="BD152" s="194">
        <v>44207</v>
      </c>
      <c r="BE152" s="194" t="s">
        <v>162</v>
      </c>
      <c r="BF152" s="194">
        <v>44410</v>
      </c>
      <c r="BG152" s="194" t="s">
        <v>162</v>
      </c>
      <c r="BH152" s="194"/>
      <c r="BI152" s="194"/>
      <c r="BJ152" s="194"/>
      <c r="BK152" s="197">
        <v>45273</v>
      </c>
      <c r="BL152" s="205" t="s">
        <v>17</v>
      </c>
      <c r="BM152" s="284"/>
      <c r="BN152" s="284">
        <f t="shared" si="38"/>
        <v>74</v>
      </c>
      <c r="BO152" s="193"/>
      <c r="BP152" s="193"/>
      <c r="BQ152" s="193"/>
      <c r="BR152" s="193"/>
      <c r="BS152" s="193"/>
      <c r="BT152" s="193"/>
      <c r="BU152" s="193"/>
      <c r="BV152" s="193"/>
      <c r="BW152" s="193" t="s">
        <v>162</v>
      </c>
      <c r="BX152" s="193"/>
      <c r="BY152" s="193"/>
      <c r="BZ152" s="199"/>
      <c r="CA152" s="199"/>
      <c r="CB152" s="193"/>
      <c r="CC152" s="193"/>
      <c r="CD152" s="193"/>
      <c r="CE152" s="193"/>
      <c r="CF152" s="413">
        <v>3</v>
      </c>
      <c r="CG152" s="193"/>
      <c r="CH152" s="193"/>
      <c r="CI152" s="193" t="s">
        <v>2228</v>
      </c>
      <c r="CJ152"/>
    </row>
    <row r="153" spans="1:88" s="53" customFormat="1" ht="24.95" customHeight="1">
      <c r="A153" s="193">
        <v>153</v>
      </c>
      <c r="B153" s="193" t="s">
        <v>2229</v>
      </c>
      <c r="C153" s="193" t="s">
        <v>2230</v>
      </c>
      <c r="D153" s="193" t="s">
        <v>2231</v>
      </c>
      <c r="E153" s="193" t="s">
        <v>2232</v>
      </c>
      <c r="F153" s="193" t="s">
        <v>25</v>
      </c>
      <c r="G153" s="193">
        <v>7</v>
      </c>
      <c r="H153" s="193" t="s">
        <v>49</v>
      </c>
      <c r="I153" s="193" t="s">
        <v>40</v>
      </c>
      <c r="J153" s="193" t="s">
        <v>2233</v>
      </c>
      <c r="K153" s="193" t="s">
        <v>2234</v>
      </c>
      <c r="L153" s="193" t="s">
        <v>40</v>
      </c>
      <c r="M153" s="193" t="s">
        <v>149</v>
      </c>
      <c r="N153" s="193">
        <v>10127492016</v>
      </c>
      <c r="O153" s="193" t="s">
        <v>150</v>
      </c>
      <c r="P153" s="193" t="s">
        <v>150</v>
      </c>
      <c r="Q153" s="193" t="s">
        <v>150</v>
      </c>
      <c r="R153" s="193" t="s">
        <v>2235</v>
      </c>
      <c r="S153" s="193" t="s">
        <v>2236</v>
      </c>
      <c r="T153" s="382" t="s">
        <v>2237</v>
      </c>
      <c r="U153" s="194" t="s">
        <v>2238</v>
      </c>
      <c r="V153" s="194">
        <v>26570</v>
      </c>
      <c r="W153" s="202" t="s">
        <v>2239</v>
      </c>
      <c r="X153" s="202" t="s">
        <v>178</v>
      </c>
      <c r="Y153" s="202" t="s">
        <v>162</v>
      </c>
      <c r="Z153" s="202"/>
      <c r="AA153" s="193">
        <v>21</v>
      </c>
      <c r="AB153" s="194">
        <v>42982</v>
      </c>
      <c r="AC153" s="311">
        <v>42795</v>
      </c>
      <c r="AD153" s="194"/>
      <c r="AE153" s="194" t="s">
        <v>2240</v>
      </c>
      <c r="AF153" s="194" t="s">
        <v>2241</v>
      </c>
      <c r="AG153" s="194" t="s">
        <v>2242</v>
      </c>
      <c r="AH153" s="193">
        <f t="shared" si="33"/>
        <v>3</v>
      </c>
      <c r="AI153" s="194" t="s">
        <v>160</v>
      </c>
      <c r="AJ153" s="194"/>
      <c r="AK153" s="194"/>
      <c r="AL153" s="194" t="s">
        <v>149</v>
      </c>
      <c r="AM153" s="194"/>
      <c r="AN153" s="194"/>
      <c r="AO153" s="194" t="s">
        <v>201</v>
      </c>
      <c r="AP153" s="193" t="s">
        <v>2243</v>
      </c>
      <c r="AQ153" s="194" t="s">
        <v>2244</v>
      </c>
      <c r="AR153" s="194"/>
      <c r="AS153" s="194"/>
      <c r="AT153" s="458" t="s">
        <v>419</v>
      </c>
      <c r="AU153" s="193" t="s">
        <v>2245</v>
      </c>
      <c r="AV153" s="194"/>
      <c r="AW153" s="195">
        <v>42793</v>
      </c>
      <c r="AX153" s="195">
        <v>43045</v>
      </c>
      <c r="AY153" s="195" t="s">
        <v>149</v>
      </c>
      <c r="AZ153" s="195">
        <v>43140</v>
      </c>
      <c r="BA153" s="195">
        <v>43251</v>
      </c>
      <c r="BB153" s="195"/>
      <c r="BC153" s="196" t="s">
        <v>2246</v>
      </c>
      <c r="BD153" s="195">
        <v>43675</v>
      </c>
      <c r="BE153" s="195" t="s">
        <v>149</v>
      </c>
      <c r="BF153" s="195">
        <v>43891</v>
      </c>
      <c r="BG153" s="195" t="s">
        <v>149</v>
      </c>
      <c r="BH153" s="194">
        <v>44260</v>
      </c>
      <c r="BI153" s="194">
        <v>44468</v>
      </c>
      <c r="BJ153" s="194"/>
      <c r="BK153" s="197">
        <v>44468</v>
      </c>
      <c r="BL153" s="193" t="s">
        <v>17</v>
      </c>
      <c r="BM153" s="284">
        <f>DATEDIF(AW153,BK153, "M")+1</f>
        <v>56</v>
      </c>
      <c r="BN153" s="284">
        <f t="shared" si="38"/>
        <v>47</v>
      </c>
      <c r="BO153" s="193"/>
      <c r="BP153" s="193">
        <v>0</v>
      </c>
      <c r="BQ153" s="193">
        <v>2</v>
      </c>
      <c r="BR153" s="193">
        <v>0</v>
      </c>
      <c r="BS153" s="193"/>
      <c r="BT153" s="193"/>
      <c r="BU153" s="193"/>
      <c r="BV153" s="193"/>
      <c r="BW153" s="193" t="s">
        <v>162</v>
      </c>
      <c r="BX153" s="193" t="s">
        <v>162</v>
      </c>
      <c r="BY153" s="193"/>
      <c r="BZ153" s="199"/>
      <c r="CA153" s="199"/>
      <c r="CB153" s="193"/>
      <c r="CC153" s="193" t="s">
        <v>162</v>
      </c>
      <c r="CD153" s="193"/>
      <c r="CE153" s="193"/>
      <c r="CF153" s="413">
        <v>5</v>
      </c>
      <c r="CG153" s="193">
        <v>5</v>
      </c>
      <c r="CH153" s="193"/>
      <c r="CI153" s="193" t="s">
        <v>2228</v>
      </c>
      <c r="CJ153"/>
    </row>
    <row r="154" spans="1:88" s="53" customFormat="1" ht="24.95" customHeight="1">
      <c r="A154" s="193">
        <v>154</v>
      </c>
      <c r="B154" s="193" t="s">
        <v>2247</v>
      </c>
      <c r="C154" s="193" t="s">
        <v>1859</v>
      </c>
      <c r="D154" s="193" t="s">
        <v>2248</v>
      </c>
      <c r="E154" s="193" t="s">
        <v>2249</v>
      </c>
      <c r="F154" s="193" t="s">
        <v>25</v>
      </c>
      <c r="G154" s="193">
        <v>7</v>
      </c>
      <c r="H154" s="193" t="s">
        <v>51</v>
      </c>
      <c r="I154" s="193" t="s">
        <v>30</v>
      </c>
      <c r="J154" s="193" t="s">
        <v>606</v>
      </c>
      <c r="K154" s="193" t="s">
        <v>2250</v>
      </c>
      <c r="L154" s="193" t="s">
        <v>30</v>
      </c>
      <c r="M154" s="193" t="s">
        <v>149</v>
      </c>
      <c r="N154" s="193">
        <v>1706</v>
      </c>
      <c r="O154" s="193" t="s">
        <v>150</v>
      </c>
      <c r="P154" s="193" t="s">
        <v>150</v>
      </c>
      <c r="Q154" s="193" t="s">
        <v>150</v>
      </c>
      <c r="R154" s="193" t="s">
        <v>2251</v>
      </c>
      <c r="S154" s="420" t="s">
        <v>2252</v>
      </c>
      <c r="T154" s="383" t="s">
        <v>2253</v>
      </c>
      <c r="U154" s="194"/>
      <c r="V154" s="194">
        <v>27928</v>
      </c>
      <c r="W154" s="202" t="s">
        <v>2254</v>
      </c>
      <c r="X154" s="202" t="s">
        <v>178</v>
      </c>
      <c r="Y154" s="202"/>
      <c r="Z154" s="202"/>
      <c r="AA154" s="193">
        <v>30.5</v>
      </c>
      <c r="AB154" s="194">
        <v>42999</v>
      </c>
      <c r="AC154" s="311">
        <v>42795</v>
      </c>
      <c r="AD154" s="194"/>
      <c r="AE154" s="194" t="s">
        <v>2255</v>
      </c>
      <c r="AF154" s="194" t="s">
        <v>2256</v>
      </c>
      <c r="AG154" s="194"/>
      <c r="AH154" s="193">
        <f t="shared" si="33"/>
        <v>2</v>
      </c>
      <c r="AI154" s="194" t="s">
        <v>160</v>
      </c>
      <c r="AJ154" s="194"/>
      <c r="AK154" s="194"/>
      <c r="AL154" s="194" t="s">
        <v>149</v>
      </c>
      <c r="AM154" s="194"/>
      <c r="AN154" s="194"/>
      <c r="AO154" s="194" t="s">
        <v>163</v>
      </c>
      <c r="AP154" s="193"/>
      <c r="AQ154" s="194" t="s">
        <v>249</v>
      </c>
      <c r="AR154" s="194" t="s">
        <v>149</v>
      </c>
      <c r="AS154" s="194"/>
      <c r="AT154" s="458" t="s">
        <v>327</v>
      </c>
      <c r="AU154" s="193" t="s">
        <v>2257</v>
      </c>
      <c r="AV154" s="194"/>
      <c r="AW154" s="195">
        <v>42793</v>
      </c>
      <c r="AX154" s="195">
        <v>43045</v>
      </c>
      <c r="AY154" s="195" t="s">
        <v>149</v>
      </c>
      <c r="AZ154" s="195"/>
      <c r="BA154" s="195"/>
      <c r="BB154" s="195"/>
      <c r="BC154" s="196" t="s">
        <v>2258</v>
      </c>
      <c r="BD154" s="195">
        <v>43675</v>
      </c>
      <c r="BE154" s="195" t="s">
        <v>149</v>
      </c>
      <c r="BF154" s="195">
        <v>43891</v>
      </c>
      <c r="BG154" s="195" t="s">
        <v>149</v>
      </c>
      <c r="BH154" s="194"/>
      <c r="BI154" s="194">
        <v>44435</v>
      </c>
      <c r="BJ154" s="194">
        <v>44452</v>
      </c>
      <c r="BK154" s="197">
        <v>44452</v>
      </c>
      <c r="BL154" s="193" t="s">
        <v>17</v>
      </c>
      <c r="BM154" s="193">
        <f t="shared" ref="BM154:BM155" si="40">DATEDIF(AW154,BK154, "M")+1</f>
        <v>55</v>
      </c>
      <c r="BN154" s="284">
        <f t="shared" si="38"/>
        <v>47</v>
      </c>
      <c r="BO154" s="202" t="s">
        <v>2259</v>
      </c>
      <c r="BP154" s="193">
        <v>7</v>
      </c>
      <c r="BQ154" s="193">
        <v>9</v>
      </c>
      <c r="BR154" s="193">
        <v>4</v>
      </c>
      <c r="BS154" s="193"/>
      <c r="BT154" s="193"/>
      <c r="BU154" s="193"/>
      <c r="BV154" s="193"/>
      <c r="BW154" s="193" t="s">
        <v>162</v>
      </c>
      <c r="BX154" s="193"/>
      <c r="BY154" s="193"/>
      <c r="BZ154" s="199">
        <v>44078</v>
      </c>
      <c r="CA154" s="199">
        <v>44256</v>
      </c>
      <c r="CB154" s="193">
        <v>6</v>
      </c>
      <c r="CC154" s="193"/>
      <c r="CD154" s="193"/>
      <c r="CE154" s="193"/>
      <c r="CF154" s="413">
        <v>4</v>
      </c>
      <c r="CG154" s="193">
        <v>4</v>
      </c>
      <c r="CH154" s="193"/>
      <c r="CI154" s="193" t="s">
        <v>1830</v>
      </c>
      <c r="CJ154"/>
    </row>
    <row r="155" spans="1:88" s="53" customFormat="1" ht="24.95" customHeight="1">
      <c r="A155" s="193">
        <v>155</v>
      </c>
      <c r="B155" s="193" t="s">
        <v>2260</v>
      </c>
      <c r="C155" s="193" t="s">
        <v>2261</v>
      </c>
      <c r="D155" s="193" t="s">
        <v>2262</v>
      </c>
      <c r="E155" s="193" t="s">
        <v>2263</v>
      </c>
      <c r="F155" s="193" t="s">
        <v>25</v>
      </c>
      <c r="G155" s="193">
        <v>7</v>
      </c>
      <c r="H155" s="193" t="s">
        <v>50</v>
      </c>
      <c r="I155" s="193" t="s">
        <v>44</v>
      </c>
      <c r="J155" s="193" t="s">
        <v>606</v>
      </c>
      <c r="K155" s="193" t="s">
        <v>606</v>
      </c>
      <c r="L155" s="193" t="s">
        <v>43</v>
      </c>
      <c r="M155" s="193" t="s">
        <v>162</v>
      </c>
      <c r="N155" s="193">
        <v>1746377</v>
      </c>
      <c r="O155" s="193" t="s">
        <v>150</v>
      </c>
      <c r="P155" s="193" t="s">
        <v>150</v>
      </c>
      <c r="Q155" s="193"/>
      <c r="R155" s="200" t="s">
        <v>2264</v>
      </c>
      <c r="S155" s="193" t="s">
        <v>2265</v>
      </c>
      <c r="T155" s="383" t="s">
        <v>2266</v>
      </c>
      <c r="U155" s="194" t="s">
        <v>822</v>
      </c>
      <c r="V155" s="194">
        <v>29816</v>
      </c>
      <c r="W155" s="202" t="s">
        <v>2267</v>
      </c>
      <c r="X155" s="202" t="s">
        <v>178</v>
      </c>
      <c r="Y155" s="202" t="s">
        <v>162</v>
      </c>
      <c r="Z155" s="202"/>
      <c r="AA155" s="193">
        <v>20</v>
      </c>
      <c r="AB155" s="194">
        <v>42978</v>
      </c>
      <c r="AC155" s="311">
        <v>42795</v>
      </c>
      <c r="AD155" s="194"/>
      <c r="AE155" s="193" t="s">
        <v>2268</v>
      </c>
      <c r="AF155" s="193" t="s">
        <v>2269</v>
      </c>
      <c r="AG155" s="194"/>
      <c r="AH155" s="193">
        <f t="shared" si="33"/>
        <v>2</v>
      </c>
      <c r="AI155" s="194" t="s">
        <v>160</v>
      </c>
      <c r="AJ155" s="194"/>
      <c r="AK155" s="194"/>
      <c r="AL155" s="194" t="s">
        <v>149</v>
      </c>
      <c r="AM155" s="194"/>
      <c r="AN155" s="194"/>
      <c r="AO155" s="194" t="s">
        <v>181</v>
      </c>
      <c r="AP155" s="193" t="s">
        <v>2270</v>
      </c>
      <c r="AQ155" s="194" t="s">
        <v>2271</v>
      </c>
      <c r="AR155" s="194"/>
      <c r="AS155" s="194"/>
      <c r="AT155" s="458" t="s">
        <v>297</v>
      </c>
      <c r="AU155" s="193" t="s">
        <v>2272</v>
      </c>
      <c r="AV155" s="194"/>
      <c r="AW155" s="195">
        <v>42793</v>
      </c>
      <c r="AX155" s="195">
        <v>43045</v>
      </c>
      <c r="AY155" s="195" t="s">
        <v>149</v>
      </c>
      <c r="AZ155" s="195">
        <v>43341</v>
      </c>
      <c r="BA155" s="195">
        <v>43410</v>
      </c>
      <c r="BB155" s="195"/>
      <c r="BC155" s="196" t="s">
        <v>2273</v>
      </c>
      <c r="BD155" s="195">
        <v>43675</v>
      </c>
      <c r="BE155" s="195" t="s">
        <v>149</v>
      </c>
      <c r="BF155" s="195">
        <v>43891</v>
      </c>
      <c r="BG155" s="195" t="s">
        <v>149</v>
      </c>
      <c r="BH155" s="194"/>
      <c r="BI155" s="194"/>
      <c r="BJ155" s="194"/>
      <c r="BK155" s="197">
        <v>45248</v>
      </c>
      <c r="BL155" s="205" t="s">
        <v>17</v>
      </c>
      <c r="BM155" s="193">
        <f t="shared" si="40"/>
        <v>81</v>
      </c>
      <c r="BN155" s="284">
        <f t="shared" si="38"/>
        <v>73</v>
      </c>
      <c r="BO155" s="202" t="s">
        <v>2274</v>
      </c>
      <c r="BP155" s="193">
        <v>1</v>
      </c>
      <c r="BQ155" s="193">
        <v>0</v>
      </c>
      <c r="BR155" s="193">
        <v>0</v>
      </c>
      <c r="BS155" s="193"/>
      <c r="BT155" s="193"/>
      <c r="BU155" s="193"/>
      <c r="BV155" s="193"/>
      <c r="BW155" s="193" t="s">
        <v>2275</v>
      </c>
      <c r="BX155" s="193" t="s">
        <v>162</v>
      </c>
      <c r="BY155" s="193"/>
      <c r="BZ155" s="199"/>
      <c r="CA155" s="199"/>
      <c r="CB155" s="193"/>
      <c r="CC155" s="193" t="s">
        <v>162</v>
      </c>
      <c r="CD155" s="193"/>
      <c r="CE155" s="193"/>
      <c r="CF155" s="413">
        <v>2</v>
      </c>
      <c r="CG155" s="193"/>
      <c r="CH155" s="193"/>
      <c r="CI155" s="193" t="s">
        <v>814</v>
      </c>
      <c r="CJ155"/>
    </row>
    <row r="156" spans="1:88" s="53" customFormat="1" ht="24.95" customHeight="1">
      <c r="A156" s="193">
        <v>156</v>
      </c>
      <c r="B156" s="193" t="s">
        <v>2276</v>
      </c>
      <c r="C156" s="193" t="s">
        <v>2277</v>
      </c>
      <c r="D156" s="193" t="s">
        <v>2278</v>
      </c>
      <c r="E156" s="193" t="s">
        <v>2279</v>
      </c>
      <c r="F156" s="193" t="s">
        <v>24</v>
      </c>
      <c r="G156" s="193">
        <v>7</v>
      </c>
      <c r="H156" s="193" t="s">
        <v>50</v>
      </c>
      <c r="I156" s="193" t="s">
        <v>44</v>
      </c>
      <c r="J156" s="193" t="s">
        <v>2280</v>
      </c>
      <c r="K156" s="193" t="s">
        <v>2281</v>
      </c>
      <c r="L156" s="193" t="s">
        <v>42</v>
      </c>
      <c r="M156" s="193" t="s">
        <v>149</v>
      </c>
      <c r="N156" s="201" t="s">
        <v>2282</v>
      </c>
      <c r="O156" s="193" t="s">
        <v>150</v>
      </c>
      <c r="P156" s="193" t="s">
        <v>150</v>
      </c>
      <c r="Q156" s="193" t="s">
        <v>150</v>
      </c>
      <c r="R156" s="193" t="s">
        <v>2283</v>
      </c>
      <c r="S156" s="420" t="s">
        <v>2284</v>
      </c>
      <c r="T156" s="383" t="s">
        <v>2285</v>
      </c>
      <c r="U156" s="194" t="s">
        <v>2286</v>
      </c>
      <c r="V156" s="194">
        <v>27916</v>
      </c>
      <c r="W156" s="202" t="s">
        <v>2287</v>
      </c>
      <c r="X156" s="202" t="s">
        <v>155</v>
      </c>
      <c r="Y156" s="202"/>
      <c r="Z156" s="202"/>
      <c r="AA156" s="193">
        <v>18.5</v>
      </c>
      <c r="AB156" s="194">
        <v>42704</v>
      </c>
      <c r="AC156" s="311">
        <v>42795</v>
      </c>
      <c r="AD156" s="194"/>
      <c r="AE156" s="194" t="s">
        <v>2288</v>
      </c>
      <c r="AF156" s="194" t="s">
        <v>2289</v>
      </c>
      <c r="AG156" s="194"/>
      <c r="AH156" s="193">
        <f t="shared" si="33"/>
        <v>2</v>
      </c>
      <c r="AI156" s="194" t="s">
        <v>160</v>
      </c>
      <c r="AJ156" s="194"/>
      <c r="AK156" s="194"/>
      <c r="AL156" s="194" t="s">
        <v>162</v>
      </c>
      <c r="AM156" s="194"/>
      <c r="AN156" s="194"/>
      <c r="AO156" s="194" t="s">
        <v>163</v>
      </c>
      <c r="AP156" s="193" t="s">
        <v>202</v>
      </c>
      <c r="AQ156" s="194" t="s">
        <v>216</v>
      </c>
      <c r="AR156" s="194" t="s">
        <v>149</v>
      </c>
      <c r="AS156" s="206" t="s">
        <v>2290</v>
      </c>
      <c r="AT156" s="458" t="s">
        <v>297</v>
      </c>
      <c r="AU156" s="193" t="s">
        <v>2291</v>
      </c>
      <c r="AV156" s="194"/>
      <c r="AW156" s="195">
        <v>42793</v>
      </c>
      <c r="AX156" s="195">
        <v>43045</v>
      </c>
      <c r="AY156" s="195" t="s">
        <v>149</v>
      </c>
      <c r="AZ156" s="195">
        <v>42892</v>
      </c>
      <c r="BA156" s="195">
        <v>42975</v>
      </c>
      <c r="BB156" s="195"/>
      <c r="BC156" s="196" t="s">
        <v>2292</v>
      </c>
      <c r="BD156" s="195">
        <v>43675</v>
      </c>
      <c r="BE156" s="195" t="s">
        <v>149</v>
      </c>
      <c r="BF156" s="195">
        <v>43891</v>
      </c>
      <c r="BG156" s="195" t="s">
        <v>149</v>
      </c>
      <c r="BH156" s="194"/>
      <c r="BI156" s="194">
        <v>44147</v>
      </c>
      <c r="BJ156" s="194"/>
      <c r="BK156" s="197">
        <v>44181</v>
      </c>
      <c r="BL156" s="193" t="s">
        <v>17</v>
      </c>
      <c r="BM156" s="193">
        <f>DATEDIF(AW156,BK156, "M")+1</f>
        <v>46</v>
      </c>
      <c r="BN156" s="284">
        <f t="shared" si="38"/>
        <v>38</v>
      </c>
      <c r="BO156" s="202" t="s">
        <v>2293</v>
      </c>
      <c r="BP156" s="193">
        <v>2</v>
      </c>
      <c r="BQ156" s="193">
        <v>8</v>
      </c>
      <c r="BR156" s="193">
        <v>2</v>
      </c>
      <c r="BS156" s="193"/>
      <c r="BT156" s="193"/>
      <c r="BU156" s="193"/>
      <c r="BV156" s="193"/>
      <c r="BW156" s="193" t="s">
        <v>162</v>
      </c>
      <c r="BX156" s="193" t="s">
        <v>162</v>
      </c>
      <c r="BY156" s="193"/>
      <c r="BZ156" s="199"/>
      <c r="CA156" s="199"/>
      <c r="CB156" s="193"/>
      <c r="CC156" s="193" t="s">
        <v>162</v>
      </c>
      <c r="CD156" s="193"/>
      <c r="CE156" s="193"/>
      <c r="CF156" s="413">
        <v>3</v>
      </c>
      <c r="CG156" s="193">
        <v>3</v>
      </c>
      <c r="CH156" s="193"/>
      <c r="CI156" s="193" t="s">
        <v>1830</v>
      </c>
      <c r="CJ156"/>
    </row>
    <row r="157" spans="1:88" s="53" customFormat="1" ht="24.95" customHeight="1">
      <c r="A157" s="97">
        <v>157</v>
      </c>
      <c r="B157" s="97" t="s">
        <v>2294</v>
      </c>
      <c r="C157" s="97" t="s">
        <v>2295</v>
      </c>
      <c r="D157" s="97" t="s">
        <v>2296</v>
      </c>
      <c r="E157" s="97" t="s">
        <v>2297</v>
      </c>
      <c r="F157" s="97" t="s">
        <v>25</v>
      </c>
      <c r="G157" s="97">
        <v>7</v>
      </c>
      <c r="H157" s="97" t="s">
        <v>49</v>
      </c>
      <c r="I157" s="97" t="s">
        <v>40</v>
      </c>
      <c r="J157" s="97" t="s">
        <v>2298</v>
      </c>
      <c r="K157" s="97" t="s">
        <v>2299</v>
      </c>
      <c r="L157" s="97" t="s">
        <v>40</v>
      </c>
      <c r="M157" s="97" t="s">
        <v>149</v>
      </c>
      <c r="N157" s="97"/>
      <c r="O157" s="97" t="s">
        <v>150</v>
      </c>
      <c r="P157" s="97" t="s">
        <v>150</v>
      </c>
      <c r="Q157" s="97"/>
      <c r="R157" s="97" t="s">
        <v>2300</v>
      </c>
      <c r="S157" s="97" t="s">
        <v>2301</v>
      </c>
      <c r="T157" s="371" t="s">
        <v>2302</v>
      </c>
      <c r="U157" s="98"/>
      <c r="V157" s="98">
        <v>29274</v>
      </c>
      <c r="W157" s="179" t="s">
        <v>2303</v>
      </c>
      <c r="X157" s="179"/>
      <c r="Y157" s="179"/>
      <c r="Z157" s="179"/>
      <c r="AA157" s="97">
        <v>22.5</v>
      </c>
      <c r="AB157" s="98">
        <v>42978</v>
      </c>
      <c r="AC157" s="303">
        <v>42795</v>
      </c>
      <c r="AD157" s="98">
        <v>44214</v>
      </c>
      <c r="AE157" s="98" t="s">
        <v>2304</v>
      </c>
      <c r="AF157" s="98"/>
      <c r="AG157" s="98"/>
      <c r="AH157" s="97">
        <f t="shared" si="33"/>
        <v>1</v>
      </c>
      <c r="AI157" s="98" t="s">
        <v>160</v>
      </c>
      <c r="AJ157" s="98"/>
      <c r="AK157" s="98"/>
      <c r="AL157" s="98" t="s">
        <v>149</v>
      </c>
      <c r="AM157" s="98"/>
      <c r="AN157" s="98"/>
      <c r="AO157" s="98" t="s">
        <v>163</v>
      </c>
      <c r="AP157" s="97"/>
      <c r="AQ157" s="98"/>
      <c r="AR157" s="98"/>
      <c r="AS157" s="98"/>
      <c r="AT157" s="437" t="s">
        <v>419</v>
      </c>
      <c r="AU157" s="97"/>
      <c r="AV157" s="98"/>
      <c r="AW157" s="99">
        <v>42793</v>
      </c>
      <c r="AX157" s="99">
        <v>43045</v>
      </c>
      <c r="AY157" s="99" t="s">
        <v>149</v>
      </c>
      <c r="AZ157" s="99">
        <v>42970</v>
      </c>
      <c r="BA157" s="99">
        <v>43026</v>
      </c>
      <c r="BB157" s="99">
        <v>43047</v>
      </c>
      <c r="BC157" s="100" t="s">
        <v>2305</v>
      </c>
      <c r="BD157" s="99" t="s">
        <v>726</v>
      </c>
      <c r="BE157" s="99" t="s">
        <v>162</v>
      </c>
      <c r="BF157" s="99" t="s">
        <v>726</v>
      </c>
      <c r="BG157" s="99" t="s">
        <v>162</v>
      </c>
      <c r="BH157" s="98"/>
      <c r="BI157" s="98"/>
      <c r="BJ157" s="98"/>
      <c r="BK157" s="207"/>
      <c r="BL157" s="208" t="s">
        <v>19</v>
      </c>
      <c r="BM157" s="286" t="s">
        <v>19</v>
      </c>
      <c r="BN157" s="286"/>
      <c r="BO157" s="97"/>
      <c r="BP157" s="97"/>
      <c r="BQ157" s="97"/>
      <c r="BR157" s="97"/>
      <c r="BS157" s="97"/>
      <c r="BT157" s="97"/>
      <c r="BU157" s="97"/>
      <c r="BV157" s="97"/>
      <c r="BW157" s="97" t="s">
        <v>162</v>
      </c>
      <c r="BX157" s="97"/>
      <c r="BY157" s="97"/>
      <c r="BZ157" s="101"/>
      <c r="CA157" s="101"/>
      <c r="CB157" s="97"/>
      <c r="CC157" s="97"/>
      <c r="CD157" s="97"/>
      <c r="CE157" s="97"/>
      <c r="CF157" s="119"/>
      <c r="CG157" s="97"/>
      <c r="CH157" s="97"/>
      <c r="CI157" s="97" t="s">
        <v>1830</v>
      </c>
      <c r="CJ157"/>
    </row>
    <row r="158" spans="1:88" s="53" customFormat="1" ht="24.95" customHeight="1">
      <c r="A158" s="193">
        <v>158</v>
      </c>
      <c r="B158" s="193" t="s">
        <v>2306</v>
      </c>
      <c r="C158" s="193" t="s">
        <v>2307</v>
      </c>
      <c r="D158" s="193" t="s">
        <v>2308</v>
      </c>
      <c r="E158" s="193" t="s">
        <v>2309</v>
      </c>
      <c r="F158" s="193" t="s">
        <v>25</v>
      </c>
      <c r="G158" s="193">
        <v>7</v>
      </c>
      <c r="H158" s="193" t="s">
        <v>49</v>
      </c>
      <c r="I158" s="193" t="s">
        <v>35</v>
      </c>
      <c r="J158" s="193" t="s">
        <v>2310</v>
      </c>
      <c r="K158" s="193" t="s">
        <v>2311</v>
      </c>
      <c r="L158" s="193" t="s">
        <v>35</v>
      </c>
      <c r="M158" s="193" t="s">
        <v>162</v>
      </c>
      <c r="N158" s="193" t="s">
        <v>2312</v>
      </c>
      <c r="O158" s="193" t="s">
        <v>321</v>
      </c>
      <c r="P158" s="193" t="s">
        <v>321</v>
      </c>
      <c r="Q158" s="193" t="s">
        <v>321</v>
      </c>
      <c r="R158" s="193" t="s">
        <v>2313</v>
      </c>
      <c r="S158" s="193" t="s">
        <v>2314</v>
      </c>
      <c r="T158" s="383" t="s">
        <v>2315</v>
      </c>
      <c r="U158" s="194" t="s">
        <v>2316</v>
      </c>
      <c r="V158" s="194">
        <v>29754</v>
      </c>
      <c r="W158" s="202" t="s">
        <v>2317</v>
      </c>
      <c r="X158" s="202" t="s">
        <v>178</v>
      </c>
      <c r="Y158" s="202" t="s">
        <v>162</v>
      </c>
      <c r="Z158" s="202"/>
      <c r="AA158" s="193"/>
      <c r="AB158" s="194">
        <v>42856</v>
      </c>
      <c r="AC158" s="311">
        <v>42795</v>
      </c>
      <c r="AD158" s="194"/>
      <c r="AE158" s="194" t="s">
        <v>2318</v>
      </c>
      <c r="AF158" s="342" t="s">
        <v>2319</v>
      </c>
      <c r="AG158" s="194"/>
      <c r="AH158" s="193">
        <f t="shared" si="33"/>
        <v>2</v>
      </c>
      <c r="AI158" s="194" t="s">
        <v>160</v>
      </c>
      <c r="AJ158" s="194"/>
      <c r="AK158" s="194"/>
      <c r="AL158" s="194" t="s">
        <v>162</v>
      </c>
      <c r="AM158" s="194"/>
      <c r="AN158" s="194"/>
      <c r="AO158" s="194" t="s">
        <v>163</v>
      </c>
      <c r="AP158" s="193" t="s">
        <v>1288</v>
      </c>
      <c r="AQ158" s="206" t="s">
        <v>202</v>
      </c>
      <c r="AR158" s="194" t="s">
        <v>149</v>
      </c>
      <c r="AS158" s="194"/>
      <c r="AT158" s="458" t="s">
        <v>203</v>
      </c>
      <c r="AU158" s="193" t="s">
        <v>2320</v>
      </c>
      <c r="AV158" s="194"/>
      <c r="AW158" s="195">
        <v>42793</v>
      </c>
      <c r="AX158" s="195">
        <v>43045</v>
      </c>
      <c r="AY158" s="195" t="s">
        <v>149</v>
      </c>
      <c r="AZ158" s="195"/>
      <c r="BA158" s="195"/>
      <c r="BB158" s="195"/>
      <c r="BC158" s="196" t="s">
        <v>2321</v>
      </c>
      <c r="BD158" s="195">
        <v>44207</v>
      </c>
      <c r="BE158" s="194" t="s">
        <v>162</v>
      </c>
      <c r="BF158" s="194">
        <v>44410</v>
      </c>
      <c r="BG158" s="194" t="s">
        <v>162</v>
      </c>
      <c r="BH158" s="194"/>
      <c r="BI158" s="194"/>
      <c r="BJ158" s="194"/>
      <c r="BK158" s="197">
        <v>44917</v>
      </c>
      <c r="BL158" s="198" t="s">
        <v>17</v>
      </c>
      <c r="BM158" s="193">
        <f t="shared" ref="BM158:BM160" si="41">DATEDIF(AW158,BK158, "M")+1</f>
        <v>70</v>
      </c>
      <c r="BN158" s="284">
        <f t="shared" ref="BN158:BN160" si="42">DATEDIF(AX158,BK158, "M")+1</f>
        <v>62</v>
      </c>
      <c r="BO158" s="202" t="s">
        <v>2322</v>
      </c>
      <c r="BP158" s="193">
        <v>3</v>
      </c>
      <c r="BQ158" s="193"/>
      <c r="BR158" s="193"/>
      <c r="BS158" s="193"/>
      <c r="BT158" s="193"/>
      <c r="BU158" s="193"/>
      <c r="BV158" s="193"/>
      <c r="BW158" s="193" t="s">
        <v>2323</v>
      </c>
      <c r="BX158" s="193" t="s">
        <v>162</v>
      </c>
      <c r="BY158" s="193"/>
      <c r="BZ158" s="199"/>
      <c r="CA158" s="199"/>
      <c r="CB158" s="193"/>
      <c r="CC158" s="193" t="s">
        <v>162</v>
      </c>
      <c r="CD158" s="193"/>
      <c r="CE158" s="193"/>
      <c r="CF158" s="413">
        <v>0</v>
      </c>
      <c r="CG158" s="193"/>
      <c r="CH158" s="193"/>
      <c r="CI158" s="193" t="s">
        <v>2228</v>
      </c>
      <c r="CJ158"/>
    </row>
    <row r="159" spans="1:88" s="53" customFormat="1" ht="24.95" customHeight="1">
      <c r="A159" s="193">
        <v>159</v>
      </c>
      <c r="B159" s="193" t="s">
        <v>2324</v>
      </c>
      <c r="C159" s="193" t="s">
        <v>2325</v>
      </c>
      <c r="D159" s="193" t="s">
        <v>2326</v>
      </c>
      <c r="E159" s="193" t="s">
        <v>2327</v>
      </c>
      <c r="F159" s="193" t="s">
        <v>25</v>
      </c>
      <c r="G159" s="193">
        <v>7</v>
      </c>
      <c r="H159" s="193" t="s">
        <v>51</v>
      </c>
      <c r="I159" s="193" t="s">
        <v>30</v>
      </c>
      <c r="J159" s="193" t="s">
        <v>2328</v>
      </c>
      <c r="K159" s="193" t="s">
        <v>2329</v>
      </c>
      <c r="L159" s="193" t="s">
        <v>30</v>
      </c>
      <c r="M159" s="193" t="s">
        <v>149</v>
      </c>
      <c r="N159" s="193"/>
      <c r="O159" s="193" t="s">
        <v>150</v>
      </c>
      <c r="P159" s="193" t="s">
        <v>150</v>
      </c>
      <c r="Q159" s="193" t="s">
        <v>150</v>
      </c>
      <c r="R159" s="193" t="s">
        <v>2330</v>
      </c>
      <c r="S159" s="193" t="s">
        <v>2331</v>
      </c>
      <c r="T159" s="383" t="s">
        <v>2332</v>
      </c>
      <c r="U159" s="194" t="s">
        <v>2333</v>
      </c>
      <c r="V159" s="194">
        <v>29035</v>
      </c>
      <c r="W159" s="202" t="s">
        <v>2334</v>
      </c>
      <c r="X159" s="202" t="s">
        <v>178</v>
      </c>
      <c r="Y159" s="202" t="s">
        <v>162</v>
      </c>
      <c r="Z159" s="202"/>
      <c r="AA159" s="193">
        <v>32.5</v>
      </c>
      <c r="AB159" s="194">
        <v>42828</v>
      </c>
      <c r="AC159" s="311">
        <v>42795</v>
      </c>
      <c r="AD159" s="194"/>
      <c r="AE159" s="194" t="s">
        <v>2335</v>
      </c>
      <c r="AF159" s="194"/>
      <c r="AG159" s="194"/>
      <c r="AH159" s="193">
        <f t="shared" si="33"/>
        <v>1</v>
      </c>
      <c r="AI159" s="194" t="s">
        <v>160</v>
      </c>
      <c r="AJ159" s="194"/>
      <c r="AK159" s="194"/>
      <c r="AL159" s="194" t="s">
        <v>149</v>
      </c>
      <c r="AM159" s="194"/>
      <c r="AN159" s="194"/>
      <c r="AO159" s="194" t="s">
        <v>163</v>
      </c>
      <c r="AP159" s="193" t="s">
        <v>2336</v>
      </c>
      <c r="AQ159" s="194" t="s">
        <v>948</v>
      </c>
      <c r="AR159" s="194" t="s">
        <v>149</v>
      </c>
      <c r="AS159" s="194"/>
      <c r="AT159" s="458" t="s">
        <v>327</v>
      </c>
      <c r="AU159" s="193" t="s">
        <v>2337</v>
      </c>
      <c r="AV159" s="194"/>
      <c r="AW159" s="195">
        <v>42793</v>
      </c>
      <c r="AX159" s="195">
        <v>43045</v>
      </c>
      <c r="AY159" s="195" t="s">
        <v>149</v>
      </c>
      <c r="AZ159" s="195"/>
      <c r="BA159" s="195">
        <v>43175</v>
      </c>
      <c r="BB159" s="195"/>
      <c r="BC159" s="196" t="s">
        <v>2338</v>
      </c>
      <c r="BD159" s="195">
        <v>43675</v>
      </c>
      <c r="BE159" s="195" t="s">
        <v>149</v>
      </c>
      <c r="BF159" s="195">
        <v>43891</v>
      </c>
      <c r="BG159" s="195" t="s">
        <v>149</v>
      </c>
      <c r="BH159" s="194"/>
      <c r="BI159" s="194"/>
      <c r="BJ159" s="194"/>
      <c r="BK159" s="197">
        <v>44460</v>
      </c>
      <c r="BL159" s="193" t="s">
        <v>17</v>
      </c>
      <c r="BM159" s="193">
        <f t="shared" si="41"/>
        <v>55</v>
      </c>
      <c r="BN159" s="284">
        <f t="shared" si="42"/>
        <v>47</v>
      </c>
      <c r="BO159" s="193"/>
      <c r="BP159" s="193">
        <v>12</v>
      </c>
      <c r="BQ159" s="193">
        <v>14</v>
      </c>
      <c r="BR159" s="193">
        <v>8</v>
      </c>
      <c r="BS159" s="193"/>
      <c r="BT159" s="193"/>
      <c r="BU159" s="193"/>
      <c r="BV159" s="193"/>
      <c r="BW159" s="193" t="s">
        <v>162</v>
      </c>
      <c r="BX159" s="193" t="s">
        <v>162</v>
      </c>
      <c r="BY159" s="193"/>
      <c r="BZ159" s="199">
        <v>44077</v>
      </c>
      <c r="CA159" s="199">
        <v>44287</v>
      </c>
      <c r="CB159" s="193">
        <v>7</v>
      </c>
      <c r="CC159" s="193" t="s">
        <v>162</v>
      </c>
      <c r="CD159" s="193"/>
      <c r="CE159" s="193"/>
      <c r="CF159" s="413">
        <v>4</v>
      </c>
      <c r="CG159" s="193">
        <v>4</v>
      </c>
      <c r="CH159" s="193"/>
      <c r="CI159" s="193" t="s">
        <v>1830</v>
      </c>
      <c r="CJ159"/>
    </row>
    <row r="160" spans="1:88" s="53" customFormat="1" ht="24.95" customHeight="1">
      <c r="A160" s="193">
        <v>160</v>
      </c>
      <c r="B160" s="193" t="s">
        <v>2339</v>
      </c>
      <c r="C160" s="193" t="s">
        <v>2340</v>
      </c>
      <c r="D160" s="193" t="s">
        <v>2341</v>
      </c>
      <c r="E160" s="193" t="s">
        <v>2342</v>
      </c>
      <c r="F160" s="193" t="s">
        <v>25</v>
      </c>
      <c r="G160" s="193">
        <v>7</v>
      </c>
      <c r="H160" s="193" t="s">
        <v>51</v>
      </c>
      <c r="I160" s="193" t="s">
        <v>37</v>
      </c>
      <c r="J160" s="193" t="s">
        <v>438</v>
      </c>
      <c r="K160" s="193" t="s">
        <v>438</v>
      </c>
      <c r="L160" s="193" t="s">
        <v>37</v>
      </c>
      <c r="M160" s="193" t="s">
        <v>149</v>
      </c>
      <c r="N160" s="193" t="s">
        <v>2343</v>
      </c>
      <c r="O160" s="193" t="s">
        <v>150</v>
      </c>
      <c r="P160" s="193" t="s">
        <v>150</v>
      </c>
      <c r="Q160" s="193" t="s">
        <v>150</v>
      </c>
      <c r="R160" s="193" t="s">
        <v>2344</v>
      </c>
      <c r="S160" s="193" t="s">
        <v>2345</v>
      </c>
      <c r="T160" s="383" t="s">
        <v>2346</v>
      </c>
      <c r="U160" s="194" t="s">
        <v>2347</v>
      </c>
      <c r="V160" s="194">
        <v>29757</v>
      </c>
      <c r="W160" s="202" t="s">
        <v>2348</v>
      </c>
      <c r="X160" s="202" t="s">
        <v>178</v>
      </c>
      <c r="Y160" s="202" t="s">
        <v>162</v>
      </c>
      <c r="Z160" s="202"/>
      <c r="AA160" s="193"/>
      <c r="AB160" s="194">
        <v>42683</v>
      </c>
      <c r="AC160" s="311">
        <v>42795</v>
      </c>
      <c r="AD160" s="194"/>
      <c r="AE160" s="194" t="s">
        <v>2349</v>
      </c>
      <c r="AF160" s="194" t="s">
        <v>2350</v>
      </c>
      <c r="AG160" s="194"/>
      <c r="AH160" s="193">
        <f t="shared" si="33"/>
        <v>2</v>
      </c>
      <c r="AI160" s="194" t="s">
        <v>160</v>
      </c>
      <c r="AJ160" s="194"/>
      <c r="AK160" s="194"/>
      <c r="AL160" s="194" t="s">
        <v>149</v>
      </c>
      <c r="AM160" s="194"/>
      <c r="AN160" s="194"/>
      <c r="AO160" s="194" t="s">
        <v>163</v>
      </c>
      <c r="AP160" s="193" t="s">
        <v>248</v>
      </c>
      <c r="AQ160" s="194" t="s">
        <v>249</v>
      </c>
      <c r="AR160" s="194" t="s">
        <v>149</v>
      </c>
      <c r="AS160" s="194"/>
      <c r="AT160" s="458" t="s">
        <v>284</v>
      </c>
      <c r="AU160" s="193" t="s">
        <v>2351</v>
      </c>
      <c r="AV160" s="194"/>
      <c r="AW160" s="195">
        <v>42793</v>
      </c>
      <c r="AX160" s="195">
        <v>43045</v>
      </c>
      <c r="AY160" s="195" t="s">
        <v>149</v>
      </c>
      <c r="AZ160" s="195">
        <v>43230</v>
      </c>
      <c r="BA160" s="195">
        <v>43234</v>
      </c>
      <c r="BB160" s="195"/>
      <c r="BC160" s="196" t="s">
        <v>2352</v>
      </c>
      <c r="BD160" s="195">
        <v>43675</v>
      </c>
      <c r="BE160" s="195" t="s">
        <v>149</v>
      </c>
      <c r="BF160" s="195">
        <v>43891</v>
      </c>
      <c r="BG160" s="195" t="s">
        <v>149</v>
      </c>
      <c r="BH160" s="194"/>
      <c r="BI160" s="194"/>
      <c r="BJ160" s="194"/>
      <c r="BK160" s="203">
        <v>43783</v>
      </c>
      <c r="BL160" s="193" t="s">
        <v>17</v>
      </c>
      <c r="BM160" s="193">
        <f t="shared" si="41"/>
        <v>33</v>
      </c>
      <c r="BN160" s="284">
        <f t="shared" si="42"/>
        <v>25</v>
      </c>
      <c r="BO160" s="193"/>
      <c r="BP160" s="193">
        <v>0</v>
      </c>
      <c r="BQ160" s="193">
        <v>0</v>
      </c>
      <c r="BR160" s="193">
        <v>2</v>
      </c>
      <c r="BS160" s="193"/>
      <c r="BT160" s="193"/>
      <c r="BU160" s="193"/>
      <c r="BV160" s="193"/>
      <c r="BW160" s="193" t="s">
        <v>2353</v>
      </c>
      <c r="BX160" s="193" t="s">
        <v>162</v>
      </c>
      <c r="BY160" s="193"/>
      <c r="BZ160" s="199"/>
      <c r="CA160" s="199"/>
      <c r="CB160" s="193"/>
      <c r="CC160" s="193" t="s">
        <v>162</v>
      </c>
      <c r="CD160" s="193"/>
      <c r="CE160" s="193"/>
      <c r="CF160" s="413">
        <v>2</v>
      </c>
      <c r="CG160" s="193">
        <v>2</v>
      </c>
      <c r="CH160" s="193"/>
      <c r="CI160" s="193" t="s">
        <v>1830</v>
      </c>
      <c r="CJ160"/>
    </row>
    <row r="161" spans="1:88" ht="24.95" customHeight="1">
      <c r="A161" s="97">
        <v>161</v>
      </c>
      <c r="B161" s="97" t="s">
        <v>2354</v>
      </c>
      <c r="C161" s="97" t="s">
        <v>2355</v>
      </c>
      <c r="D161" s="97" t="s">
        <v>2356</v>
      </c>
      <c r="E161" s="97" t="s">
        <v>2357</v>
      </c>
      <c r="F161" s="97" t="s">
        <v>24</v>
      </c>
      <c r="G161" s="97">
        <v>7</v>
      </c>
      <c r="H161" s="97" t="s">
        <v>49</v>
      </c>
      <c r="I161" s="97" t="s">
        <v>36</v>
      </c>
      <c r="J161" s="97" t="s">
        <v>2358</v>
      </c>
      <c r="K161" s="97" t="s">
        <v>2359</v>
      </c>
      <c r="L161" s="97" t="s">
        <v>43</v>
      </c>
      <c r="M161" s="97" t="s">
        <v>162</v>
      </c>
      <c r="N161" s="97"/>
      <c r="O161" s="97" t="s">
        <v>150</v>
      </c>
      <c r="P161" s="97" t="s">
        <v>150</v>
      </c>
      <c r="Q161" s="97"/>
      <c r="R161" s="209" t="s">
        <v>2360</v>
      </c>
      <c r="S161" s="209" t="s">
        <v>2361</v>
      </c>
      <c r="T161" s="371" t="s">
        <v>2362</v>
      </c>
      <c r="U161" s="98"/>
      <c r="V161" s="98">
        <v>29668</v>
      </c>
      <c r="W161" s="179" t="s">
        <v>2363</v>
      </c>
      <c r="X161" s="179"/>
      <c r="Y161" s="179"/>
      <c r="Z161" s="179"/>
      <c r="AA161" s="97"/>
      <c r="AB161" s="98">
        <v>42855</v>
      </c>
      <c r="AC161" s="303">
        <v>42795</v>
      </c>
      <c r="AD161" s="98">
        <v>43930</v>
      </c>
      <c r="AE161" s="98" t="s">
        <v>2364</v>
      </c>
      <c r="AF161" s="98" t="s">
        <v>2365</v>
      </c>
      <c r="AG161" s="98"/>
      <c r="AH161" s="97">
        <f t="shared" si="33"/>
        <v>2</v>
      </c>
      <c r="AI161" s="98" t="s">
        <v>161</v>
      </c>
      <c r="AJ161" s="98"/>
      <c r="AK161" s="98"/>
      <c r="AL161" s="98" t="s">
        <v>149</v>
      </c>
      <c r="AM161" s="98"/>
      <c r="AN161" s="98"/>
      <c r="AO161" s="98" t="s">
        <v>964</v>
      </c>
      <c r="AP161" s="97"/>
      <c r="AQ161" s="98"/>
      <c r="AR161" s="98"/>
      <c r="AS161" s="98"/>
      <c r="AT161" s="437" t="s">
        <v>192</v>
      </c>
      <c r="AU161" s="97" t="s">
        <v>2366</v>
      </c>
      <c r="AV161" s="98"/>
      <c r="AW161" s="99">
        <v>42793</v>
      </c>
      <c r="AX161" s="99">
        <v>43045</v>
      </c>
      <c r="AY161" s="99" t="s">
        <v>149</v>
      </c>
      <c r="AZ161" s="99"/>
      <c r="BA161" s="99"/>
      <c r="BB161" s="99"/>
      <c r="BC161" s="100"/>
      <c r="BD161" s="120" t="s">
        <v>726</v>
      </c>
      <c r="BE161" s="99" t="s">
        <v>162</v>
      </c>
      <c r="BF161" s="99" t="s">
        <v>726</v>
      </c>
      <c r="BG161" s="99" t="s">
        <v>162</v>
      </c>
      <c r="BH161" s="98"/>
      <c r="BI161" s="98"/>
      <c r="BJ161" s="98"/>
      <c r="BK161" s="101"/>
      <c r="BL161" s="208" t="s">
        <v>19</v>
      </c>
      <c r="BM161" s="235" t="s">
        <v>19</v>
      </c>
      <c r="BN161" s="235"/>
      <c r="BO161" s="97"/>
      <c r="BP161" s="97"/>
      <c r="BQ161" s="97"/>
      <c r="BR161" s="97"/>
      <c r="BS161" s="97"/>
      <c r="BT161" s="97"/>
      <c r="BU161" s="97"/>
      <c r="BV161" s="97"/>
      <c r="BW161" s="97" t="s">
        <v>162</v>
      </c>
      <c r="BX161" s="97"/>
      <c r="BY161" s="97"/>
      <c r="BZ161" s="101"/>
      <c r="CA161" s="101"/>
      <c r="CB161" s="97"/>
      <c r="CC161" s="97"/>
      <c r="CD161" s="97"/>
      <c r="CE161" s="97"/>
      <c r="CF161" s="119"/>
      <c r="CG161" s="97"/>
      <c r="CH161" s="97"/>
      <c r="CI161" s="97" t="s">
        <v>814</v>
      </c>
    </row>
    <row r="162" spans="1:88" s="53" customFormat="1" ht="24.95" customHeight="1">
      <c r="A162" s="193">
        <v>162</v>
      </c>
      <c r="B162" s="193" t="s">
        <v>2367</v>
      </c>
      <c r="C162" s="193" t="s">
        <v>924</v>
      </c>
      <c r="D162" s="193" t="s">
        <v>2368</v>
      </c>
      <c r="E162" s="193" t="s">
        <v>2369</v>
      </c>
      <c r="F162" s="193" t="s">
        <v>25</v>
      </c>
      <c r="G162" s="193">
        <v>7</v>
      </c>
      <c r="H162" s="193" t="s">
        <v>55</v>
      </c>
      <c r="I162" s="193" t="s">
        <v>43</v>
      </c>
      <c r="J162" s="193" t="s">
        <v>927</v>
      </c>
      <c r="K162" s="193" t="s">
        <v>606</v>
      </c>
      <c r="L162" s="193" t="s">
        <v>43</v>
      </c>
      <c r="M162" s="193" t="s">
        <v>162</v>
      </c>
      <c r="N162" s="193">
        <v>1512734</v>
      </c>
      <c r="O162" s="193" t="s">
        <v>150</v>
      </c>
      <c r="P162" s="193" t="s">
        <v>150</v>
      </c>
      <c r="Q162" s="193"/>
      <c r="R162" s="193" t="s">
        <v>2370</v>
      </c>
      <c r="S162" s="193" t="s">
        <v>2371</v>
      </c>
      <c r="T162" s="383" t="s">
        <v>2372</v>
      </c>
      <c r="U162" s="194"/>
      <c r="V162" s="194">
        <v>28059</v>
      </c>
      <c r="W162" s="202" t="s">
        <v>2373</v>
      </c>
      <c r="X162" s="202" t="s">
        <v>178</v>
      </c>
      <c r="Y162" s="202"/>
      <c r="Z162" s="202"/>
      <c r="AA162" s="193">
        <v>5</v>
      </c>
      <c r="AB162" s="194">
        <v>42443</v>
      </c>
      <c r="AC162" s="311">
        <v>42795</v>
      </c>
      <c r="AD162" s="194"/>
      <c r="AE162" s="194" t="s">
        <v>2374</v>
      </c>
      <c r="AF162" s="194"/>
      <c r="AG162" s="194"/>
      <c r="AH162" s="193">
        <f t="shared" ref="AH162:AH193" si="43">COUNTA(AE162:AG162)</f>
        <v>1</v>
      </c>
      <c r="AI162" s="194" t="s">
        <v>160</v>
      </c>
      <c r="AJ162" s="194"/>
      <c r="AK162" s="194"/>
      <c r="AL162" s="194" t="s">
        <v>162</v>
      </c>
      <c r="AM162" s="194"/>
      <c r="AN162" s="194"/>
      <c r="AO162" s="194" t="s">
        <v>181</v>
      </c>
      <c r="AP162" s="193" t="s">
        <v>880</v>
      </c>
      <c r="AQ162" s="194" t="s">
        <v>2375</v>
      </c>
      <c r="AR162" s="194" t="s">
        <v>149</v>
      </c>
      <c r="AS162" s="194"/>
      <c r="AT162" s="458" t="s">
        <v>371</v>
      </c>
      <c r="AU162" s="193" t="s">
        <v>2376</v>
      </c>
      <c r="AV162" s="194"/>
      <c r="AW162" s="195">
        <v>42793</v>
      </c>
      <c r="AX162" s="195">
        <v>43045</v>
      </c>
      <c r="AY162" s="195" t="s">
        <v>149</v>
      </c>
      <c r="AZ162" s="195">
        <v>42599</v>
      </c>
      <c r="BA162" s="195">
        <v>43320</v>
      </c>
      <c r="BB162" s="195">
        <v>42916</v>
      </c>
      <c r="BC162" s="196" t="s">
        <v>2377</v>
      </c>
      <c r="BD162" s="195">
        <v>43675</v>
      </c>
      <c r="BE162" s="195" t="s">
        <v>149</v>
      </c>
      <c r="BF162" s="195">
        <v>44410</v>
      </c>
      <c r="BG162" s="194" t="s">
        <v>162</v>
      </c>
      <c r="BH162" s="194"/>
      <c r="BI162" s="194"/>
      <c r="BJ162" s="194"/>
      <c r="BK162" s="197">
        <v>44995</v>
      </c>
      <c r="BL162" s="193" t="s">
        <v>17</v>
      </c>
      <c r="BM162" s="194"/>
      <c r="BN162" s="193">
        <f t="shared" ref="BN162:BN165" si="44">DATEDIF(AX162,BK162, "M")+1</f>
        <v>65</v>
      </c>
      <c r="BO162" s="202" t="s">
        <v>2377</v>
      </c>
      <c r="BP162" s="193">
        <v>10</v>
      </c>
      <c r="BQ162" s="193">
        <v>8</v>
      </c>
      <c r="BR162" s="193">
        <v>0</v>
      </c>
      <c r="BS162" s="193"/>
      <c r="BT162" s="193"/>
      <c r="BU162" s="193"/>
      <c r="BV162" s="193"/>
      <c r="BW162" s="193" t="s">
        <v>2378</v>
      </c>
      <c r="BX162" s="193"/>
      <c r="BY162" s="193"/>
      <c r="BZ162" s="199"/>
      <c r="CA162" s="199"/>
      <c r="CB162" s="193"/>
      <c r="CC162" s="193"/>
      <c r="CD162" s="193"/>
      <c r="CE162" s="193"/>
      <c r="CF162" s="413">
        <v>3</v>
      </c>
      <c r="CG162" s="193"/>
      <c r="CH162" s="193"/>
      <c r="CI162" s="193" t="s">
        <v>814</v>
      </c>
      <c r="CJ162"/>
    </row>
    <row r="163" spans="1:88" s="53" customFormat="1" ht="24.95" customHeight="1">
      <c r="A163" s="193">
        <v>163</v>
      </c>
      <c r="B163" s="193" t="s">
        <v>2379</v>
      </c>
      <c r="C163" s="193" t="s">
        <v>2380</v>
      </c>
      <c r="D163" s="193" t="s">
        <v>2381</v>
      </c>
      <c r="E163" s="193" t="s">
        <v>1800</v>
      </c>
      <c r="F163" s="193" t="s">
        <v>25</v>
      </c>
      <c r="G163" s="193">
        <v>7</v>
      </c>
      <c r="H163" s="193" t="s">
        <v>49</v>
      </c>
      <c r="I163" s="193" t="s">
        <v>40</v>
      </c>
      <c r="J163" s="193" t="s">
        <v>2382</v>
      </c>
      <c r="K163" s="193" t="s">
        <v>2383</v>
      </c>
      <c r="L163" s="193" t="s">
        <v>43</v>
      </c>
      <c r="M163" s="193" t="s">
        <v>162</v>
      </c>
      <c r="N163" s="193">
        <v>2012904</v>
      </c>
      <c r="O163" s="193" t="s">
        <v>150</v>
      </c>
      <c r="P163" s="193" t="s">
        <v>150</v>
      </c>
      <c r="Q163" s="193"/>
      <c r="R163" s="193" t="s">
        <v>2384</v>
      </c>
      <c r="S163" s="193" t="s">
        <v>2385</v>
      </c>
      <c r="T163" s="382" t="s">
        <v>2386</v>
      </c>
      <c r="U163" s="194"/>
      <c r="V163" s="194">
        <v>29169</v>
      </c>
      <c r="W163" s="202" t="s">
        <v>2387</v>
      </c>
      <c r="X163" s="202" t="s">
        <v>2388</v>
      </c>
      <c r="Y163" s="202"/>
      <c r="Z163" s="202"/>
      <c r="AA163" s="193">
        <v>23</v>
      </c>
      <c r="AB163" s="194">
        <v>42916</v>
      </c>
      <c r="AC163" s="311">
        <v>42795</v>
      </c>
      <c r="AD163" s="194"/>
      <c r="AE163" s="194" t="s">
        <v>2389</v>
      </c>
      <c r="AF163" s="194"/>
      <c r="AG163" s="194"/>
      <c r="AH163" s="193">
        <f t="shared" si="43"/>
        <v>1</v>
      </c>
      <c r="AI163" s="194" t="s">
        <v>160</v>
      </c>
      <c r="AJ163" s="194"/>
      <c r="AK163" s="194"/>
      <c r="AL163" s="194" t="s">
        <v>149</v>
      </c>
      <c r="AM163" s="194"/>
      <c r="AN163" s="194"/>
      <c r="AO163" s="194" t="s">
        <v>181</v>
      </c>
      <c r="AP163" s="193" t="s">
        <v>1843</v>
      </c>
      <c r="AQ163" s="194" t="s">
        <v>202</v>
      </c>
      <c r="AR163" s="194"/>
      <c r="AS163" s="194"/>
      <c r="AT163" s="458" t="s">
        <v>419</v>
      </c>
      <c r="AU163" s="193" t="s">
        <v>1812</v>
      </c>
      <c r="AV163" s="194"/>
      <c r="AW163" s="195">
        <v>42793</v>
      </c>
      <c r="AX163" s="195">
        <v>43045</v>
      </c>
      <c r="AY163" s="195" t="s">
        <v>149</v>
      </c>
      <c r="AZ163" s="195">
        <v>43341</v>
      </c>
      <c r="BA163" s="195">
        <v>43579</v>
      </c>
      <c r="BB163" s="195"/>
      <c r="BC163" s="196" t="s">
        <v>2390</v>
      </c>
      <c r="BD163" s="195">
        <v>44207</v>
      </c>
      <c r="BE163" s="194" t="s">
        <v>162</v>
      </c>
      <c r="BF163" s="195">
        <v>44410</v>
      </c>
      <c r="BG163" s="194" t="s">
        <v>162</v>
      </c>
      <c r="BH163" s="194"/>
      <c r="BI163" s="194"/>
      <c r="BJ163" s="194"/>
      <c r="BK163" s="197">
        <v>45195</v>
      </c>
      <c r="BL163" s="198" t="s">
        <v>17</v>
      </c>
      <c r="BM163" s="193">
        <f t="shared" ref="BM163:BM165" si="45">DATEDIF(AW163,BK163, "M")+1</f>
        <v>79</v>
      </c>
      <c r="BN163" s="193">
        <f t="shared" si="44"/>
        <v>71</v>
      </c>
      <c r="BO163" s="202" t="s">
        <v>2391</v>
      </c>
      <c r="BP163" s="193"/>
      <c r="BQ163" s="193"/>
      <c r="BR163" s="193"/>
      <c r="BS163" s="193"/>
      <c r="BT163" s="193"/>
      <c r="BU163" s="193"/>
      <c r="BV163" s="193"/>
      <c r="BW163" s="193" t="s">
        <v>2323</v>
      </c>
      <c r="BX163" s="193"/>
      <c r="BY163" s="193"/>
      <c r="BZ163" s="199"/>
      <c r="CA163" s="199"/>
      <c r="CB163" s="193"/>
      <c r="CC163" s="193"/>
      <c r="CD163" s="193"/>
      <c r="CE163" s="193"/>
      <c r="CF163" s="413">
        <v>1</v>
      </c>
      <c r="CG163" s="193"/>
      <c r="CH163" s="193"/>
      <c r="CI163" s="193" t="s">
        <v>1321</v>
      </c>
      <c r="CJ163"/>
    </row>
    <row r="164" spans="1:88" s="53" customFormat="1" ht="24.95" customHeight="1">
      <c r="A164" s="193">
        <v>164</v>
      </c>
      <c r="B164" s="193" t="s">
        <v>2392</v>
      </c>
      <c r="C164" s="193" t="s">
        <v>2393</v>
      </c>
      <c r="D164" s="193" t="s">
        <v>561</v>
      </c>
      <c r="E164" s="193" t="s">
        <v>2394</v>
      </c>
      <c r="F164" s="193" t="s">
        <v>25</v>
      </c>
      <c r="G164" s="193">
        <v>7</v>
      </c>
      <c r="H164" s="193" t="s">
        <v>56</v>
      </c>
      <c r="I164" s="193" t="s">
        <v>38</v>
      </c>
      <c r="J164" s="193" t="s">
        <v>606</v>
      </c>
      <c r="K164" s="193" t="s">
        <v>606</v>
      </c>
      <c r="L164" s="193" t="s">
        <v>43</v>
      </c>
      <c r="M164" s="193" t="s">
        <v>162</v>
      </c>
      <c r="N164" s="193" t="s">
        <v>2395</v>
      </c>
      <c r="O164" s="193" t="s">
        <v>321</v>
      </c>
      <c r="P164" s="193" t="s">
        <v>321</v>
      </c>
      <c r="Q164" s="193" t="s">
        <v>321</v>
      </c>
      <c r="R164" s="193" t="s">
        <v>2396</v>
      </c>
      <c r="S164" s="420" t="s">
        <v>2397</v>
      </c>
      <c r="T164" s="383" t="s">
        <v>2398</v>
      </c>
      <c r="U164" s="194"/>
      <c r="V164" s="194">
        <v>29181</v>
      </c>
      <c r="W164" s="202" t="s">
        <v>2399</v>
      </c>
      <c r="X164" s="202" t="s">
        <v>155</v>
      </c>
      <c r="Y164" s="202"/>
      <c r="Z164" s="202"/>
      <c r="AA164" s="193"/>
      <c r="AB164" s="194">
        <v>42825</v>
      </c>
      <c r="AC164" s="311">
        <v>42795</v>
      </c>
      <c r="AD164" s="194"/>
      <c r="AE164" s="194" t="s">
        <v>2400</v>
      </c>
      <c r="AF164" s="194"/>
      <c r="AG164" s="194"/>
      <c r="AH164" s="193">
        <f t="shared" si="43"/>
        <v>1</v>
      </c>
      <c r="AI164" s="194" t="s">
        <v>161</v>
      </c>
      <c r="AJ164" s="194"/>
      <c r="AK164" s="194"/>
      <c r="AL164" s="194" t="s">
        <v>162</v>
      </c>
      <c r="AM164" s="194"/>
      <c r="AN164" s="194"/>
      <c r="AO164" s="194" t="s">
        <v>181</v>
      </c>
      <c r="AP164" s="193"/>
      <c r="AQ164" s="194" t="s">
        <v>2401</v>
      </c>
      <c r="AR164" s="194"/>
      <c r="AS164" s="194"/>
      <c r="AT164" s="458" t="s">
        <v>1273</v>
      </c>
      <c r="AU164" s="193" t="s">
        <v>2402</v>
      </c>
      <c r="AV164" s="194"/>
      <c r="AW164" s="195">
        <v>42793</v>
      </c>
      <c r="AX164" s="195">
        <v>43045</v>
      </c>
      <c r="AY164" s="195" t="s">
        <v>149</v>
      </c>
      <c r="AZ164" s="195">
        <v>43263</v>
      </c>
      <c r="BA164" s="195">
        <v>43280</v>
      </c>
      <c r="BB164" s="195"/>
      <c r="BC164" s="196" t="s">
        <v>2403</v>
      </c>
      <c r="BD164" s="195">
        <v>43675</v>
      </c>
      <c r="BE164" s="194" t="s">
        <v>149</v>
      </c>
      <c r="BF164" s="195">
        <v>43891</v>
      </c>
      <c r="BG164" s="194" t="s">
        <v>149</v>
      </c>
      <c r="BH164" s="194">
        <v>44392</v>
      </c>
      <c r="BI164" s="194"/>
      <c r="BJ164" s="194"/>
      <c r="BK164" s="197">
        <v>44469</v>
      </c>
      <c r="BL164" s="193" t="s">
        <v>17</v>
      </c>
      <c r="BM164" s="193">
        <f t="shared" si="45"/>
        <v>56</v>
      </c>
      <c r="BN164" s="193">
        <f t="shared" si="44"/>
        <v>47</v>
      </c>
      <c r="BO164" s="196" t="s">
        <v>2403</v>
      </c>
      <c r="BP164" s="193">
        <v>1</v>
      </c>
      <c r="BQ164" s="193">
        <v>23</v>
      </c>
      <c r="BR164" s="193">
        <v>8</v>
      </c>
      <c r="BS164" s="193"/>
      <c r="BT164" s="193"/>
      <c r="BU164" s="193"/>
      <c r="BV164" s="193"/>
      <c r="BW164" s="193" t="s">
        <v>162</v>
      </c>
      <c r="BX164" s="193"/>
      <c r="BY164" s="193"/>
      <c r="BZ164" s="199"/>
      <c r="CA164" s="199"/>
      <c r="CB164" s="193"/>
      <c r="CC164" s="193"/>
      <c r="CD164" s="193"/>
      <c r="CE164" s="193"/>
      <c r="CF164" s="413">
        <v>4</v>
      </c>
      <c r="CG164" s="193">
        <v>4</v>
      </c>
      <c r="CH164" s="193"/>
      <c r="CI164" s="193" t="s">
        <v>814</v>
      </c>
      <c r="CJ164"/>
    </row>
    <row r="165" spans="1:88" s="53" customFormat="1" ht="24.95" customHeight="1">
      <c r="A165" s="193">
        <v>165</v>
      </c>
      <c r="B165" s="193" t="s">
        <v>2404</v>
      </c>
      <c r="C165" s="193" t="s">
        <v>2405</v>
      </c>
      <c r="D165" s="193" t="s">
        <v>2406</v>
      </c>
      <c r="E165" s="193" t="s">
        <v>2407</v>
      </c>
      <c r="F165" s="193" t="s">
        <v>25</v>
      </c>
      <c r="G165" s="193">
        <v>7</v>
      </c>
      <c r="H165" s="193" t="s">
        <v>50</v>
      </c>
      <c r="I165" s="193" t="s">
        <v>44</v>
      </c>
      <c r="J165" s="193" t="s">
        <v>1123</v>
      </c>
      <c r="K165" s="193" t="s">
        <v>2408</v>
      </c>
      <c r="L165" s="193" t="s">
        <v>43</v>
      </c>
      <c r="M165" s="193" t="s">
        <v>162</v>
      </c>
      <c r="N165" s="193">
        <v>2083454</v>
      </c>
      <c r="O165" s="193" t="s">
        <v>150</v>
      </c>
      <c r="P165" s="193" t="s">
        <v>150</v>
      </c>
      <c r="Q165" s="193" t="s">
        <v>150</v>
      </c>
      <c r="R165" s="193" t="s">
        <v>2409</v>
      </c>
      <c r="S165" s="193" t="s">
        <v>2410</v>
      </c>
      <c r="T165" s="382" t="s">
        <v>2411</v>
      </c>
      <c r="U165" s="194" t="s">
        <v>2412</v>
      </c>
      <c r="V165" s="194">
        <v>27456</v>
      </c>
      <c r="W165" s="202" t="s">
        <v>2413</v>
      </c>
      <c r="X165" s="202" t="s">
        <v>2388</v>
      </c>
      <c r="Y165" s="202" t="s">
        <v>156</v>
      </c>
      <c r="Z165" s="202"/>
      <c r="AA165" s="193">
        <v>19.5</v>
      </c>
      <c r="AB165" s="194">
        <v>42816</v>
      </c>
      <c r="AC165" s="311">
        <v>42795</v>
      </c>
      <c r="AD165" s="194"/>
      <c r="AE165" s="194" t="s">
        <v>1714</v>
      </c>
      <c r="AF165" s="194" t="s">
        <v>2414</v>
      </c>
      <c r="AG165" s="194"/>
      <c r="AH165" s="193">
        <f t="shared" si="43"/>
        <v>2</v>
      </c>
      <c r="AI165" s="194" t="s">
        <v>161</v>
      </c>
      <c r="AJ165" s="194"/>
      <c r="AK165" s="194"/>
      <c r="AL165" s="194" t="s">
        <v>149</v>
      </c>
      <c r="AM165" s="194"/>
      <c r="AN165" s="194"/>
      <c r="AO165" s="194" t="s">
        <v>163</v>
      </c>
      <c r="AP165" s="193" t="s">
        <v>2415</v>
      </c>
      <c r="AQ165" s="194" t="s">
        <v>2416</v>
      </c>
      <c r="AR165" s="194" t="s">
        <v>149</v>
      </c>
      <c r="AS165" s="194" t="s">
        <v>2417</v>
      </c>
      <c r="AT165" s="458" t="s">
        <v>297</v>
      </c>
      <c r="AU165" s="193" t="s">
        <v>2418</v>
      </c>
      <c r="AV165" s="194"/>
      <c r="AW165" s="195">
        <v>42793</v>
      </c>
      <c r="AX165" s="195">
        <v>43045</v>
      </c>
      <c r="AY165" s="195" t="s">
        <v>149</v>
      </c>
      <c r="AZ165" s="195">
        <v>43593</v>
      </c>
      <c r="BA165" s="195">
        <v>43648</v>
      </c>
      <c r="BB165" s="195"/>
      <c r="BC165" s="196" t="s">
        <v>2419</v>
      </c>
      <c r="BD165" s="195">
        <v>44207</v>
      </c>
      <c r="BE165" s="194" t="s">
        <v>162</v>
      </c>
      <c r="BF165" s="195">
        <v>44410</v>
      </c>
      <c r="BG165" s="194" t="s">
        <v>162</v>
      </c>
      <c r="BH165" s="194"/>
      <c r="BI165" s="194"/>
      <c r="BJ165" s="194"/>
      <c r="BK165" s="197">
        <v>45595</v>
      </c>
      <c r="BL165" s="193" t="s">
        <v>17</v>
      </c>
      <c r="BM165" s="193">
        <f t="shared" si="45"/>
        <v>93</v>
      </c>
      <c r="BN165" s="193">
        <f t="shared" si="44"/>
        <v>84</v>
      </c>
      <c r="BO165" s="196" t="s">
        <v>2420</v>
      </c>
      <c r="BP165" s="193">
        <v>0</v>
      </c>
      <c r="BQ165" s="193">
        <v>13</v>
      </c>
      <c r="BR165" s="193">
        <v>0</v>
      </c>
      <c r="BS165" s="193"/>
      <c r="BT165" s="193"/>
      <c r="BU165" s="193"/>
      <c r="BV165" s="193"/>
      <c r="BW165" s="193" t="s">
        <v>162</v>
      </c>
      <c r="BX165" s="193" t="s">
        <v>162</v>
      </c>
      <c r="BY165" s="193"/>
      <c r="BZ165" s="199"/>
      <c r="CA165" s="199"/>
      <c r="CB165" s="193"/>
      <c r="CC165" s="193" t="s">
        <v>162</v>
      </c>
      <c r="CD165" s="193"/>
      <c r="CE165" s="193"/>
      <c r="CF165" s="413">
        <v>2</v>
      </c>
      <c r="CG165" s="193"/>
      <c r="CH165" s="193"/>
      <c r="CI165" s="193" t="s">
        <v>814</v>
      </c>
      <c r="CJ165"/>
    </row>
    <row r="166" spans="1:88" s="53" customFormat="1" ht="24.95" customHeight="1">
      <c r="A166" s="193">
        <v>166</v>
      </c>
      <c r="B166" s="193" t="s">
        <v>2421</v>
      </c>
      <c r="C166" s="193" t="s">
        <v>2422</v>
      </c>
      <c r="D166" s="193" t="s">
        <v>21</v>
      </c>
      <c r="E166" s="193" t="s">
        <v>2423</v>
      </c>
      <c r="F166" s="193" t="s">
        <v>25</v>
      </c>
      <c r="G166" s="193">
        <v>7</v>
      </c>
      <c r="H166" s="193" t="s">
        <v>52</v>
      </c>
      <c r="I166" s="193" t="s">
        <v>41</v>
      </c>
      <c r="J166" s="193" t="s">
        <v>1429</v>
      </c>
      <c r="K166" s="193" t="s">
        <v>1429</v>
      </c>
      <c r="L166" s="193" t="s">
        <v>43</v>
      </c>
      <c r="M166" s="193" t="s">
        <v>162</v>
      </c>
      <c r="N166" s="193">
        <v>1760159</v>
      </c>
      <c r="O166" s="193" t="s">
        <v>150</v>
      </c>
      <c r="P166" s="193" t="s">
        <v>150</v>
      </c>
      <c r="Q166" s="193" t="s">
        <v>150</v>
      </c>
      <c r="R166" s="193" t="s">
        <v>2424</v>
      </c>
      <c r="S166" s="193" t="s">
        <v>2425</v>
      </c>
      <c r="T166" s="383" t="s">
        <v>2426</v>
      </c>
      <c r="U166" s="194"/>
      <c r="V166" s="194">
        <v>29082</v>
      </c>
      <c r="W166" s="202" t="s">
        <v>2427</v>
      </c>
      <c r="X166" s="202" t="s">
        <v>155</v>
      </c>
      <c r="Y166" s="202"/>
      <c r="Z166" s="202"/>
      <c r="AA166" s="193">
        <v>15</v>
      </c>
      <c r="AB166" s="194">
        <v>42917</v>
      </c>
      <c r="AC166" s="311">
        <v>42795</v>
      </c>
      <c r="AD166" s="194"/>
      <c r="AE166" s="194" t="s">
        <v>2428</v>
      </c>
      <c r="AF166" s="194" t="s">
        <v>2429</v>
      </c>
      <c r="AG166" s="194"/>
      <c r="AH166" s="193">
        <f t="shared" si="43"/>
        <v>2</v>
      </c>
      <c r="AI166" s="194" t="s">
        <v>161</v>
      </c>
      <c r="AJ166" s="194"/>
      <c r="AK166" s="194"/>
      <c r="AL166" s="194" t="s">
        <v>149</v>
      </c>
      <c r="AM166" s="194"/>
      <c r="AN166" s="194"/>
      <c r="AO166" s="194" t="s">
        <v>163</v>
      </c>
      <c r="AP166" s="193"/>
      <c r="AQ166" s="194" t="s">
        <v>2430</v>
      </c>
      <c r="AR166" s="194" t="s">
        <v>149</v>
      </c>
      <c r="AS166" s="194"/>
      <c r="AT166" s="458" t="s">
        <v>2431</v>
      </c>
      <c r="AU166" s="193" t="s">
        <v>2432</v>
      </c>
      <c r="AV166" s="194"/>
      <c r="AW166" s="195">
        <v>42793</v>
      </c>
      <c r="AX166" s="195">
        <v>43045</v>
      </c>
      <c r="AY166" s="195" t="s">
        <v>149</v>
      </c>
      <c r="AZ166" s="195">
        <v>43146</v>
      </c>
      <c r="BA166" s="195">
        <v>43196</v>
      </c>
      <c r="BB166" s="195"/>
      <c r="BC166" s="196" t="s">
        <v>2433</v>
      </c>
      <c r="BD166" s="195">
        <v>43675</v>
      </c>
      <c r="BE166" s="195" t="s">
        <v>149</v>
      </c>
      <c r="BF166" s="195">
        <v>43891</v>
      </c>
      <c r="BG166" s="195" t="s">
        <v>149</v>
      </c>
      <c r="BH166" s="194"/>
      <c r="BI166" s="194"/>
      <c r="BJ166" s="194"/>
      <c r="BK166" s="197">
        <v>44344</v>
      </c>
      <c r="BL166" s="193" t="s">
        <v>17</v>
      </c>
      <c r="BM166" s="193">
        <f t="shared" ref="BM166" si="46">DATEDIF(AW166,BK166, "M")+1</f>
        <v>52</v>
      </c>
      <c r="BN166" s="193">
        <f t="shared" ref="BN166:BN173" si="47">DATEDIF(AX166,BK166, "M")+1</f>
        <v>43</v>
      </c>
      <c r="BO166" s="193"/>
      <c r="BP166" s="193"/>
      <c r="BQ166" s="193"/>
      <c r="BR166" s="193"/>
      <c r="BS166" s="193"/>
      <c r="BT166" s="193"/>
      <c r="BU166" s="193"/>
      <c r="BV166" s="193"/>
      <c r="BW166" s="193" t="s">
        <v>162</v>
      </c>
      <c r="BX166" s="193"/>
      <c r="BY166" s="193"/>
      <c r="BZ166" s="199">
        <v>43930</v>
      </c>
      <c r="CA166" s="199">
        <v>44035</v>
      </c>
      <c r="CB166" s="193">
        <v>4</v>
      </c>
      <c r="CC166" s="193"/>
      <c r="CD166" s="193"/>
      <c r="CE166" s="193"/>
      <c r="CF166" s="413">
        <v>3</v>
      </c>
      <c r="CG166" s="193">
        <v>3</v>
      </c>
      <c r="CH166" s="193"/>
      <c r="CI166" s="193" t="s">
        <v>814</v>
      </c>
      <c r="CJ166"/>
    </row>
    <row r="167" spans="1:88" s="53" customFormat="1" ht="24.95" customHeight="1">
      <c r="A167" s="193">
        <v>167</v>
      </c>
      <c r="B167" s="193" t="s">
        <v>2434</v>
      </c>
      <c r="C167" s="193" t="s">
        <v>2435</v>
      </c>
      <c r="D167" s="193" t="s">
        <v>2436</v>
      </c>
      <c r="E167" s="193" t="s">
        <v>2436</v>
      </c>
      <c r="F167" s="193" t="s">
        <v>25</v>
      </c>
      <c r="G167" s="193">
        <v>7</v>
      </c>
      <c r="H167" s="193" t="s">
        <v>52</v>
      </c>
      <c r="I167" s="193" t="s">
        <v>41</v>
      </c>
      <c r="J167" s="193" t="s">
        <v>606</v>
      </c>
      <c r="K167" s="193" t="s">
        <v>606</v>
      </c>
      <c r="L167" s="193" t="s">
        <v>43</v>
      </c>
      <c r="M167" s="193" t="s">
        <v>162</v>
      </c>
      <c r="N167" s="193">
        <v>1941393</v>
      </c>
      <c r="O167" s="193" t="s">
        <v>150</v>
      </c>
      <c r="P167" s="193" t="s">
        <v>150</v>
      </c>
      <c r="Q167" s="193" t="s">
        <v>150</v>
      </c>
      <c r="R167" s="193" t="s">
        <v>2437</v>
      </c>
      <c r="S167" s="193" t="s">
        <v>2438</v>
      </c>
      <c r="T167" s="383" t="s">
        <v>2439</v>
      </c>
      <c r="U167" s="194" t="s">
        <v>2440</v>
      </c>
      <c r="V167" s="194">
        <v>31760</v>
      </c>
      <c r="W167" s="202" t="s">
        <v>2441</v>
      </c>
      <c r="X167" s="202" t="s">
        <v>178</v>
      </c>
      <c r="Y167" s="202" t="s">
        <v>162</v>
      </c>
      <c r="Z167" s="202"/>
      <c r="AA167" s="193">
        <v>10.5</v>
      </c>
      <c r="AB167" s="194">
        <v>42826</v>
      </c>
      <c r="AC167" s="311">
        <v>42795</v>
      </c>
      <c r="AD167" s="194"/>
      <c r="AE167" s="194" t="s">
        <v>2442</v>
      </c>
      <c r="AF167" s="194"/>
      <c r="AG167" s="194"/>
      <c r="AH167" s="193">
        <f t="shared" si="43"/>
        <v>1</v>
      </c>
      <c r="AI167" s="194" t="s">
        <v>161</v>
      </c>
      <c r="AJ167" s="194"/>
      <c r="AK167" s="194"/>
      <c r="AL167" s="194" t="s">
        <v>162</v>
      </c>
      <c r="AM167" s="194"/>
      <c r="AN167" s="194"/>
      <c r="AO167" s="194" t="s">
        <v>163</v>
      </c>
      <c r="AP167" s="193" t="s">
        <v>180</v>
      </c>
      <c r="AQ167" s="194" t="s">
        <v>2443</v>
      </c>
      <c r="AR167" s="194" t="s">
        <v>149</v>
      </c>
      <c r="AS167" s="194" t="s">
        <v>2444</v>
      </c>
      <c r="AT167" s="458" t="s">
        <v>218</v>
      </c>
      <c r="AU167" s="193" t="s">
        <v>2445</v>
      </c>
      <c r="AV167" s="194"/>
      <c r="AW167" s="195">
        <v>42793</v>
      </c>
      <c r="AX167" s="195">
        <v>43045</v>
      </c>
      <c r="AY167" s="195" t="s">
        <v>149</v>
      </c>
      <c r="AZ167" s="195">
        <v>43322</v>
      </c>
      <c r="BA167" s="195">
        <v>43416</v>
      </c>
      <c r="BB167" s="195">
        <v>43445</v>
      </c>
      <c r="BC167" s="196" t="s">
        <v>2446</v>
      </c>
      <c r="BD167" s="195">
        <v>43675</v>
      </c>
      <c r="BE167" s="195" t="s">
        <v>149</v>
      </c>
      <c r="BF167" s="195">
        <v>43891</v>
      </c>
      <c r="BG167" s="195" t="s">
        <v>149</v>
      </c>
      <c r="BH167" s="194"/>
      <c r="BI167" s="194"/>
      <c r="BJ167" s="194"/>
      <c r="BK167" s="197">
        <v>44851</v>
      </c>
      <c r="BL167" s="205" t="s">
        <v>17</v>
      </c>
      <c r="BM167" s="193">
        <f t="shared" ref="BM167:BM169" si="48">DATEDIF(AW167,BK167, "M")+1</f>
        <v>68</v>
      </c>
      <c r="BN167" s="193">
        <f t="shared" si="47"/>
        <v>60</v>
      </c>
      <c r="BO167" s="202" t="s">
        <v>2446</v>
      </c>
      <c r="BP167" s="193">
        <v>0</v>
      </c>
      <c r="BQ167" s="193">
        <v>9</v>
      </c>
      <c r="BR167" s="193">
        <v>0</v>
      </c>
      <c r="BS167" s="193"/>
      <c r="BT167" s="193"/>
      <c r="BU167" s="193"/>
      <c r="BV167" s="193"/>
      <c r="BW167" s="193" t="s">
        <v>162</v>
      </c>
      <c r="BX167" s="193" t="s">
        <v>149</v>
      </c>
      <c r="BY167" s="193" t="s">
        <v>2447</v>
      </c>
      <c r="BZ167" s="199">
        <v>43160</v>
      </c>
      <c r="CA167" s="199">
        <v>44621</v>
      </c>
      <c r="CB167" s="193">
        <v>48</v>
      </c>
      <c r="CC167" s="193" t="s">
        <v>162</v>
      </c>
      <c r="CD167" s="193"/>
      <c r="CE167" s="193"/>
      <c r="CF167" s="413">
        <v>2</v>
      </c>
      <c r="CG167" s="193"/>
      <c r="CH167" s="193"/>
      <c r="CI167" s="193" t="s">
        <v>814</v>
      </c>
      <c r="CJ167"/>
    </row>
    <row r="168" spans="1:88" s="53" customFormat="1" ht="24.95" customHeight="1">
      <c r="A168" s="193">
        <v>168</v>
      </c>
      <c r="B168" s="193" t="s">
        <v>2448</v>
      </c>
      <c r="C168" s="193" t="s">
        <v>2449</v>
      </c>
      <c r="D168" s="193" t="s">
        <v>1750</v>
      </c>
      <c r="E168" s="193" t="s">
        <v>2450</v>
      </c>
      <c r="F168" s="193" t="s">
        <v>24</v>
      </c>
      <c r="G168" s="193">
        <v>7</v>
      </c>
      <c r="H168" s="193" t="s">
        <v>51</v>
      </c>
      <c r="I168" s="193" t="s">
        <v>37</v>
      </c>
      <c r="J168" s="193" t="s">
        <v>1909</v>
      </c>
      <c r="K168" s="193" t="s">
        <v>2451</v>
      </c>
      <c r="L168" s="193" t="s">
        <v>37</v>
      </c>
      <c r="M168" s="193" t="s">
        <v>149</v>
      </c>
      <c r="N168" s="193" t="s">
        <v>2452</v>
      </c>
      <c r="O168" s="193" t="s">
        <v>150</v>
      </c>
      <c r="P168" s="193" t="s">
        <v>150</v>
      </c>
      <c r="Q168" s="193" t="s">
        <v>150</v>
      </c>
      <c r="R168" s="193" t="s">
        <v>2453</v>
      </c>
      <c r="S168" s="193" t="s">
        <v>2454</v>
      </c>
      <c r="T168" s="383" t="s">
        <v>2455</v>
      </c>
      <c r="U168" s="194" t="s">
        <v>1909</v>
      </c>
      <c r="V168" s="194">
        <v>29059</v>
      </c>
      <c r="W168" s="202" t="s">
        <v>2456</v>
      </c>
      <c r="X168" s="202" t="s">
        <v>178</v>
      </c>
      <c r="Y168" s="202" t="s">
        <v>162</v>
      </c>
      <c r="Z168" s="202"/>
      <c r="AA168" s="193"/>
      <c r="AB168" s="194">
        <v>42683</v>
      </c>
      <c r="AC168" s="311">
        <v>42795</v>
      </c>
      <c r="AD168" s="194"/>
      <c r="AE168" s="194" t="s">
        <v>2457</v>
      </c>
      <c r="AF168" s="194"/>
      <c r="AG168" s="194"/>
      <c r="AH168" s="193">
        <f t="shared" si="43"/>
        <v>1</v>
      </c>
      <c r="AI168" s="194" t="s">
        <v>160</v>
      </c>
      <c r="AJ168" s="194"/>
      <c r="AK168" s="194"/>
      <c r="AL168" s="194" t="s">
        <v>149</v>
      </c>
      <c r="AM168" s="194"/>
      <c r="AN168" s="194"/>
      <c r="AO168" s="194" t="s">
        <v>163</v>
      </c>
      <c r="AP168" s="193"/>
      <c r="AQ168" s="194" t="s">
        <v>1448</v>
      </c>
      <c r="AR168" s="194"/>
      <c r="AS168" s="194"/>
      <c r="AT168" s="458" t="s">
        <v>284</v>
      </c>
      <c r="AU168" s="193" t="s">
        <v>2458</v>
      </c>
      <c r="AV168" s="194"/>
      <c r="AW168" s="195">
        <v>42793</v>
      </c>
      <c r="AX168" s="195">
        <v>43045</v>
      </c>
      <c r="AY168" s="195" t="s">
        <v>149</v>
      </c>
      <c r="AZ168" s="195">
        <v>42419</v>
      </c>
      <c r="BA168" s="195">
        <v>42419</v>
      </c>
      <c r="BB168" s="195"/>
      <c r="BC168" s="196" t="s">
        <v>2459</v>
      </c>
      <c r="BD168" s="195">
        <v>43675</v>
      </c>
      <c r="BE168" s="195" t="s">
        <v>149</v>
      </c>
      <c r="BF168" s="195">
        <v>43891</v>
      </c>
      <c r="BG168" s="195" t="s">
        <v>149</v>
      </c>
      <c r="BH168" s="194"/>
      <c r="BI168" s="194"/>
      <c r="BJ168" s="194"/>
      <c r="BK168" s="203">
        <v>43813</v>
      </c>
      <c r="BL168" s="193" t="s">
        <v>17</v>
      </c>
      <c r="BM168" s="193">
        <f t="shared" si="48"/>
        <v>34</v>
      </c>
      <c r="BN168" s="193">
        <f t="shared" si="47"/>
        <v>26</v>
      </c>
      <c r="BO168" s="193"/>
      <c r="BP168" s="193">
        <v>0</v>
      </c>
      <c r="BQ168" s="193">
        <v>0</v>
      </c>
      <c r="BR168" s="193">
        <v>3</v>
      </c>
      <c r="BS168" s="193"/>
      <c r="BT168" s="193"/>
      <c r="BU168" s="193"/>
      <c r="BV168" s="193"/>
      <c r="BW168" s="193" t="s">
        <v>162</v>
      </c>
      <c r="BX168" s="193" t="s">
        <v>162</v>
      </c>
      <c r="BY168" s="193"/>
      <c r="BZ168" s="199"/>
      <c r="CA168" s="199"/>
      <c r="CB168" s="193"/>
      <c r="CC168" s="193" t="s">
        <v>162</v>
      </c>
      <c r="CD168" s="193"/>
      <c r="CE168" s="193"/>
      <c r="CF168" s="413">
        <v>1</v>
      </c>
      <c r="CG168" s="193">
        <v>3</v>
      </c>
      <c r="CH168" s="193"/>
      <c r="CI168" s="193" t="s">
        <v>814</v>
      </c>
      <c r="CJ168"/>
    </row>
    <row r="169" spans="1:88" s="53" customFormat="1" ht="24.95" customHeight="1">
      <c r="A169" s="193">
        <v>169</v>
      </c>
      <c r="B169" s="193" t="s">
        <v>2460</v>
      </c>
      <c r="C169" s="193" t="s">
        <v>980</v>
      </c>
      <c r="D169" s="193" t="s">
        <v>2461</v>
      </c>
      <c r="E169" s="193" t="s">
        <v>2462</v>
      </c>
      <c r="F169" s="193" t="s">
        <v>25</v>
      </c>
      <c r="G169" s="193">
        <v>7</v>
      </c>
      <c r="H169" s="193" t="s">
        <v>51</v>
      </c>
      <c r="I169" s="193" t="s">
        <v>30</v>
      </c>
      <c r="J169" s="193" t="s">
        <v>2250</v>
      </c>
      <c r="K169" s="193" t="s">
        <v>1123</v>
      </c>
      <c r="L169" s="193" t="s">
        <v>30</v>
      </c>
      <c r="M169" s="193" t="s">
        <v>149</v>
      </c>
      <c r="N169" s="193" t="s">
        <v>2463</v>
      </c>
      <c r="O169" s="193" t="s">
        <v>150</v>
      </c>
      <c r="P169" s="193" t="s">
        <v>150</v>
      </c>
      <c r="Q169" s="193"/>
      <c r="R169" s="193" t="s">
        <v>2464</v>
      </c>
      <c r="S169" s="193" t="s">
        <v>2465</v>
      </c>
      <c r="T169" s="383" t="s">
        <v>2466</v>
      </c>
      <c r="U169" s="194"/>
      <c r="V169" s="194">
        <v>26417</v>
      </c>
      <c r="W169" s="202" t="s">
        <v>2467</v>
      </c>
      <c r="X169" s="202" t="s">
        <v>155</v>
      </c>
      <c r="Y169" s="202"/>
      <c r="Z169" s="202"/>
      <c r="AA169" s="193"/>
      <c r="AB169" s="194">
        <v>43038</v>
      </c>
      <c r="AC169" s="311">
        <v>42795</v>
      </c>
      <c r="AD169" s="194"/>
      <c r="AE169" s="194" t="s">
        <v>2468</v>
      </c>
      <c r="AF169" s="194"/>
      <c r="AG169" s="194"/>
      <c r="AH169" s="193">
        <f t="shared" si="43"/>
        <v>1</v>
      </c>
      <c r="AI169" s="194" t="s">
        <v>160</v>
      </c>
      <c r="AJ169" s="194"/>
      <c r="AK169" s="194"/>
      <c r="AL169" s="194" t="s">
        <v>162</v>
      </c>
      <c r="AM169" s="194"/>
      <c r="AN169" s="194"/>
      <c r="AO169" s="194" t="s">
        <v>163</v>
      </c>
      <c r="AP169" s="193"/>
      <c r="AQ169" s="194"/>
      <c r="AR169" s="194"/>
      <c r="AS169" s="194"/>
      <c r="AT169" s="458" t="s">
        <v>327</v>
      </c>
      <c r="AU169" s="193" t="s">
        <v>992</v>
      </c>
      <c r="AV169" s="194"/>
      <c r="AW169" s="195">
        <v>42793</v>
      </c>
      <c r="AX169" s="195">
        <v>43045</v>
      </c>
      <c r="AY169" s="195" t="s">
        <v>149</v>
      </c>
      <c r="AZ169" s="195">
        <v>43312</v>
      </c>
      <c r="BA169" s="195">
        <v>43332</v>
      </c>
      <c r="BB169" s="195"/>
      <c r="BC169" s="196" t="s">
        <v>2469</v>
      </c>
      <c r="BD169" s="195">
        <v>43675</v>
      </c>
      <c r="BE169" s="195" t="s">
        <v>149</v>
      </c>
      <c r="BF169" s="195">
        <v>43891</v>
      </c>
      <c r="BG169" s="195" t="s">
        <v>149</v>
      </c>
      <c r="BH169" s="194"/>
      <c r="BI169" s="194"/>
      <c r="BJ169" s="194"/>
      <c r="BK169" s="197">
        <v>44543</v>
      </c>
      <c r="BL169" s="193" t="s">
        <v>17</v>
      </c>
      <c r="BM169" s="193">
        <f t="shared" si="48"/>
        <v>58</v>
      </c>
      <c r="BN169" s="193">
        <f t="shared" si="47"/>
        <v>50</v>
      </c>
      <c r="BO169" s="193"/>
      <c r="BP169" s="193">
        <v>17</v>
      </c>
      <c r="BQ169" s="193">
        <v>2</v>
      </c>
      <c r="BR169" s="193">
        <v>0</v>
      </c>
      <c r="BS169" s="193"/>
      <c r="BT169" s="193"/>
      <c r="BU169" s="193"/>
      <c r="BV169" s="193"/>
      <c r="BW169" s="193" t="s">
        <v>162</v>
      </c>
      <c r="BX169" s="193"/>
      <c r="BY169" s="193"/>
      <c r="BZ169" s="199">
        <v>44075</v>
      </c>
      <c r="CA169" s="199">
        <v>44317</v>
      </c>
      <c r="CB169" s="193">
        <v>9</v>
      </c>
      <c r="CC169" s="193"/>
      <c r="CD169" s="193"/>
      <c r="CE169" s="193"/>
      <c r="CF169" s="413">
        <v>3</v>
      </c>
      <c r="CG169" s="193">
        <v>3</v>
      </c>
      <c r="CH169" s="193"/>
      <c r="CI169" s="193" t="s">
        <v>814</v>
      </c>
      <c r="CJ169"/>
    </row>
    <row r="170" spans="1:88" s="53" customFormat="1" ht="24.95" customHeight="1">
      <c r="A170" s="193">
        <v>170</v>
      </c>
      <c r="B170" s="193" t="s">
        <v>2470</v>
      </c>
      <c r="C170" s="193" t="s">
        <v>2471</v>
      </c>
      <c r="D170" s="193" t="s">
        <v>2472</v>
      </c>
      <c r="E170" s="193" t="s">
        <v>2473</v>
      </c>
      <c r="F170" s="193" t="s">
        <v>24</v>
      </c>
      <c r="G170" s="193">
        <v>7</v>
      </c>
      <c r="H170" s="193" t="s">
        <v>51</v>
      </c>
      <c r="I170" s="193" t="s">
        <v>37</v>
      </c>
      <c r="J170" s="193" t="s">
        <v>2474</v>
      </c>
      <c r="K170" s="193" t="s">
        <v>2475</v>
      </c>
      <c r="L170" s="193" t="s">
        <v>37</v>
      </c>
      <c r="M170" s="193" t="s">
        <v>149</v>
      </c>
      <c r="N170" s="193"/>
      <c r="O170" s="193" t="s">
        <v>150</v>
      </c>
      <c r="P170" s="193" t="s">
        <v>150</v>
      </c>
      <c r="Q170" s="193"/>
      <c r="R170" s="193" t="s">
        <v>2476</v>
      </c>
      <c r="S170" s="193" t="s">
        <v>2477</v>
      </c>
      <c r="T170" s="383" t="s">
        <v>2478</v>
      </c>
      <c r="U170" s="194"/>
      <c r="V170" s="194">
        <v>28387</v>
      </c>
      <c r="W170" s="202" t="s">
        <v>2479</v>
      </c>
      <c r="X170" s="202" t="s">
        <v>178</v>
      </c>
      <c r="Y170" s="202"/>
      <c r="Z170" s="202"/>
      <c r="AA170" s="193"/>
      <c r="AB170" s="194">
        <v>42837</v>
      </c>
      <c r="AC170" s="311">
        <v>42795</v>
      </c>
      <c r="AD170" s="194"/>
      <c r="AE170" s="194" t="s">
        <v>2480</v>
      </c>
      <c r="AF170" s="194"/>
      <c r="AG170" s="194"/>
      <c r="AH170" s="193">
        <f t="shared" si="43"/>
        <v>1</v>
      </c>
      <c r="AI170" s="194" t="s">
        <v>160</v>
      </c>
      <c r="AJ170" s="194"/>
      <c r="AK170" s="194"/>
      <c r="AL170" s="194" t="s">
        <v>149</v>
      </c>
      <c r="AM170" s="194"/>
      <c r="AN170" s="194"/>
      <c r="AO170" s="194" t="s">
        <v>181</v>
      </c>
      <c r="AP170" s="193"/>
      <c r="AQ170" s="194" t="s">
        <v>2211</v>
      </c>
      <c r="AR170" s="194"/>
      <c r="AS170" s="194"/>
      <c r="AT170" s="458" t="s">
        <v>284</v>
      </c>
      <c r="AU170" s="193" t="s">
        <v>2481</v>
      </c>
      <c r="AV170" s="194"/>
      <c r="AW170" s="195">
        <v>42793</v>
      </c>
      <c r="AX170" s="195">
        <v>43045</v>
      </c>
      <c r="AY170" s="195" t="s">
        <v>149</v>
      </c>
      <c r="AZ170" s="195">
        <v>43200</v>
      </c>
      <c r="BA170" s="195">
        <v>43451</v>
      </c>
      <c r="BB170" s="195"/>
      <c r="BC170" s="196" t="s">
        <v>2482</v>
      </c>
      <c r="BD170" s="195">
        <v>43675</v>
      </c>
      <c r="BE170" s="195" t="s">
        <v>149</v>
      </c>
      <c r="BF170" s="195">
        <v>43891</v>
      </c>
      <c r="BG170" s="195" t="s">
        <v>149</v>
      </c>
      <c r="BH170" s="194"/>
      <c r="BI170" s="194">
        <v>44272</v>
      </c>
      <c r="BJ170" s="194">
        <v>44403</v>
      </c>
      <c r="BK170" s="197">
        <v>44410</v>
      </c>
      <c r="BL170" s="193" t="s">
        <v>17</v>
      </c>
      <c r="BM170" s="284">
        <f t="shared" ref="BM170:BM173" si="49">DATEDIF(AW170,BK170, "M")+1</f>
        <v>54</v>
      </c>
      <c r="BN170" s="193">
        <f t="shared" si="47"/>
        <v>45</v>
      </c>
      <c r="BO170" s="202" t="s">
        <v>2483</v>
      </c>
      <c r="BP170" s="193">
        <v>0</v>
      </c>
      <c r="BQ170" s="193">
        <v>1</v>
      </c>
      <c r="BR170" s="193">
        <v>0</v>
      </c>
      <c r="BS170" s="193"/>
      <c r="BT170" s="193"/>
      <c r="BU170" s="193"/>
      <c r="BV170" s="193"/>
      <c r="BW170" s="193" t="s">
        <v>162</v>
      </c>
      <c r="BX170" s="193"/>
      <c r="BY170" s="193"/>
      <c r="BZ170" s="199"/>
      <c r="CA170" s="199"/>
      <c r="CB170" s="193"/>
      <c r="CC170" s="193"/>
      <c r="CD170" s="193"/>
      <c r="CE170" s="193"/>
      <c r="CF170" s="413"/>
      <c r="CG170" s="193"/>
      <c r="CH170" s="193"/>
      <c r="CI170" s="193" t="s">
        <v>814</v>
      </c>
      <c r="CJ170"/>
    </row>
    <row r="171" spans="1:88" s="53" customFormat="1" ht="24.95" customHeight="1">
      <c r="A171" s="193">
        <v>171</v>
      </c>
      <c r="B171" s="193" t="s">
        <v>2484</v>
      </c>
      <c r="C171" s="193" t="s">
        <v>2485</v>
      </c>
      <c r="D171" s="193" t="s">
        <v>2486</v>
      </c>
      <c r="E171" s="193" t="s">
        <v>2487</v>
      </c>
      <c r="F171" s="193" t="s">
        <v>25</v>
      </c>
      <c r="G171" s="193">
        <v>7</v>
      </c>
      <c r="H171" s="193" t="s">
        <v>51</v>
      </c>
      <c r="I171" s="193" t="s">
        <v>30</v>
      </c>
      <c r="J171" s="193" t="s">
        <v>2488</v>
      </c>
      <c r="K171" s="193" t="s">
        <v>2489</v>
      </c>
      <c r="L171" s="193" t="s">
        <v>30</v>
      </c>
      <c r="M171" s="193" t="s">
        <v>149</v>
      </c>
      <c r="N171" s="193">
        <v>155101</v>
      </c>
      <c r="O171" s="193" t="s">
        <v>150</v>
      </c>
      <c r="P171" s="193" t="s">
        <v>150</v>
      </c>
      <c r="Q171" s="193" t="s">
        <v>150</v>
      </c>
      <c r="R171" s="193" t="s">
        <v>2490</v>
      </c>
      <c r="S171" s="200" t="s">
        <v>2491</v>
      </c>
      <c r="T171" s="383" t="s">
        <v>2492</v>
      </c>
      <c r="U171" s="194"/>
      <c r="V171" s="194">
        <v>27214</v>
      </c>
      <c r="W171" s="202" t="s">
        <v>2493</v>
      </c>
      <c r="X171" s="202" t="s">
        <v>155</v>
      </c>
      <c r="Y171" s="202"/>
      <c r="Z171" s="202"/>
      <c r="AA171" s="193"/>
      <c r="AB171" s="194">
        <v>42307</v>
      </c>
      <c r="AC171" s="311">
        <v>42795</v>
      </c>
      <c r="AD171" s="194"/>
      <c r="AE171" s="194" t="s">
        <v>2494</v>
      </c>
      <c r="AF171" s="342" t="s">
        <v>2495</v>
      </c>
      <c r="AG171" s="194"/>
      <c r="AH171" s="193">
        <f t="shared" si="43"/>
        <v>2</v>
      </c>
      <c r="AI171" s="194" t="s">
        <v>160</v>
      </c>
      <c r="AJ171" s="194"/>
      <c r="AK171" s="194"/>
      <c r="AL171" s="194" t="s">
        <v>149</v>
      </c>
      <c r="AM171" s="194"/>
      <c r="AN171" s="194"/>
      <c r="AO171" s="194" t="s">
        <v>163</v>
      </c>
      <c r="AP171" s="193" t="s">
        <v>202</v>
      </c>
      <c r="AQ171" s="194" t="s">
        <v>948</v>
      </c>
      <c r="AR171" s="194"/>
      <c r="AS171" s="194"/>
      <c r="AT171" s="458" t="s">
        <v>327</v>
      </c>
      <c r="AU171" s="193" t="s">
        <v>2496</v>
      </c>
      <c r="AV171" s="194"/>
      <c r="AW171" s="195">
        <v>42793</v>
      </c>
      <c r="AX171" s="195">
        <v>43045</v>
      </c>
      <c r="AY171" s="195" t="s">
        <v>149</v>
      </c>
      <c r="AZ171" s="195">
        <v>43005</v>
      </c>
      <c r="BA171" s="195">
        <v>43119</v>
      </c>
      <c r="BB171" s="195"/>
      <c r="BC171" s="196" t="s">
        <v>2497</v>
      </c>
      <c r="BD171" s="195">
        <v>43675</v>
      </c>
      <c r="BE171" s="195" t="s">
        <v>149</v>
      </c>
      <c r="BF171" s="195">
        <v>43891</v>
      </c>
      <c r="BG171" s="195" t="s">
        <v>149</v>
      </c>
      <c r="BH171" s="194"/>
      <c r="BI171" s="194"/>
      <c r="BJ171" s="194"/>
      <c r="BK171" s="197">
        <v>44402</v>
      </c>
      <c r="BL171" s="193" t="s">
        <v>17</v>
      </c>
      <c r="BM171" s="284">
        <f t="shared" si="49"/>
        <v>53</v>
      </c>
      <c r="BN171" s="193">
        <f t="shared" si="47"/>
        <v>45</v>
      </c>
      <c r="BO171" s="193"/>
      <c r="BP171" s="193">
        <v>14</v>
      </c>
      <c r="BQ171" s="193">
        <v>13</v>
      </c>
      <c r="BR171" s="193">
        <v>5</v>
      </c>
      <c r="BS171" s="193"/>
      <c r="BT171" s="193"/>
      <c r="BU171" s="193"/>
      <c r="BV171" s="193"/>
      <c r="BW171" s="193" t="s">
        <v>162</v>
      </c>
      <c r="BX171" s="193"/>
      <c r="BY171" s="193"/>
      <c r="BZ171" s="199">
        <v>44077</v>
      </c>
      <c r="CA171" s="199">
        <v>44348</v>
      </c>
      <c r="CB171" s="193">
        <v>9</v>
      </c>
      <c r="CC171" s="193"/>
      <c r="CD171" s="193"/>
      <c r="CE171" s="193"/>
      <c r="CF171" s="413">
        <v>4</v>
      </c>
      <c r="CG171" s="193">
        <v>4</v>
      </c>
      <c r="CH171" s="193"/>
      <c r="CI171" s="193" t="s">
        <v>814</v>
      </c>
      <c r="CJ171"/>
    </row>
    <row r="172" spans="1:88" s="53" customFormat="1" ht="24.95" customHeight="1">
      <c r="A172" s="193">
        <v>172</v>
      </c>
      <c r="B172" s="193" t="s">
        <v>2498</v>
      </c>
      <c r="C172" s="193" t="s">
        <v>2499</v>
      </c>
      <c r="D172" s="193" t="s">
        <v>2500</v>
      </c>
      <c r="E172" s="193" t="s">
        <v>2501</v>
      </c>
      <c r="F172" s="193" t="s">
        <v>24</v>
      </c>
      <c r="G172" s="193">
        <v>7</v>
      </c>
      <c r="H172" s="193" t="s">
        <v>57</v>
      </c>
      <c r="I172" s="193" t="s">
        <v>33</v>
      </c>
      <c r="J172" s="193" t="s">
        <v>482</v>
      </c>
      <c r="K172" s="193" t="s">
        <v>927</v>
      </c>
      <c r="L172" s="193" t="s">
        <v>40</v>
      </c>
      <c r="M172" s="193" t="s">
        <v>162</v>
      </c>
      <c r="N172" s="193" t="s">
        <v>2502</v>
      </c>
      <c r="O172" s="193" t="s">
        <v>150</v>
      </c>
      <c r="P172" s="193" t="s">
        <v>150</v>
      </c>
      <c r="Q172" s="193" t="s">
        <v>150</v>
      </c>
      <c r="R172" s="193" t="s">
        <v>2503</v>
      </c>
      <c r="S172" s="193" t="s">
        <v>2504</v>
      </c>
      <c r="T172" s="382" t="s">
        <v>2505</v>
      </c>
      <c r="U172" s="194" t="s">
        <v>822</v>
      </c>
      <c r="V172" s="194">
        <v>29504</v>
      </c>
      <c r="W172" s="202" t="s">
        <v>2506</v>
      </c>
      <c r="X172" s="202" t="s">
        <v>2507</v>
      </c>
      <c r="Y172" s="202"/>
      <c r="Z172" s="202"/>
      <c r="AA172" s="193"/>
      <c r="AB172" s="194">
        <v>42887</v>
      </c>
      <c r="AC172" s="311">
        <v>42795</v>
      </c>
      <c r="AD172" s="194"/>
      <c r="AE172" s="194" t="s">
        <v>2508</v>
      </c>
      <c r="AF172" s="194"/>
      <c r="AG172" s="194"/>
      <c r="AH172" s="193">
        <f t="shared" si="43"/>
        <v>1</v>
      </c>
      <c r="AI172" s="194" t="s">
        <v>160</v>
      </c>
      <c r="AJ172" s="194"/>
      <c r="AK172" s="194"/>
      <c r="AL172" s="194" t="s">
        <v>149</v>
      </c>
      <c r="AM172" s="194"/>
      <c r="AN172" s="194"/>
      <c r="AO172" s="194" t="s">
        <v>163</v>
      </c>
      <c r="AP172" s="193" t="s">
        <v>180</v>
      </c>
      <c r="AQ172" s="194" t="s">
        <v>202</v>
      </c>
      <c r="AR172" s="194"/>
      <c r="AS172" s="194"/>
      <c r="AT172" s="458" t="s">
        <v>2509</v>
      </c>
      <c r="AU172" s="193" t="s">
        <v>2510</v>
      </c>
      <c r="AV172" s="194"/>
      <c r="AW172" s="195">
        <v>42793</v>
      </c>
      <c r="AX172" s="195">
        <v>43045</v>
      </c>
      <c r="AY172" s="195" t="s">
        <v>149</v>
      </c>
      <c r="AZ172" s="195"/>
      <c r="BA172" s="195">
        <v>43495</v>
      </c>
      <c r="BB172" s="195"/>
      <c r="BC172" s="195" t="s">
        <v>2511</v>
      </c>
      <c r="BD172" s="195">
        <v>43675</v>
      </c>
      <c r="BE172" s="195" t="s">
        <v>149</v>
      </c>
      <c r="BF172" s="195">
        <v>43891</v>
      </c>
      <c r="BG172" s="195" t="s">
        <v>149</v>
      </c>
      <c r="BH172" s="194"/>
      <c r="BI172" s="194"/>
      <c r="BJ172" s="194"/>
      <c r="BK172" s="197">
        <v>44901</v>
      </c>
      <c r="BL172" s="205" t="s">
        <v>17</v>
      </c>
      <c r="BM172" s="284">
        <f t="shared" si="49"/>
        <v>70</v>
      </c>
      <c r="BN172" s="193">
        <f t="shared" si="47"/>
        <v>62</v>
      </c>
      <c r="BO172" s="196" t="s">
        <v>2512</v>
      </c>
      <c r="BP172" s="193">
        <v>5</v>
      </c>
      <c r="BQ172" s="193">
        <v>5</v>
      </c>
      <c r="BR172" s="193"/>
      <c r="BS172" s="193"/>
      <c r="BT172" s="193"/>
      <c r="BU172" s="193"/>
      <c r="BV172" s="193"/>
      <c r="BW172" s="193" t="s">
        <v>162</v>
      </c>
      <c r="BX172" s="193" t="s">
        <v>149</v>
      </c>
      <c r="BY172" s="193" t="s">
        <v>2513</v>
      </c>
      <c r="BZ172" s="199">
        <v>43313</v>
      </c>
      <c r="CA172" s="199">
        <v>44044</v>
      </c>
      <c r="CB172" s="193">
        <v>24</v>
      </c>
      <c r="CC172" s="193" t="s">
        <v>162</v>
      </c>
      <c r="CD172" s="193"/>
      <c r="CE172" s="193"/>
      <c r="CF172" s="413">
        <v>1</v>
      </c>
      <c r="CG172" s="193">
        <v>2</v>
      </c>
      <c r="CH172" s="193"/>
      <c r="CI172" s="193" t="s">
        <v>1321</v>
      </c>
      <c r="CJ172"/>
    </row>
    <row r="173" spans="1:88" s="53" customFormat="1" ht="24.95" customHeight="1">
      <c r="A173" s="193">
        <v>173</v>
      </c>
      <c r="B173" s="193" t="s">
        <v>2514</v>
      </c>
      <c r="C173" s="193" t="s">
        <v>2515</v>
      </c>
      <c r="D173" s="193" t="s">
        <v>2516</v>
      </c>
      <c r="E173" s="193" t="s">
        <v>2517</v>
      </c>
      <c r="F173" s="193" t="s">
        <v>25</v>
      </c>
      <c r="G173" s="193">
        <v>7</v>
      </c>
      <c r="H173" s="193" t="s">
        <v>55</v>
      </c>
      <c r="I173" s="193" t="s">
        <v>43</v>
      </c>
      <c r="J173" s="193" t="s">
        <v>2518</v>
      </c>
      <c r="K173" s="193" t="s">
        <v>2518</v>
      </c>
      <c r="L173" s="193" t="s">
        <v>43</v>
      </c>
      <c r="M173" s="193" t="s">
        <v>149</v>
      </c>
      <c r="N173" s="193" t="s">
        <v>2519</v>
      </c>
      <c r="O173" s="193" t="s">
        <v>150</v>
      </c>
      <c r="P173" s="193" t="s">
        <v>150</v>
      </c>
      <c r="Q173" s="193" t="s">
        <v>150</v>
      </c>
      <c r="R173" s="193" t="s">
        <v>2520</v>
      </c>
      <c r="S173" s="193" t="s">
        <v>2521</v>
      </c>
      <c r="T173" s="382" t="s">
        <v>2522</v>
      </c>
      <c r="U173" s="194"/>
      <c r="V173" s="194">
        <v>27576</v>
      </c>
      <c r="W173" s="202" t="s">
        <v>2523</v>
      </c>
      <c r="X173" s="202" t="s">
        <v>178</v>
      </c>
      <c r="Y173" s="202"/>
      <c r="Z173" s="202"/>
      <c r="AA173" s="193"/>
      <c r="AB173" s="194">
        <v>42769</v>
      </c>
      <c r="AC173" s="311">
        <v>42795</v>
      </c>
      <c r="AD173" s="194"/>
      <c r="AE173" s="194" t="s">
        <v>2524</v>
      </c>
      <c r="AF173" s="342" t="s">
        <v>2525</v>
      </c>
      <c r="AG173" s="194" t="s">
        <v>2525</v>
      </c>
      <c r="AH173" s="193">
        <f t="shared" si="43"/>
        <v>3</v>
      </c>
      <c r="AI173" s="194" t="s">
        <v>160</v>
      </c>
      <c r="AJ173" s="194"/>
      <c r="AK173" s="194"/>
      <c r="AL173" s="194" t="s">
        <v>162</v>
      </c>
      <c r="AM173" s="194"/>
      <c r="AN173" s="194"/>
      <c r="AO173" s="194" t="s">
        <v>163</v>
      </c>
      <c r="AP173" s="193" t="s">
        <v>202</v>
      </c>
      <c r="AQ173" s="194" t="s">
        <v>249</v>
      </c>
      <c r="AR173" s="194" t="s">
        <v>149</v>
      </c>
      <c r="AS173" s="194"/>
      <c r="AT173" s="458" t="s">
        <v>371</v>
      </c>
      <c r="AU173" s="193" t="s">
        <v>2526</v>
      </c>
      <c r="AV173" s="194"/>
      <c r="AW173" s="195">
        <v>42793</v>
      </c>
      <c r="AX173" s="195">
        <v>43045</v>
      </c>
      <c r="AY173" s="195" t="s">
        <v>149</v>
      </c>
      <c r="AZ173" s="195">
        <v>43005</v>
      </c>
      <c r="BA173" s="195">
        <v>43080</v>
      </c>
      <c r="BB173" s="195">
        <v>43116</v>
      </c>
      <c r="BC173" s="196" t="s">
        <v>2527</v>
      </c>
      <c r="BD173" s="195">
        <v>43675</v>
      </c>
      <c r="BE173" s="195" t="s">
        <v>149</v>
      </c>
      <c r="BF173" s="195">
        <v>43891</v>
      </c>
      <c r="BG173" s="195" t="s">
        <v>149</v>
      </c>
      <c r="BH173" s="194"/>
      <c r="BI173" s="194"/>
      <c r="BJ173" s="194"/>
      <c r="BK173" s="197">
        <v>44509</v>
      </c>
      <c r="BL173" s="193" t="s">
        <v>17</v>
      </c>
      <c r="BM173" s="284">
        <f t="shared" si="49"/>
        <v>57</v>
      </c>
      <c r="BN173" s="193">
        <f t="shared" si="47"/>
        <v>49</v>
      </c>
      <c r="BO173" s="202" t="s">
        <v>2528</v>
      </c>
      <c r="BP173" s="193">
        <v>0</v>
      </c>
      <c r="BQ173" s="193">
        <v>7</v>
      </c>
      <c r="BR173" s="193">
        <v>3</v>
      </c>
      <c r="BS173" s="193"/>
      <c r="BT173" s="193"/>
      <c r="BU173" s="193"/>
      <c r="BV173" s="193"/>
      <c r="BW173" s="193" t="s">
        <v>162</v>
      </c>
      <c r="BX173" s="193"/>
      <c r="BY173" s="193"/>
      <c r="BZ173" s="199"/>
      <c r="CA173" s="199"/>
      <c r="CB173" s="193"/>
      <c r="CC173" s="193"/>
      <c r="CD173" s="193"/>
      <c r="CE173" s="193"/>
      <c r="CF173" s="413">
        <v>3</v>
      </c>
      <c r="CG173" s="193">
        <v>3</v>
      </c>
      <c r="CH173" s="193"/>
      <c r="CI173" s="193" t="s">
        <v>814</v>
      </c>
      <c r="CJ173"/>
    </row>
    <row r="174" spans="1:88" ht="24.95" customHeight="1">
      <c r="A174" s="97">
        <v>174</v>
      </c>
      <c r="B174" s="97" t="s">
        <v>2529</v>
      </c>
      <c r="C174" s="97" t="s">
        <v>2530</v>
      </c>
      <c r="D174" s="97"/>
      <c r="E174" s="97" t="s">
        <v>2531</v>
      </c>
      <c r="F174" s="97" t="s">
        <v>24</v>
      </c>
      <c r="G174" s="97">
        <v>7</v>
      </c>
      <c r="H174" s="97" t="s">
        <v>52</v>
      </c>
      <c r="I174" s="97" t="s">
        <v>41</v>
      </c>
      <c r="J174" s="97" t="s">
        <v>2532</v>
      </c>
      <c r="K174" s="97" t="s">
        <v>2533</v>
      </c>
      <c r="L174" s="97" t="s">
        <v>33</v>
      </c>
      <c r="M174" s="97" t="s">
        <v>162</v>
      </c>
      <c r="N174" s="97" t="s">
        <v>167</v>
      </c>
      <c r="O174" s="97" t="s">
        <v>167</v>
      </c>
      <c r="P174" s="97" t="s">
        <v>167</v>
      </c>
      <c r="Q174" s="97" t="s">
        <v>167</v>
      </c>
      <c r="R174" s="97" t="s">
        <v>2534</v>
      </c>
      <c r="S174" s="97" t="s">
        <v>2535</v>
      </c>
      <c r="T174" s="371" t="s">
        <v>2536</v>
      </c>
      <c r="U174" s="98"/>
      <c r="V174" s="98">
        <v>28615</v>
      </c>
      <c r="W174" s="179" t="s">
        <v>2537</v>
      </c>
      <c r="X174" s="179"/>
      <c r="Y174" s="179"/>
      <c r="Z174" s="179"/>
      <c r="AA174" s="97"/>
      <c r="AB174" s="98">
        <v>42845</v>
      </c>
      <c r="AC174" s="303">
        <v>42795</v>
      </c>
      <c r="AD174" s="98">
        <v>43100</v>
      </c>
      <c r="AE174" s="98"/>
      <c r="AF174" s="98"/>
      <c r="AG174" s="98"/>
      <c r="AH174" s="97">
        <f t="shared" si="43"/>
        <v>0</v>
      </c>
      <c r="AI174" s="98"/>
      <c r="AJ174" s="98"/>
      <c r="AK174" s="98"/>
      <c r="AL174" s="98"/>
      <c r="AM174" s="98"/>
      <c r="AN174" s="98"/>
      <c r="AO174" s="98"/>
      <c r="AP174" s="98"/>
      <c r="AQ174" s="98"/>
      <c r="AR174" s="98"/>
      <c r="AS174" s="98"/>
      <c r="AT174" s="437" t="s">
        <v>218</v>
      </c>
      <c r="AU174" s="97"/>
      <c r="AV174" s="98"/>
      <c r="AW174" s="99">
        <v>42793</v>
      </c>
      <c r="AX174" s="99">
        <v>43045</v>
      </c>
      <c r="AY174" s="99" t="s">
        <v>149</v>
      </c>
      <c r="AZ174" s="99"/>
      <c r="BA174" s="99"/>
      <c r="BB174" s="99"/>
      <c r="BC174" s="100"/>
      <c r="BD174" s="99"/>
      <c r="BE174" s="99"/>
      <c r="BF174" s="99"/>
      <c r="BG174" s="99"/>
      <c r="BH174" s="98"/>
      <c r="BI174" s="98"/>
      <c r="BJ174" s="98"/>
      <c r="BK174" s="101"/>
      <c r="BL174" s="208" t="s">
        <v>19</v>
      </c>
      <c r="BM174" s="235" t="s">
        <v>19</v>
      </c>
      <c r="BN174" s="235"/>
      <c r="BO174" s="97"/>
      <c r="BP174" s="97"/>
      <c r="BQ174" s="97"/>
      <c r="BR174" s="97"/>
      <c r="BS174" s="97"/>
      <c r="BT174" s="97"/>
      <c r="BU174" s="97"/>
      <c r="BV174" s="97"/>
      <c r="BW174" s="97" t="s">
        <v>162</v>
      </c>
      <c r="BX174" s="97"/>
      <c r="BY174" s="97"/>
      <c r="BZ174" s="101"/>
      <c r="CA174" s="101"/>
      <c r="CB174" s="97"/>
      <c r="CC174" s="97"/>
      <c r="CD174" s="97"/>
      <c r="CE174" s="97"/>
      <c r="CF174" s="119"/>
      <c r="CG174" s="97"/>
      <c r="CH174" s="97"/>
      <c r="CI174" s="97" t="s">
        <v>1830</v>
      </c>
    </row>
    <row r="175" spans="1:88" s="53" customFormat="1" ht="24.95" customHeight="1">
      <c r="A175" s="151">
        <v>175</v>
      </c>
      <c r="B175" s="151" t="s">
        <v>2538</v>
      </c>
      <c r="C175" s="151" t="s">
        <v>2539</v>
      </c>
      <c r="D175" s="151"/>
      <c r="E175" s="151" t="s">
        <v>2540</v>
      </c>
      <c r="F175" s="151" t="s">
        <v>25</v>
      </c>
      <c r="G175" s="151">
        <v>8</v>
      </c>
      <c r="H175" s="151" t="s">
        <v>55</v>
      </c>
      <c r="I175" s="151" t="s">
        <v>43</v>
      </c>
      <c r="J175" s="151" t="s">
        <v>606</v>
      </c>
      <c r="K175" s="151" t="s">
        <v>2541</v>
      </c>
      <c r="L175" s="151" t="s">
        <v>43</v>
      </c>
      <c r="M175" s="151" t="s">
        <v>149</v>
      </c>
      <c r="N175" s="151"/>
      <c r="O175" s="151" t="s">
        <v>321</v>
      </c>
      <c r="P175" s="151" t="s">
        <v>321</v>
      </c>
      <c r="Q175" s="151"/>
      <c r="R175" s="423" t="s">
        <v>2542</v>
      </c>
      <c r="S175" s="160" t="s">
        <v>2543</v>
      </c>
      <c r="T175" s="376" t="s">
        <v>2544</v>
      </c>
      <c r="U175" s="154" t="s">
        <v>2545</v>
      </c>
      <c r="V175" s="154">
        <v>29485</v>
      </c>
      <c r="W175" s="162" t="s">
        <v>2546</v>
      </c>
      <c r="X175" s="162" t="s">
        <v>178</v>
      </c>
      <c r="Y175" s="162"/>
      <c r="Z175" s="162"/>
      <c r="AA175" s="151">
        <v>23</v>
      </c>
      <c r="AB175" s="154">
        <v>43467</v>
      </c>
      <c r="AC175" s="308">
        <v>43160</v>
      </c>
      <c r="AD175" s="154"/>
      <c r="AE175" s="154" t="s">
        <v>2547</v>
      </c>
      <c r="AF175" s="154" t="s">
        <v>2548</v>
      </c>
      <c r="AG175" s="154" t="s">
        <v>2549</v>
      </c>
      <c r="AH175" s="151">
        <f t="shared" si="43"/>
        <v>3</v>
      </c>
      <c r="AI175" s="154" t="s">
        <v>160</v>
      </c>
      <c r="AJ175" s="154" t="s">
        <v>160</v>
      </c>
      <c r="AK175" s="154"/>
      <c r="AL175" s="154" t="s">
        <v>149</v>
      </c>
      <c r="AM175" s="154" t="s">
        <v>162</v>
      </c>
      <c r="AN175" s="154" t="s">
        <v>162</v>
      </c>
      <c r="AO175" s="154" t="s">
        <v>201</v>
      </c>
      <c r="AP175" s="154" t="s">
        <v>2550</v>
      </c>
      <c r="AQ175" s="154" t="s">
        <v>2551</v>
      </c>
      <c r="AR175" s="154"/>
      <c r="AS175" s="154"/>
      <c r="AT175" s="459" t="s">
        <v>371</v>
      </c>
      <c r="AU175" s="151" t="s">
        <v>2552</v>
      </c>
      <c r="AV175" s="154"/>
      <c r="AW175" s="156">
        <v>43164</v>
      </c>
      <c r="AX175" s="156">
        <v>43409</v>
      </c>
      <c r="AY175" s="156" t="s">
        <v>149</v>
      </c>
      <c r="AZ175" s="156">
        <v>43799</v>
      </c>
      <c r="BA175" s="156">
        <v>43951</v>
      </c>
      <c r="BB175" s="156"/>
      <c r="BC175" s="157" t="s">
        <v>2553</v>
      </c>
      <c r="BD175" s="156">
        <v>44207</v>
      </c>
      <c r="BE175" s="156" t="s">
        <v>149</v>
      </c>
      <c r="BF175" s="156">
        <v>44410</v>
      </c>
      <c r="BG175" s="156" t="s">
        <v>149</v>
      </c>
      <c r="BH175" s="154"/>
      <c r="BI175" s="154"/>
      <c r="BJ175" s="154"/>
      <c r="BK175" s="158">
        <v>45776</v>
      </c>
      <c r="BL175" s="163" t="s">
        <v>17</v>
      </c>
      <c r="BM175" s="151">
        <f t="shared" ref="BM175:BM176" si="50">DATEDIF(AW175,BK175, "M")+1</f>
        <v>86</v>
      </c>
      <c r="BN175" s="151">
        <f>DATEDIF(AX175,BK175, "M")+1</f>
        <v>78</v>
      </c>
      <c r="BO175" s="151" t="s">
        <v>2554</v>
      </c>
      <c r="BP175" s="151">
        <v>2</v>
      </c>
      <c r="BQ175" s="151">
        <v>0</v>
      </c>
      <c r="BR175" s="151">
        <v>0</v>
      </c>
      <c r="BS175" s="151"/>
      <c r="BT175" s="151"/>
      <c r="BU175" s="151"/>
      <c r="BV175" s="151"/>
      <c r="BW175" s="151" t="s">
        <v>162</v>
      </c>
      <c r="BX175" s="151"/>
      <c r="BY175" s="151"/>
      <c r="BZ175" s="159"/>
      <c r="CA175" s="159"/>
      <c r="CB175" s="151"/>
      <c r="CC175" s="151"/>
      <c r="CD175" s="151"/>
      <c r="CE175" s="151"/>
      <c r="CF175" s="410">
        <v>2</v>
      </c>
      <c r="CG175" s="151"/>
      <c r="CH175" s="151"/>
      <c r="CI175" s="151" t="s">
        <v>814</v>
      </c>
      <c r="CJ175"/>
    </row>
    <row r="176" spans="1:88" s="53" customFormat="1" ht="24.95" customHeight="1">
      <c r="A176" s="151">
        <v>176</v>
      </c>
      <c r="B176" s="151" t="s">
        <v>2555</v>
      </c>
      <c r="C176" s="151" t="s">
        <v>2556</v>
      </c>
      <c r="D176" s="151" t="s">
        <v>645</v>
      </c>
      <c r="E176" s="151" t="s">
        <v>2557</v>
      </c>
      <c r="F176" s="151" t="s">
        <v>24</v>
      </c>
      <c r="G176" s="151">
        <v>8</v>
      </c>
      <c r="H176" s="151" t="s">
        <v>51</v>
      </c>
      <c r="I176" s="151" t="s">
        <v>37</v>
      </c>
      <c r="J176" s="151" t="s">
        <v>606</v>
      </c>
      <c r="K176" s="151" t="s">
        <v>289</v>
      </c>
      <c r="L176" s="151" t="s">
        <v>43</v>
      </c>
      <c r="M176" s="151" t="s">
        <v>162</v>
      </c>
      <c r="N176" s="151"/>
      <c r="O176" s="151"/>
      <c r="P176" s="151" t="s">
        <v>150</v>
      </c>
      <c r="Q176" s="151" t="s">
        <v>150</v>
      </c>
      <c r="R176" s="151" t="s">
        <v>2558</v>
      </c>
      <c r="S176" s="151" t="s">
        <v>2559</v>
      </c>
      <c r="T176" s="377" t="s">
        <v>2560</v>
      </c>
      <c r="U176" s="154"/>
      <c r="V176" s="154">
        <v>29215</v>
      </c>
      <c r="W176" s="162" t="s">
        <v>2561</v>
      </c>
      <c r="X176" s="162" t="s">
        <v>178</v>
      </c>
      <c r="Y176" s="162"/>
      <c r="Z176" s="162"/>
      <c r="AA176" s="151">
        <v>6</v>
      </c>
      <c r="AB176" s="154">
        <v>43318</v>
      </c>
      <c r="AC176" s="308">
        <v>43160</v>
      </c>
      <c r="AD176" s="154"/>
      <c r="AE176" s="154" t="s">
        <v>2562</v>
      </c>
      <c r="AF176" s="154"/>
      <c r="AG176" s="154"/>
      <c r="AH176" s="151">
        <f t="shared" si="43"/>
        <v>1</v>
      </c>
      <c r="AI176" s="154" t="s">
        <v>161</v>
      </c>
      <c r="AJ176" s="154"/>
      <c r="AK176" s="154"/>
      <c r="AL176" s="154" t="s">
        <v>149</v>
      </c>
      <c r="AM176" s="154"/>
      <c r="AN176" s="154"/>
      <c r="AO176" s="154" t="s">
        <v>163</v>
      </c>
      <c r="AP176" s="154"/>
      <c r="AQ176" s="154" t="s">
        <v>249</v>
      </c>
      <c r="AR176" s="154"/>
      <c r="AS176" s="154"/>
      <c r="AT176" s="459" t="s">
        <v>284</v>
      </c>
      <c r="AU176" s="151" t="s">
        <v>2563</v>
      </c>
      <c r="AV176" s="154"/>
      <c r="AW176" s="156">
        <v>43164</v>
      </c>
      <c r="AX176" s="156">
        <v>43409</v>
      </c>
      <c r="AY176" s="156" t="s">
        <v>149</v>
      </c>
      <c r="AZ176" s="156">
        <v>43720</v>
      </c>
      <c r="BA176" s="156">
        <v>43570</v>
      </c>
      <c r="BB176" s="156"/>
      <c r="BC176" s="157" t="s">
        <v>2564</v>
      </c>
      <c r="BD176" s="156">
        <v>44207</v>
      </c>
      <c r="BE176" s="156" t="s">
        <v>149</v>
      </c>
      <c r="BF176" s="156">
        <v>44410</v>
      </c>
      <c r="BG176" s="156" t="s">
        <v>149</v>
      </c>
      <c r="BH176" s="154"/>
      <c r="BI176" s="154"/>
      <c r="BJ176" s="154"/>
      <c r="BK176" s="158">
        <v>44692</v>
      </c>
      <c r="BL176" s="151" t="s">
        <v>17</v>
      </c>
      <c r="BM176" s="151">
        <f t="shared" si="50"/>
        <v>51</v>
      </c>
      <c r="BN176" s="151">
        <f>DATEDIF(AX176,BK176, "M")+1</f>
        <v>43</v>
      </c>
      <c r="BO176" s="151"/>
      <c r="BP176" s="151">
        <v>9</v>
      </c>
      <c r="BQ176" s="151">
        <v>7</v>
      </c>
      <c r="BR176" s="151">
        <v>2</v>
      </c>
      <c r="BS176" s="151"/>
      <c r="BT176" s="151"/>
      <c r="BU176" s="151"/>
      <c r="BV176" s="151"/>
      <c r="BW176" s="151" t="s">
        <v>162</v>
      </c>
      <c r="BX176" s="151"/>
      <c r="BY176" s="151"/>
      <c r="BZ176" s="159"/>
      <c r="CA176" s="159"/>
      <c r="CB176" s="151"/>
      <c r="CC176" s="151"/>
      <c r="CD176" s="151"/>
      <c r="CE176" s="151"/>
      <c r="CF176" s="410">
        <v>2</v>
      </c>
      <c r="CG176" s="151">
        <v>3</v>
      </c>
      <c r="CH176" s="151"/>
      <c r="CI176" s="151" t="s">
        <v>1830</v>
      </c>
      <c r="CJ176"/>
    </row>
    <row r="177" spans="1:88" s="53" customFormat="1" ht="24.95" customHeight="1">
      <c r="A177" s="151">
        <v>177</v>
      </c>
      <c r="B177" s="151" t="s">
        <v>2565</v>
      </c>
      <c r="C177" s="151" t="s">
        <v>2566</v>
      </c>
      <c r="D177" s="151"/>
      <c r="E177" s="151" t="s">
        <v>2567</v>
      </c>
      <c r="F177" s="151" t="s">
        <v>24</v>
      </c>
      <c r="G177" s="151">
        <v>8</v>
      </c>
      <c r="H177" s="151" t="s">
        <v>52</v>
      </c>
      <c r="I177" s="151" t="s">
        <v>41</v>
      </c>
      <c r="J177" s="151" t="s">
        <v>1151</v>
      </c>
      <c r="K177" s="151" t="s">
        <v>406</v>
      </c>
      <c r="L177" s="151" t="s">
        <v>41</v>
      </c>
      <c r="M177" s="151" t="s">
        <v>149</v>
      </c>
      <c r="N177" s="151"/>
      <c r="O177" s="151" t="s">
        <v>150</v>
      </c>
      <c r="P177" s="151" t="s">
        <v>150</v>
      </c>
      <c r="Q177" s="151"/>
      <c r="R177" s="151" t="s">
        <v>2568</v>
      </c>
      <c r="S177" s="151" t="s">
        <v>2569</v>
      </c>
      <c r="T177" s="376" t="s">
        <v>2570</v>
      </c>
      <c r="U177" s="154" t="s">
        <v>2571</v>
      </c>
      <c r="V177" s="154">
        <v>29288</v>
      </c>
      <c r="W177" s="162" t="s">
        <v>2572</v>
      </c>
      <c r="X177" s="162" t="s">
        <v>178</v>
      </c>
      <c r="Y177" s="162" t="s">
        <v>162</v>
      </c>
      <c r="Z177" s="162"/>
      <c r="AA177" s="151">
        <v>25</v>
      </c>
      <c r="AB177" s="154">
        <v>43160</v>
      </c>
      <c r="AC177" s="308">
        <v>43160</v>
      </c>
      <c r="AD177" s="154"/>
      <c r="AE177" s="154" t="s">
        <v>2573</v>
      </c>
      <c r="AF177" s="154"/>
      <c r="AG177" s="154"/>
      <c r="AH177" s="151">
        <f t="shared" si="43"/>
        <v>1</v>
      </c>
      <c r="AI177" s="154" t="s">
        <v>161</v>
      </c>
      <c r="AJ177" s="154"/>
      <c r="AK177" s="154"/>
      <c r="AL177" s="154" t="s">
        <v>162</v>
      </c>
      <c r="AM177" s="154"/>
      <c r="AN177" s="154"/>
      <c r="AO177" s="154" t="s">
        <v>163</v>
      </c>
      <c r="AP177" s="154" t="s">
        <v>2574</v>
      </c>
      <c r="AQ177" s="154" t="s">
        <v>180</v>
      </c>
      <c r="AR177" s="154" t="s">
        <v>162</v>
      </c>
      <c r="AS177" s="256" t="s">
        <v>2575</v>
      </c>
      <c r="AT177" s="459" t="s">
        <v>218</v>
      </c>
      <c r="AU177" s="151" t="s">
        <v>2576</v>
      </c>
      <c r="AV177" s="154"/>
      <c r="AW177" s="156">
        <v>43164</v>
      </c>
      <c r="AX177" s="156">
        <v>43409</v>
      </c>
      <c r="AY177" s="156" t="s">
        <v>149</v>
      </c>
      <c r="AZ177" s="156">
        <v>44082</v>
      </c>
      <c r="BA177" s="156">
        <v>44316</v>
      </c>
      <c r="BB177" s="156"/>
      <c r="BC177" s="157" t="s">
        <v>2577</v>
      </c>
      <c r="BD177" s="156">
        <v>44470</v>
      </c>
      <c r="BE177" s="156" t="s">
        <v>162</v>
      </c>
      <c r="BF177" s="156">
        <v>44732</v>
      </c>
      <c r="BG177" s="156" t="s">
        <v>162</v>
      </c>
      <c r="BH177" s="154"/>
      <c r="BI177" s="154"/>
      <c r="BJ177" s="154"/>
      <c r="BK177" s="158"/>
      <c r="BL177" s="144" t="s">
        <v>18</v>
      </c>
      <c r="BM177" s="154"/>
      <c r="BN177" s="151"/>
      <c r="BO177" s="151"/>
      <c r="BP177" s="151"/>
      <c r="BQ177" s="151"/>
      <c r="BR177" s="151"/>
      <c r="BS177" s="151"/>
      <c r="BT177" s="151"/>
      <c r="BU177" s="151"/>
      <c r="BV177" s="151"/>
      <c r="BW177" s="151" t="s">
        <v>162</v>
      </c>
      <c r="BX177" s="151" t="s">
        <v>162</v>
      </c>
      <c r="BY177" s="151"/>
      <c r="BZ177" s="159"/>
      <c r="CA177" s="159"/>
      <c r="CB177" s="151"/>
      <c r="CC177" s="151" t="s">
        <v>162</v>
      </c>
      <c r="CD177" s="151"/>
      <c r="CE177" s="151"/>
      <c r="CF177" s="410">
        <v>1</v>
      </c>
      <c r="CG177" s="151"/>
      <c r="CH177" s="151"/>
      <c r="CI177" s="151" t="s">
        <v>814</v>
      </c>
      <c r="CJ177"/>
    </row>
    <row r="178" spans="1:88" s="53" customFormat="1" ht="24.95" customHeight="1">
      <c r="A178" s="151">
        <v>178</v>
      </c>
      <c r="B178" s="151" t="s">
        <v>2578</v>
      </c>
      <c r="C178" s="151" t="s">
        <v>2579</v>
      </c>
      <c r="D178" s="151"/>
      <c r="E178" s="151" t="s">
        <v>2580</v>
      </c>
      <c r="F178" s="151" t="s">
        <v>25</v>
      </c>
      <c r="G178" s="151">
        <v>8</v>
      </c>
      <c r="H178" s="151" t="s">
        <v>52</v>
      </c>
      <c r="I178" s="151" t="s">
        <v>41</v>
      </c>
      <c r="J178" s="151" t="s">
        <v>2328</v>
      </c>
      <c r="K178" s="151" t="s">
        <v>2581</v>
      </c>
      <c r="L178" s="151" t="s">
        <v>43</v>
      </c>
      <c r="M178" s="151" t="s">
        <v>162</v>
      </c>
      <c r="N178" s="151"/>
      <c r="O178" s="151" t="s">
        <v>321</v>
      </c>
      <c r="P178" s="151" t="s">
        <v>150</v>
      </c>
      <c r="Q178" s="151"/>
      <c r="R178" s="151" t="s">
        <v>2582</v>
      </c>
      <c r="S178" s="151" t="s">
        <v>2583</v>
      </c>
      <c r="T178" s="376" t="s">
        <v>2584</v>
      </c>
      <c r="U178" s="154"/>
      <c r="V178" s="154">
        <v>30682</v>
      </c>
      <c r="W178" s="162" t="s">
        <v>2585</v>
      </c>
      <c r="X178" s="162" t="s">
        <v>155</v>
      </c>
      <c r="Y178" s="162"/>
      <c r="Z178" s="162"/>
      <c r="AA178" s="151">
        <v>23</v>
      </c>
      <c r="AB178" s="154">
        <v>43403</v>
      </c>
      <c r="AC178" s="308">
        <v>43160</v>
      </c>
      <c r="AD178" s="154"/>
      <c r="AE178" s="154" t="s">
        <v>2586</v>
      </c>
      <c r="AF178" s="154" t="s">
        <v>2587</v>
      </c>
      <c r="AG178" s="154"/>
      <c r="AH178" s="151">
        <f t="shared" si="43"/>
        <v>2</v>
      </c>
      <c r="AI178" s="154" t="s">
        <v>161</v>
      </c>
      <c r="AJ178" s="154"/>
      <c r="AK178" s="154"/>
      <c r="AL178" s="154" t="s">
        <v>149</v>
      </c>
      <c r="AM178" s="154"/>
      <c r="AN178" s="154"/>
      <c r="AO178" s="154" t="s">
        <v>163</v>
      </c>
      <c r="AP178" s="154" t="s">
        <v>2179</v>
      </c>
      <c r="AQ178" s="154" t="s">
        <v>216</v>
      </c>
      <c r="AR178" s="154" t="s">
        <v>149</v>
      </c>
      <c r="AS178" s="154"/>
      <c r="AT178" s="459" t="s">
        <v>218</v>
      </c>
      <c r="AU178" s="151" t="s">
        <v>2588</v>
      </c>
      <c r="AV178" s="154"/>
      <c r="AW178" s="156">
        <v>43164</v>
      </c>
      <c r="AX178" s="156">
        <v>43409</v>
      </c>
      <c r="AY178" s="156" t="s">
        <v>149</v>
      </c>
      <c r="AZ178" s="156">
        <v>43797</v>
      </c>
      <c r="BA178" s="156">
        <v>43895</v>
      </c>
      <c r="BB178" s="156"/>
      <c r="BC178" s="157" t="s">
        <v>2589</v>
      </c>
      <c r="BD178" s="156">
        <v>44470</v>
      </c>
      <c r="BE178" s="156" t="s">
        <v>162</v>
      </c>
      <c r="BF178" s="156">
        <v>44732</v>
      </c>
      <c r="BG178" s="156" t="s">
        <v>162</v>
      </c>
      <c r="BH178" s="154"/>
      <c r="BI178" s="154"/>
      <c r="BJ178" s="154"/>
      <c r="BK178" s="158">
        <v>45434</v>
      </c>
      <c r="BL178" s="163" t="s">
        <v>17</v>
      </c>
      <c r="BM178" s="151">
        <f>DATEDIF(AW178,BK178, "M")+1</f>
        <v>75</v>
      </c>
      <c r="BN178" s="151">
        <f t="shared" ref="BN178:BN179" si="51">DATEDIF(AX178,BK178, "M")+1</f>
        <v>67</v>
      </c>
      <c r="BO178" s="162" t="s">
        <v>2590</v>
      </c>
      <c r="BP178" s="151">
        <v>1</v>
      </c>
      <c r="BQ178" s="151">
        <v>2</v>
      </c>
      <c r="BR178" s="151">
        <v>0</v>
      </c>
      <c r="BS178" s="151"/>
      <c r="BT178" s="151"/>
      <c r="BU178" s="151"/>
      <c r="BV178" s="151"/>
      <c r="BW178" s="151" t="s">
        <v>162</v>
      </c>
      <c r="BX178" s="151"/>
      <c r="BY178" s="151"/>
      <c r="BZ178" s="159">
        <v>43952</v>
      </c>
      <c r="CA178" s="159">
        <v>44043</v>
      </c>
      <c r="CB178" s="151">
        <v>3</v>
      </c>
      <c r="CC178" s="151"/>
      <c r="CD178" s="151"/>
      <c r="CE178" s="151"/>
      <c r="CF178" s="410">
        <v>0</v>
      </c>
      <c r="CG178" s="151"/>
      <c r="CH178" s="151"/>
      <c r="CI178" s="151" t="s">
        <v>814</v>
      </c>
      <c r="CJ178"/>
    </row>
    <row r="179" spans="1:88" s="53" customFormat="1" ht="24.95" customHeight="1">
      <c r="A179" s="151">
        <v>179</v>
      </c>
      <c r="B179" s="151" t="s">
        <v>2591</v>
      </c>
      <c r="C179" s="151" t="s">
        <v>2592</v>
      </c>
      <c r="D179" s="151" t="s">
        <v>2593</v>
      </c>
      <c r="E179" s="151" t="s">
        <v>2594</v>
      </c>
      <c r="F179" s="151" t="s">
        <v>24</v>
      </c>
      <c r="G179" s="151">
        <v>8</v>
      </c>
      <c r="H179" s="151" t="s">
        <v>51</v>
      </c>
      <c r="I179" s="151" t="s">
        <v>37</v>
      </c>
      <c r="J179" s="151" t="s">
        <v>438</v>
      </c>
      <c r="K179" s="151" t="s">
        <v>438</v>
      </c>
      <c r="L179" s="151" t="s">
        <v>37</v>
      </c>
      <c r="M179" s="151" t="s">
        <v>149</v>
      </c>
      <c r="N179" s="151" t="s">
        <v>2595</v>
      </c>
      <c r="O179" s="151" t="s">
        <v>150</v>
      </c>
      <c r="P179" s="151" t="s">
        <v>150</v>
      </c>
      <c r="Q179" s="151" t="s">
        <v>150</v>
      </c>
      <c r="R179" s="151" t="s">
        <v>2596</v>
      </c>
      <c r="S179" s="151" t="s">
        <v>2597</v>
      </c>
      <c r="T179" s="376" t="s">
        <v>2598</v>
      </c>
      <c r="U179" s="154" t="s">
        <v>2599</v>
      </c>
      <c r="V179" s="154">
        <v>29237</v>
      </c>
      <c r="W179" s="162" t="s">
        <v>2600</v>
      </c>
      <c r="X179" s="162" t="s">
        <v>178</v>
      </c>
      <c r="Y179" s="162" t="s">
        <v>162</v>
      </c>
      <c r="Z179" s="162"/>
      <c r="AA179" s="151">
        <v>18</v>
      </c>
      <c r="AB179" s="154">
        <v>42870</v>
      </c>
      <c r="AC179" s="308">
        <v>43160</v>
      </c>
      <c r="AD179" s="154"/>
      <c r="AE179" s="154" t="s">
        <v>2601</v>
      </c>
      <c r="AF179" s="154" t="s">
        <v>2602</v>
      </c>
      <c r="AG179" s="154"/>
      <c r="AH179" s="151">
        <f t="shared" si="43"/>
        <v>2</v>
      </c>
      <c r="AI179" s="154" t="s">
        <v>160</v>
      </c>
      <c r="AJ179" s="154" t="s">
        <v>160</v>
      </c>
      <c r="AK179" s="154"/>
      <c r="AL179" s="154" t="s">
        <v>149</v>
      </c>
      <c r="AM179" s="154" t="s">
        <v>162</v>
      </c>
      <c r="AN179" s="154"/>
      <c r="AO179" s="154" t="s">
        <v>163</v>
      </c>
      <c r="AP179" s="154" t="s">
        <v>180</v>
      </c>
      <c r="AQ179" s="154" t="s">
        <v>249</v>
      </c>
      <c r="AR179" s="154" t="s">
        <v>149</v>
      </c>
      <c r="AS179" s="154"/>
      <c r="AT179" s="459" t="s">
        <v>284</v>
      </c>
      <c r="AU179" s="151" t="s">
        <v>2603</v>
      </c>
      <c r="AV179" s="154"/>
      <c r="AW179" s="156">
        <v>43164</v>
      </c>
      <c r="AX179" s="156">
        <v>43409</v>
      </c>
      <c r="AY179" s="156" t="s">
        <v>149</v>
      </c>
      <c r="AZ179" s="156">
        <v>43656</v>
      </c>
      <c r="BA179" s="156">
        <v>43675</v>
      </c>
      <c r="BB179" s="156"/>
      <c r="BC179" s="157" t="s">
        <v>2604</v>
      </c>
      <c r="BD179" s="156">
        <v>44207</v>
      </c>
      <c r="BE179" s="156" t="s">
        <v>149</v>
      </c>
      <c r="BF179" s="156">
        <v>44410</v>
      </c>
      <c r="BG179" s="156" t="s">
        <v>149</v>
      </c>
      <c r="BH179" s="154"/>
      <c r="BI179" s="154">
        <v>44421</v>
      </c>
      <c r="BJ179" s="154">
        <v>44461</v>
      </c>
      <c r="BK179" s="154">
        <v>44461</v>
      </c>
      <c r="BL179" s="151" t="s">
        <v>17</v>
      </c>
      <c r="BM179" s="151">
        <f>DATEDIF(AW179,BK179, "M")+1</f>
        <v>43</v>
      </c>
      <c r="BN179" s="151">
        <f t="shared" si="51"/>
        <v>35</v>
      </c>
      <c r="BO179" s="151"/>
      <c r="BP179" s="151">
        <v>0</v>
      </c>
      <c r="BQ179" s="151">
        <v>3</v>
      </c>
      <c r="BR179" s="151">
        <v>3</v>
      </c>
      <c r="BS179" s="151"/>
      <c r="BT179" s="151"/>
      <c r="BU179" s="151"/>
      <c r="BV179" s="151"/>
      <c r="BW179" s="151" t="s">
        <v>162</v>
      </c>
      <c r="BX179" s="151" t="s">
        <v>162</v>
      </c>
      <c r="BY179" s="151"/>
      <c r="BZ179" s="159"/>
      <c r="CA179" s="159"/>
      <c r="CB179" s="151"/>
      <c r="CC179" s="151" t="s">
        <v>149</v>
      </c>
      <c r="CD179" s="151">
        <v>43891</v>
      </c>
      <c r="CE179" s="151">
        <v>44012</v>
      </c>
      <c r="CF179" s="410">
        <v>2</v>
      </c>
      <c r="CG179" s="151">
        <v>3</v>
      </c>
      <c r="CH179" s="151"/>
      <c r="CI179" s="151" t="s">
        <v>814</v>
      </c>
      <c r="CJ179"/>
    </row>
    <row r="180" spans="1:88" ht="24.95" customHeight="1">
      <c r="A180" s="97">
        <v>180</v>
      </c>
      <c r="B180" s="97" t="s">
        <v>2605</v>
      </c>
      <c r="C180" s="97" t="s">
        <v>2606</v>
      </c>
      <c r="D180" s="97"/>
      <c r="E180" s="97" t="s">
        <v>2607</v>
      </c>
      <c r="F180" s="97" t="s">
        <v>25</v>
      </c>
      <c r="G180" s="97">
        <v>8</v>
      </c>
      <c r="H180" s="97" t="s">
        <v>57</v>
      </c>
      <c r="I180" s="97" t="s">
        <v>33</v>
      </c>
      <c r="J180" s="97" t="s">
        <v>606</v>
      </c>
      <c r="K180" s="97" t="s">
        <v>1247</v>
      </c>
      <c r="L180" s="97" t="s">
        <v>33</v>
      </c>
      <c r="M180" s="97" t="s">
        <v>149</v>
      </c>
      <c r="N180" s="97">
        <v>207019377</v>
      </c>
      <c r="O180" s="97"/>
      <c r="P180" s="97" t="s">
        <v>150</v>
      </c>
      <c r="Q180" s="97"/>
      <c r="R180" s="97" t="s">
        <v>2608</v>
      </c>
      <c r="S180" s="97" t="s">
        <v>2609</v>
      </c>
      <c r="T180" s="215" t="s">
        <v>2610</v>
      </c>
      <c r="U180" s="98"/>
      <c r="V180" s="98">
        <v>29599</v>
      </c>
      <c r="W180" s="179" t="s">
        <v>2611</v>
      </c>
      <c r="X180" s="179"/>
      <c r="Y180" s="179"/>
      <c r="Z180" s="179"/>
      <c r="AA180" s="97">
        <v>33</v>
      </c>
      <c r="AB180" s="98">
        <v>43045</v>
      </c>
      <c r="AC180" s="303">
        <v>43160</v>
      </c>
      <c r="AD180" s="98">
        <v>43867</v>
      </c>
      <c r="AE180" s="98"/>
      <c r="AF180" s="98"/>
      <c r="AG180" s="98"/>
      <c r="AH180" s="97">
        <f t="shared" si="43"/>
        <v>0</v>
      </c>
      <c r="AI180" s="98"/>
      <c r="AJ180" s="98"/>
      <c r="AK180" s="98"/>
      <c r="AL180" s="98"/>
      <c r="AM180" s="98"/>
      <c r="AN180" s="98"/>
      <c r="AO180" s="98" t="s">
        <v>181</v>
      </c>
      <c r="AP180" s="98"/>
      <c r="AQ180" s="98"/>
      <c r="AR180" s="98"/>
      <c r="AS180" s="98"/>
      <c r="AT180" s="437" t="s">
        <v>584</v>
      </c>
      <c r="AU180" s="97"/>
      <c r="AV180" s="98"/>
      <c r="AW180" s="99">
        <v>43164</v>
      </c>
      <c r="AX180" s="99"/>
      <c r="AY180" s="99" t="s">
        <v>162</v>
      </c>
      <c r="AZ180" s="99"/>
      <c r="BA180" s="99"/>
      <c r="BB180" s="99"/>
      <c r="BC180" s="100"/>
      <c r="BD180" s="99"/>
      <c r="BE180" s="99"/>
      <c r="BF180" s="99"/>
      <c r="BG180" s="99"/>
      <c r="BH180" s="98"/>
      <c r="BI180" s="98"/>
      <c r="BJ180" s="98"/>
      <c r="BK180" s="98"/>
      <c r="BL180" s="208" t="s">
        <v>19</v>
      </c>
      <c r="BM180" s="208" t="s">
        <v>19</v>
      </c>
      <c r="BN180" s="286"/>
      <c r="BO180" s="97"/>
      <c r="BP180" s="97">
        <v>3</v>
      </c>
      <c r="BQ180" s="97"/>
      <c r="BR180" s="97"/>
      <c r="BS180" s="97"/>
      <c r="BT180" s="97"/>
      <c r="BU180" s="97"/>
      <c r="BV180" s="97"/>
      <c r="BW180" s="97" t="s">
        <v>162</v>
      </c>
      <c r="BX180" s="97"/>
      <c r="BY180" s="97"/>
      <c r="BZ180" s="101"/>
      <c r="CA180" s="101"/>
      <c r="CB180" s="97"/>
      <c r="CC180" s="97"/>
      <c r="CD180" s="97"/>
      <c r="CE180" s="97"/>
      <c r="CF180" s="119">
        <v>2</v>
      </c>
      <c r="CG180" s="97"/>
      <c r="CH180" s="97"/>
      <c r="CI180" s="97" t="s">
        <v>814</v>
      </c>
    </row>
    <row r="181" spans="1:88" s="53" customFormat="1" ht="24.95" customHeight="1">
      <c r="A181" s="151">
        <v>181</v>
      </c>
      <c r="B181" s="151" t="s">
        <v>2612</v>
      </c>
      <c r="C181" s="151" t="s">
        <v>2613</v>
      </c>
      <c r="D181" s="151" t="s">
        <v>2614</v>
      </c>
      <c r="E181" s="151" t="s">
        <v>2615</v>
      </c>
      <c r="F181" s="151" t="s">
        <v>24</v>
      </c>
      <c r="G181" s="151">
        <v>8</v>
      </c>
      <c r="H181" s="151" t="s">
        <v>49</v>
      </c>
      <c r="I181" s="151" t="s">
        <v>40</v>
      </c>
      <c r="J181" s="151" t="s">
        <v>1554</v>
      </c>
      <c r="K181" s="151"/>
      <c r="L181" s="151" t="s">
        <v>43</v>
      </c>
      <c r="M181" s="151" t="s">
        <v>162</v>
      </c>
      <c r="N181" s="151">
        <v>2160178</v>
      </c>
      <c r="O181" s="151" t="s">
        <v>150</v>
      </c>
      <c r="P181" s="151" t="s">
        <v>150</v>
      </c>
      <c r="Q181" s="151"/>
      <c r="R181" s="151" t="s">
        <v>2616</v>
      </c>
      <c r="S181" s="151" t="s">
        <v>2617</v>
      </c>
      <c r="T181" s="377" t="s">
        <v>2618</v>
      </c>
      <c r="U181" s="154" t="s">
        <v>2619</v>
      </c>
      <c r="V181" s="154">
        <v>30010</v>
      </c>
      <c r="W181" s="162" t="s">
        <v>2620</v>
      </c>
      <c r="X181" s="162" t="s">
        <v>2388</v>
      </c>
      <c r="Y181" s="162" t="s">
        <v>156</v>
      </c>
      <c r="Z181" s="162"/>
      <c r="AA181" s="151">
        <v>3</v>
      </c>
      <c r="AB181" s="154">
        <v>43373</v>
      </c>
      <c r="AC181" s="308">
        <v>43160</v>
      </c>
      <c r="AD181" s="154"/>
      <c r="AE181" s="154" t="s">
        <v>2621</v>
      </c>
      <c r="AF181" s="342" t="s">
        <v>2622</v>
      </c>
      <c r="AG181" s="154"/>
      <c r="AH181" s="151">
        <f t="shared" si="43"/>
        <v>2</v>
      </c>
      <c r="AI181" s="154" t="s">
        <v>161</v>
      </c>
      <c r="AJ181" s="154"/>
      <c r="AK181" s="154"/>
      <c r="AL181" s="154" t="s">
        <v>162</v>
      </c>
      <c r="AM181" s="154"/>
      <c r="AN181" s="154"/>
      <c r="AO181" s="154" t="s">
        <v>964</v>
      </c>
      <c r="AP181" s="154" t="s">
        <v>2623</v>
      </c>
      <c r="AQ181" s="154" t="s">
        <v>2623</v>
      </c>
      <c r="AR181" s="154"/>
      <c r="AS181" s="256" t="s">
        <v>2624</v>
      </c>
      <c r="AT181" s="459" t="s">
        <v>419</v>
      </c>
      <c r="AU181" s="151" t="s">
        <v>2625</v>
      </c>
      <c r="AV181" s="154"/>
      <c r="AW181" s="156">
        <v>43164</v>
      </c>
      <c r="AX181" s="156">
        <v>43409</v>
      </c>
      <c r="AY181" s="156" t="s">
        <v>149</v>
      </c>
      <c r="AZ181" s="156">
        <v>43797</v>
      </c>
      <c r="BA181" s="156">
        <v>43865</v>
      </c>
      <c r="BB181" s="156"/>
      <c r="BC181" s="157" t="s">
        <v>2626</v>
      </c>
      <c r="BD181" s="156">
        <v>44470</v>
      </c>
      <c r="BE181" s="156" t="s">
        <v>162</v>
      </c>
      <c r="BF181" s="156">
        <v>45110</v>
      </c>
      <c r="BG181" s="156" t="s">
        <v>162</v>
      </c>
      <c r="BH181" s="154">
        <v>44949</v>
      </c>
      <c r="BI181" s="154"/>
      <c r="BJ181" s="154"/>
      <c r="BK181" s="158">
        <v>45087</v>
      </c>
      <c r="BL181" s="163" t="s">
        <v>17</v>
      </c>
      <c r="BM181" s="151">
        <f>DATEDIF(AW181,BK181, "M")+1</f>
        <v>64</v>
      </c>
      <c r="BN181" s="151">
        <f t="shared" ref="BN181:BN183" si="52">DATEDIF(AX181,BK181, "M")+1</f>
        <v>56</v>
      </c>
      <c r="BO181" s="162" t="s">
        <v>2627</v>
      </c>
      <c r="BP181" s="151">
        <v>1</v>
      </c>
      <c r="BQ181" s="151">
        <v>2</v>
      </c>
      <c r="BR181" s="151">
        <v>0</v>
      </c>
      <c r="BS181" s="151"/>
      <c r="BT181" s="151"/>
      <c r="BU181" s="151"/>
      <c r="BV181" s="151"/>
      <c r="BW181" s="151" t="s">
        <v>162</v>
      </c>
      <c r="BX181" s="151" t="s">
        <v>149</v>
      </c>
      <c r="BY181" s="151" t="s">
        <v>2628</v>
      </c>
      <c r="BZ181" s="159">
        <v>43647</v>
      </c>
      <c r="CA181" s="159">
        <v>44012</v>
      </c>
      <c r="CB181" s="151">
        <v>11</v>
      </c>
      <c r="CC181" s="151" t="s">
        <v>162</v>
      </c>
      <c r="CD181" s="151"/>
      <c r="CE181" s="151"/>
      <c r="CF181" s="410">
        <v>2</v>
      </c>
      <c r="CG181" s="151"/>
      <c r="CH181" s="151"/>
      <c r="CI181" s="151" t="s">
        <v>1830</v>
      </c>
      <c r="CJ181"/>
    </row>
    <row r="182" spans="1:88" s="53" customFormat="1" ht="24.95" customHeight="1">
      <c r="A182" s="151">
        <v>182</v>
      </c>
      <c r="B182" s="151" t="s">
        <v>2629</v>
      </c>
      <c r="C182" s="151" t="s">
        <v>2630</v>
      </c>
      <c r="D182" s="151" t="s">
        <v>2631</v>
      </c>
      <c r="E182" s="151" t="s">
        <v>2632</v>
      </c>
      <c r="F182" s="151" t="s">
        <v>25</v>
      </c>
      <c r="G182" s="151">
        <v>8</v>
      </c>
      <c r="H182" s="151" t="s">
        <v>49</v>
      </c>
      <c r="I182" s="151" t="s">
        <v>40</v>
      </c>
      <c r="J182" s="151" t="s">
        <v>2633</v>
      </c>
      <c r="K182" s="151" t="s">
        <v>2634</v>
      </c>
      <c r="L182" s="151" t="s">
        <v>40</v>
      </c>
      <c r="M182" s="151" t="s">
        <v>149</v>
      </c>
      <c r="N182" s="151"/>
      <c r="O182" s="151" t="s">
        <v>321</v>
      </c>
      <c r="P182" s="151" t="s">
        <v>321</v>
      </c>
      <c r="Q182" s="151"/>
      <c r="R182" s="151" t="s">
        <v>2635</v>
      </c>
      <c r="S182" s="151" t="s">
        <v>2636</v>
      </c>
      <c r="T182" s="376" t="s">
        <v>2637</v>
      </c>
      <c r="U182" s="154" t="s">
        <v>2638</v>
      </c>
      <c r="V182" s="154">
        <v>31650</v>
      </c>
      <c r="W182" s="162" t="s">
        <v>2639</v>
      </c>
      <c r="X182" s="162" t="s">
        <v>2388</v>
      </c>
      <c r="Y182" s="162"/>
      <c r="Z182" s="162"/>
      <c r="AA182" s="151">
        <v>10</v>
      </c>
      <c r="AB182" s="154">
        <v>43374</v>
      </c>
      <c r="AC182" s="308">
        <v>43160</v>
      </c>
      <c r="AD182" s="154"/>
      <c r="AE182" s="154" t="s">
        <v>2640</v>
      </c>
      <c r="AF182" s="154" t="s">
        <v>2641</v>
      </c>
      <c r="AG182" s="154" t="s">
        <v>2642</v>
      </c>
      <c r="AH182" s="151">
        <f t="shared" si="43"/>
        <v>3</v>
      </c>
      <c r="AI182" s="154" t="s">
        <v>160</v>
      </c>
      <c r="AJ182" s="154" t="s">
        <v>201</v>
      </c>
      <c r="AK182" s="154" t="s">
        <v>160</v>
      </c>
      <c r="AL182" s="154" t="s">
        <v>149</v>
      </c>
      <c r="AM182" s="154" t="s">
        <v>162</v>
      </c>
      <c r="AN182" s="154" t="s">
        <v>162</v>
      </c>
      <c r="AO182" s="154" t="s">
        <v>163</v>
      </c>
      <c r="AP182" s="154" t="s">
        <v>1191</v>
      </c>
      <c r="AQ182" s="154" t="s">
        <v>202</v>
      </c>
      <c r="AR182" s="154" t="s">
        <v>149</v>
      </c>
      <c r="AS182" s="154"/>
      <c r="AT182" s="459" t="s">
        <v>419</v>
      </c>
      <c r="AU182" s="151" t="s">
        <v>2643</v>
      </c>
      <c r="AV182" s="154"/>
      <c r="AW182" s="156">
        <v>43164</v>
      </c>
      <c r="AX182" s="156">
        <v>43409</v>
      </c>
      <c r="AY182" s="156" t="s">
        <v>149</v>
      </c>
      <c r="AZ182" s="156">
        <v>43334</v>
      </c>
      <c r="BA182" s="156">
        <v>43468</v>
      </c>
      <c r="BB182" s="156"/>
      <c r="BC182" s="157" t="s">
        <v>2644</v>
      </c>
      <c r="BD182" s="156">
        <v>44207</v>
      </c>
      <c r="BE182" s="156" t="s">
        <v>149</v>
      </c>
      <c r="BF182" s="156">
        <v>44410</v>
      </c>
      <c r="BG182" s="156" t="s">
        <v>149</v>
      </c>
      <c r="BH182" s="154"/>
      <c r="BI182" s="154"/>
      <c r="BJ182" s="154"/>
      <c r="BK182" s="158">
        <v>44679</v>
      </c>
      <c r="BL182" s="151" t="s">
        <v>17</v>
      </c>
      <c r="BM182" s="151">
        <f t="shared" ref="BM182:BM183" si="53">DATEDIF(AW182,BK182, "M")+1</f>
        <v>50</v>
      </c>
      <c r="BN182" s="151">
        <f t="shared" si="52"/>
        <v>42</v>
      </c>
      <c r="BO182" s="151"/>
      <c r="BP182" s="151">
        <v>1</v>
      </c>
      <c r="BQ182" s="151">
        <v>2</v>
      </c>
      <c r="BR182" s="151">
        <v>0</v>
      </c>
      <c r="BS182" s="151"/>
      <c r="BT182" s="151"/>
      <c r="BU182" s="151"/>
      <c r="BV182" s="151"/>
      <c r="BW182" s="151" t="s">
        <v>162</v>
      </c>
      <c r="BX182" s="151"/>
      <c r="BY182" s="151"/>
      <c r="BZ182" s="159"/>
      <c r="CA182" s="159"/>
      <c r="CB182" s="151"/>
      <c r="CC182" s="151"/>
      <c r="CD182" s="151"/>
      <c r="CE182" s="151"/>
      <c r="CF182" s="410">
        <v>2</v>
      </c>
      <c r="CG182" s="151"/>
      <c r="CH182" s="151"/>
      <c r="CI182" s="151" t="s">
        <v>1830</v>
      </c>
      <c r="CJ182"/>
    </row>
    <row r="183" spans="1:88" s="53" customFormat="1" ht="24.95" customHeight="1">
      <c r="A183" s="151">
        <v>183</v>
      </c>
      <c r="B183" s="151" t="s">
        <v>2645</v>
      </c>
      <c r="C183" s="151" t="s">
        <v>2646</v>
      </c>
      <c r="D183" s="151" t="s">
        <v>2647</v>
      </c>
      <c r="E183" s="151" t="s">
        <v>2648</v>
      </c>
      <c r="F183" s="151" t="s">
        <v>24</v>
      </c>
      <c r="G183" s="151">
        <v>8</v>
      </c>
      <c r="H183" s="151" t="s">
        <v>55</v>
      </c>
      <c r="I183" s="151" t="s">
        <v>43</v>
      </c>
      <c r="J183" s="151" t="s">
        <v>2052</v>
      </c>
      <c r="K183" s="151"/>
      <c r="L183" s="151" t="s">
        <v>43</v>
      </c>
      <c r="M183" s="151" t="s">
        <v>149</v>
      </c>
      <c r="N183" s="151"/>
      <c r="O183" s="151" t="s">
        <v>321</v>
      </c>
      <c r="P183" s="151" t="s">
        <v>321</v>
      </c>
      <c r="Q183" s="151"/>
      <c r="R183" s="151" t="s">
        <v>2649</v>
      </c>
      <c r="S183" s="151" t="s">
        <v>2650</v>
      </c>
      <c r="T183" s="377" t="s">
        <v>2651</v>
      </c>
      <c r="U183" s="154"/>
      <c r="V183" s="154">
        <v>30956</v>
      </c>
      <c r="W183" s="162" t="s">
        <v>2652</v>
      </c>
      <c r="X183" s="162" t="s">
        <v>155</v>
      </c>
      <c r="Y183" s="162"/>
      <c r="Z183" s="162"/>
      <c r="AA183" s="151">
        <v>43</v>
      </c>
      <c r="AB183" s="154">
        <v>43466</v>
      </c>
      <c r="AC183" s="308">
        <v>43160</v>
      </c>
      <c r="AD183" s="154"/>
      <c r="AE183" s="154" t="s">
        <v>2653</v>
      </c>
      <c r="AF183" s="154" t="s">
        <v>2654</v>
      </c>
      <c r="AG183" s="154"/>
      <c r="AH183" s="151">
        <f t="shared" si="43"/>
        <v>2</v>
      </c>
      <c r="AI183" s="154" t="s">
        <v>160</v>
      </c>
      <c r="AJ183" s="154" t="s">
        <v>201</v>
      </c>
      <c r="AK183" s="154"/>
      <c r="AL183" s="154" t="s">
        <v>149</v>
      </c>
      <c r="AM183" s="154" t="s">
        <v>162</v>
      </c>
      <c r="AN183" s="154"/>
      <c r="AO183" s="154" t="s">
        <v>201</v>
      </c>
      <c r="AP183" s="154" t="s">
        <v>2655</v>
      </c>
      <c r="AQ183" s="154" t="s">
        <v>181</v>
      </c>
      <c r="AR183" s="154"/>
      <c r="AS183" s="154"/>
      <c r="AT183" s="459" t="s">
        <v>371</v>
      </c>
      <c r="AU183" s="151" t="s">
        <v>2656</v>
      </c>
      <c r="AV183" s="154"/>
      <c r="AW183" s="156">
        <v>43164</v>
      </c>
      <c r="AX183" s="156">
        <v>43409</v>
      </c>
      <c r="AY183" s="156" t="s">
        <v>149</v>
      </c>
      <c r="AZ183" s="156">
        <v>43690</v>
      </c>
      <c r="BA183" s="156">
        <v>43644</v>
      </c>
      <c r="BB183" s="156"/>
      <c r="BC183" s="157" t="s">
        <v>2657</v>
      </c>
      <c r="BD183" s="156">
        <v>44207</v>
      </c>
      <c r="BE183" s="156" t="s">
        <v>149</v>
      </c>
      <c r="BF183" s="156">
        <v>44410</v>
      </c>
      <c r="BG183" s="156" t="s">
        <v>149</v>
      </c>
      <c r="BH183" s="154"/>
      <c r="BI183" s="154"/>
      <c r="BJ183" s="154"/>
      <c r="BK183" s="158">
        <v>45610</v>
      </c>
      <c r="BL183" s="165" t="s">
        <v>17</v>
      </c>
      <c r="BM183" s="151">
        <f t="shared" si="53"/>
        <v>81</v>
      </c>
      <c r="BN183" s="151">
        <f t="shared" si="52"/>
        <v>73</v>
      </c>
      <c r="BO183" s="162" t="s">
        <v>2658</v>
      </c>
      <c r="BP183" s="151">
        <v>1</v>
      </c>
      <c r="BQ183" s="151">
        <v>4</v>
      </c>
      <c r="BR183" s="151">
        <v>0</v>
      </c>
      <c r="BS183" s="151"/>
      <c r="BT183" s="151"/>
      <c r="BU183" s="151"/>
      <c r="BV183" s="151"/>
      <c r="BW183" s="151" t="s">
        <v>162</v>
      </c>
      <c r="BX183" s="151"/>
      <c r="BY183" s="151"/>
      <c r="BZ183" s="159"/>
      <c r="CA183" s="159"/>
      <c r="CB183" s="151"/>
      <c r="CC183" s="151"/>
      <c r="CD183" s="151"/>
      <c r="CE183" s="151"/>
      <c r="CF183" s="410">
        <v>3</v>
      </c>
      <c r="CG183" s="151"/>
      <c r="CH183" s="151"/>
      <c r="CI183" s="151" t="s">
        <v>814</v>
      </c>
      <c r="CJ183"/>
    </row>
    <row r="184" spans="1:88" s="53" customFormat="1" ht="24.95" customHeight="1">
      <c r="A184" s="151">
        <v>184</v>
      </c>
      <c r="B184" s="151" t="s">
        <v>2659</v>
      </c>
      <c r="C184" s="151" t="s">
        <v>2660</v>
      </c>
      <c r="D184" s="151" t="s">
        <v>2661</v>
      </c>
      <c r="E184" s="151" t="s">
        <v>2662</v>
      </c>
      <c r="F184" s="151" t="s">
        <v>25</v>
      </c>
      <c r="G184" s="151">
        <v>8</v>
      </c>
      <c r="H184" s="151" t="s">
        <v>51</v>
      </c>
      <c r="I184" s="151" t="s">
        <v>30</v>
      </c>
      <c r="J184" s="151" t="s">
        <v>1429</v>
      </c>
      <c r="K184" s="151" t="s">
        <v>1429</v>
      </c>
      <c r="L184" s="151" t="s">
        <v>30</v>
      </c>
      <c r="M184" s="151" t="s">
        <v>149</v>
      </c>
      <c r="N184" s="151">
        <v>160413</v>
      </c>
      <c r="O184" s="151" t="s">
        <v>150</v>
      </c>
      <c r="P184" s="151" t="s">
        <v>150</v>
      </c>
      <c r="Q184" s="151" t="s">
        <v>150</v>
      </c>
      <c r="R184" s="151" t="s">
        <v>2663</v>
      </c>
      <c r="S184" s="151" t="s">
        <v>2664</v>
      </c>
      <c r="T184" s="376" t="s">
        <v>2665</v>
      </c>
      <c r="U184" s="154" t="s">
        <v>2666</v>
      </c>
      <c r="V184" s="154">
        <v>27514</v>
      </c>
      <c r="W184" s="162" t="s">
        <v>2667</v>
      </c>
      <c r="X184" s="162" t="s">
        <v>178</v>
      </c>
      <c r="Y184" s="162" t="s">
        <v>162</v>
      </c>
      <c r="Z184" s="162"/>
      <c r="AA184" s="151">
        <v>28</v>
      </c>
      <c r="AB184" s="154">
        <v>42030</v>
      </c>
      <c r="AC184" s="308">
        <v>43160</v>
      </c>
      <c r="AD184" s="154"/>
      <c r="AE184" s="154" t="s">
        <v>2668</v>
      </c>
      <c r="AF184" s="154"/>
      <c r="AG184" s="154"/>
      <c r="AH184" s="151">
        <f t="shared" si="43"/>
        <v>1</v>
      </c>
      <c r="AI184" s="154"/>
      <c r="AJ184" s="154"/>
      <c r="AK184" s="154"/>
      <c r="AL184" s="154" t="s">
        <v>149</v>
      </c>
      <c r="AM184" s="154"/>
      <c r="AN184" s="154"/>
      <c r="AO184" s="154" t="s">
        <v>163</v>
      </c>
      <c r="AP184" s="154" t="s">
        <v>444</v>
      </c>
      <c r="AQ184" s="154" t="s">
        <v>444</v>
      </c>
      <c r="AR184" s="154"/>
      <c r="AS184" s="154"/>
      <c r="AT184" s="459" t="s">
        <v>327</v>
      </c>
      <c r="AU184" s="151" t="s">
        <v>2669</v>
      </c>
      <c r="AV184" s="154"/>
      <c r="AW184" s="156">
        <v>43164</v>
      </c>
      <c r="AX184" s="156">
        <v>43409</v>
      </c>
      <c r="AY184" s="156" t="s">
        <v>149</v>
      </c>
      <c r="AZ184" s="156">
        <v>43326</v>
      </c>
      <c r="BA184" s="156">
        <v>43403</v>
      </c>
      <c r="BB184" s="156"/>
      <c r="BC184" s="157" t="s">
        <v>2670</v>
      </c>
      <c r="BD184" s="156">
        <v>44207</v>
      </c>
      <c r="BE184" s="156" t="s">
        <v>149</v>
      </c>
      <c r="BF184" s="156">
        <v>44410</v>
      </c>
      <c r="BG184" s="156" t="s">
        <v>149</v>
      </c>
      <c r="BH184" s="154"/>
      <c r="BI184" s="154"/>
      <c r="BJ184" s="154"/>
      <c r="BK184" s="158">
        <v>44648</v>
      </c>
      <c r="BL184" s="151" t="s">
        <v>17</v>
      </c>
      <c r="BM184" s="151">
        <f t="shared" ref="BM184" si="54">DATEDIF(AW184,BK184, "M")+1</f>
        <v>49</v>
      </c>
      <c r="BN184" s="151">
        <f>DATEDIF(AX184,BK184, "M")+1</f>
        <v>41</v>
      </c>
      <c r="BO184" s="151"/>
      <c r="BP184" s="151">
        <v>1</v>
      </c>
      <c r="BQ184" s="151">
        <v>0</v>
      </c>
      <c r="BR184" s="151">
        <v>1</v>
      </c>
      <c r="BS184" s="151"/>
      <c r="BT184" s="151"/>
      <c r="BU184" s="151"/>
      <c r="BV184" s="151"/>
      <c r="BW184" s="151" t="s">
        <v>162</v>
      </c>
      <c r="BX184" s="151" t="s">
        <v>162</v>
      </c>
      <c r="BY184" s="151"/>
      <c r="BZ184" s="159"/>
      <c r="CA184" s="159"/>
      <c r="CB184" s="151"/>
      <c r="CC184" s="151" t="s">
        <v>162</v>
      </c>
      <c r="CD184" s="151"/>
      <c r="CE184" s="151"/>
      <c r="CF184" s="410">
        <v>3</v>
      </c>
      <c r="CG184" s="151">
        <v>3</v>
      </c>
      <c r="CH184" s="151"/>
      <c r="CI184" s="151" t="s">
        <v>814</v>
      </c>
      <c r="CJ184"/>
    </row>
    <row r="185" spans="1:88" s="53" customFormat="1" ht="24.95" customHeight="1">
      <c r="A185" s="151">
        <v>185</v>
      </c>
      <c r="B185" s="151" t="s">
        <v>2671</v>
      </c>
      <c r="C185" s="151" t="s">
        <v>2672</v>
      </c>
      <c r="D185" s="151"/>
      <c r="E185" s="151" t="s">
        <v>2673</v>
      </c>
      <c r="F185" s="151" t="s">
        <v>25</v>
      </c>
      <c r="G185" s="151">
        <v>8</v>
      </c>
      <c r="H185" s="151" t="s">
        <v>57</v>
      </c>
      <c r="I185" s="151" t="s">
        <v>33</v>
      </c>
      <c r="J185" s="151" t="s">
        <v>2674</v>
      </c>
      <c r="K185" s="151" t="s">
        <v>2675</v>
      </c>
      <c r="L185" s="151" t="s">
        <v>40</v>
      </c>
      <c r="M185" s="151" t="s">
        <v>162</v>
      </c>
      <c r="N185" s="151" t="s">
        <v>2676</v>
      </c>
      <c r="O185" s="151" t="s">
        <v>150</v>
      </c>
      <c r="P185" s="151" t="s">
        <v>150</v>
      </c>
      <c r="Q185" s="151"/>
      <c r="R185" s="151" t="s">
        <v>2677</v>
      </c>
      <c r="S185" s="151" t="s">
        <v>2678</v>
      </c>
      <c r="T185" s="376" t="s">
        <v>2679</v>
      </c>
      <c r="U185" s="154" t="s">
        <v>2680</v>
      </c>
      <c r="V185" s="154">
        <v>33161</v>
      </c>
      <c r="W185" s="162" t="s">
        <v>2681</v>
      </c>
      <c r="X185" s="162" t="s">
        <v>2388</v>
      </c>
      <c r="Y185" s="162" t="s">
        <v>156</v>
      </c>
      <c r="Z185" s="162"/>
      <c r="AA185" s="151">
        <v>31</v>
      </c>
      <c r="AB185" s="154">
        <v>43493</v>
      </c>
      <c r="AC185" s="308">
        <v>43160</v>
      </c>
      <c r="AD185" s="154"/>
      <c r="AE185" s="154" t="s">
        <v>2682</v>
      </c>
      <c r="AF185" s="154" t="s">
        <v>2683</v>
      </c>
      <c r="AG185" s="154"/>
      <c r="AH185" s="151">
        <f t="shared" si="43"/>
        <v>2</v>
      </c>
      <c r="AI185" s="154" t="s">
        <v>160</v>
      </c>
      <c r="AJ185" s="154" t="s">
        <v>201</v>
      </c>
      <c r="AK185" s="154"/>
      <c r="AL185" s="154" t="s">
        <v>162</v>
      </c>
      <c r="AM185" s="154" t="s">
        <v>162</v>
      </c>
      <c r="AN185" s="154"/>
      <c r="AO185" s="154" t="s">
        <v>163</v>
      </c>
      <c r="AP185" s="154" t="s">
        <v>180</v>
      </c>
      <c r="AQ185" s="154" t="s">
        <v>180</v>
      </c>
      <c r="AR185" s="154"/>
      <c r="AS185" s="154"/>
      <c r="AT185" s="459" t="s">
        <v>584</v>
      </c>
      <c r="AU185" s="151" t="s">
        <v>2684</v>
      </c>
      <c r="AV185" s="154"/>
      <c r="AW185" s="156">
        <v>43164</v>
      </c>
      <c r="AX185" s="156">
        <v>43409</v>
      </c>
      <c r="AY185" s="156" t="s">
        <v>149</v>
      </c>
      <c r="AZ185" s="156">
        <v>43228</v>
      </c>
      <c r="BA185" s="156">
        <v>43665</v>
      </c>
      <c r="BB185" s="156"/>
      <c r="BC185" s="157" t="s">
        <v>2685</v>
      </c>
      <c r="BD185" s="156">
        <v>44207</v>
      </c>
      <c r="BE185" s="156" t="s">
        <v>149</v>
      </c>
      <c r="BF185" s="156">
        <v>44410</v>
      </c>
      <c r="BG185" s="156" t="s">
        <v>149</v>
      </c>
      <c r="BH185" s="154"/>
      <c r="BI185" s="154"/>
      <c r="BJ185" s="154"/>
      <c r="BK185" s="158"/>
      <c r="BL185" s="144" t="s">
        <v>18</v>
      </c>
      <c r="BM185" s="154"/>
      <c r="BN185" s="151"/>
      <c r="BO185" s="151"/>
      <c r="BP185" s="151">
        <v>1</v>
      </c>
      <c r="BQ185" s="151">
        <v>6</v>
      </c>
      <c r="BR185" s="151">
        <v>0</v>
      </c>
      <c r="BS185" s="151"/>
      <c r="BT185" s="151"/>
      <c r="BU185" s="151"/>
      <c r="BV185" s="151"/>
      <c r="BW185" s="151" t="s">
        <v>2323</v>
      </c>
      <c r="BX185" s="151" t="s">
        <v>162</v>
      </c>
      <c r="BY185" s="151"/>
      <c r="BZ185" s="159"/>
      <c r="CA185" s="159"/>
      <c r="CB185" s="151"/>
      <c r="CC185" s="151" t="s">
        <v>162</v>
      </c>
      <c r="CD185" s="151"/>
      <c r="CE185" s="151"/>
      <c r="CF185" s="410">
        <v>0</v>
      </c>
      <c r="CG185" s="151"/>
      <c r="CH185" s="151"/>
      <c r="CI185" s="151" t="s">
        <v>814</v>
      </c>
      <c r="CJ185"/>
    </row>
    <row r="186" spans="1:88" s="53" customFormat="1" ht="24.95" customHeight="1">
      <c r="A186" s="151">
        <v>186</v>
      </c>
      <c r="B186" s="151" t="s">
        <v>2686</v>
      </c>
      <c r="C186" s="151" t="s">
        <v>2687</v>
      </c>
      <c r="D186" s="151"/>
      <c r="E186" s="151" t="s">
        <v>2531</v>
      </c>
      <c r="F186" s="151" t="s">
        <v>24</v>
      </c>
      <c r="G186" s="151">
        <v>8</v>
      </c>
      <c r="H186" s="151" t="s">
        <v>52</v>
      </c>
      <c r="I186" s="151" t="s">
        <v>41</v>
      </c>
      <c r="J186" s="151" t="s">
        <v>2688</v>
      </c>
      <c r="K186" s="151" t="s">
        <v>2689</v>
      </c>
      <c r="L186" s="151" t="s">
        <v>40</v>
      </c>
      <c r="M186" s="151" t="s">
        <v>162</v>
      </c>
      <c r="N186" s="151"/>
      <c r="O186" s="151" t="s">
        <v>150</v>
      </c>
      <c r="P186" s="151" t="s">
        <v>150</v>
      </c>
      <c r="Q186" s="151"/>
      <c r="R186" s="160" t="s">
        <v>2690</v>
      </c>
      <c r="S186" s="151" t="s">
        <v>2691</v>
      </c>
      <c r="T186" s="376" t="s">
        <v>2692</v>
      </c>
      <c r="U186" s="154"/>
      <c r="V186" s="154">
        <v>31334</v>
      </c>
      <c r="W186" s="162" t="s">
        <v>2693</v>
      </c>
      <c r="X186" s="162" t="s">
        <v>2388</v>
      </c>
      <c r="Y186" s="162"/>
      <c r="Z186" s="162"/>
      <c r="AA186" s="151">
        <v>38</v>
      </c>
      <c r="AB186" s="154">
        <v>43325</v>
      </c>
      <c r="AC186" s="308">
        <v>43160</v>
      </c>
      <c r="AD186" s="154"/>
      <c r="AE186" s="154" t="s">
        <v>2694</v>
      </c>
      <c r="AF186" s="154"/>
      <c r="AG186" s="154"/>
      <c r="AH186" s="151">
        <f t="shared" si="43"/>
        <v>1</v>
      </c>
      <c r="AI186" s="154"/>
      <c r="AJ186" s="154"/>
      <c r="AK186" s="154"/>
      <c r="AL186" s="154" t="s">
        <v>149</v>
      </c>
      <c r="AM186" s="154"/>
      <c r="AN186" s="154"/>
      <c r="AO186" s="154" t="s">
        <v>163</v>
      </c>
      <c r="AP186" s="154" t="s">
        <v>180</v>
      </c>
      <c r="AQ186" s="154" t="s">
        <v>2695</v>
      </c>
      <c r="AR186" s="154" t="s">
        <v>149</v>
      </c>
      <c r="AS186" s="154"/>
      <c r="AT186" s="459" t="s">
        <v>2696</v>
      </c>
      <c r="AU186" s="151" t="s">
        <v>2697</v>
      </c>
      <c r="AV186" s="154"/>
      <c r="AW186" s="156">
        <v>43164</v>
      </c>
      <c r="AX186" s="156">
        <v>43409</v>
      </c>
      <c r="AY186" s="156" t="s">
        <v>149</v>
      </c>
      <c r="AZ186" s="156">
        <v>43893</v>
      </c>
      <c r="BA186" s="156">
        <v>43700</v>
      </c>
      <c r="BB186" s="156"/>
      <c r="BC186" s="157" t="s">
        <v>2698</v>
      </c>
      <c r="BD186" s="156">
        <v>44470</v>
      </c>
      <c r="BE186" s="156" t="s">
        <v>162</v>
      </c>
      <c r="BF186" s="156">
        <v>44732</v>
      </c>
      <c r="BG186" s="156" t="s">
        <v>162</v>
      </c>
      <c r="BH186" s="154"/>
      <c r="BI186" s="154"/>
      <c r="BJ186" s="154"/>
      <c r="BK186" s="158"/>
      <c r="BL186" s="163" t="s">
        <v>18</v>
      </c>
      <c r="BM186" s="154"/>
      <c r="BN186" s="151"/>
      <c r="BO186" s="151"/>
      <c r="BP186" s="151">
        <v>1</v>
      </c>
      <c r="BQ186" s="151">
        <v>6</v>
      </c>
      <c r="BR186" s="151">
        <v>0</v>
      </c>
      <c r="BS186" s="151"/>
      <c r="BT186" s="151"/>
      <c r="BU186" s="151"/>
      <c r="BV186" s="151"/>
      <c r="BW186" s="151" t="s">
        <v>162</v>
      </c>
      <c r="BX186" s="151"/>
      <c r="BY186" s="151"/>
      <c r="BZ186" s="159"/>
      <c r="CA186" s="159"/>
      <c r="CB186" s="151"/>
      <c r="CC186" s="151"/>
      <c r="CD186" s="151"/>
      <c r="CE186" s="151"/>
      <c r="CF186" s="410">
        <v>1</v>
      </c>
      <c r="CG186" s="151"/>
      <c r="CH186" s="151"/>
      <c r="CI186" s="151" t="s">
        <v>814</v>
      </c>
      <c r="CJ186"/>
    </row>
    <row r="187" spans="1:88" s="53" customFormat="1" ht="24.95" customHeight="1">
      <c r="A187" s="151">
        <v>187</v>
      </c>
      <c r="B187" s="151" t="s">
        <v>2699</v>
      </c>
      <c r="C187" s="151" t="s">
        <v>2700</v>
      </c>
      <c r="D187" s="151" t="s">
        <v>2701</v>
      </c>
      <c r="E187" s="151" t="s">
        <v>387</v>
      </c>
      <c r="F187" s="151" t="s">
        <v>25</v>
      </c>
      <c r="G187" s="151">
        <v>8</v>
      </c>
      <c r="H187" s="151" t="s">
        <v>49</v>
      </c>
      <c r="I187" s="151" t="s">
        <v>40</v>
      </c>
      <c r="J187" s="151" t="s">
        <v>2702</v>
      </c>
      <c r="K187" s="151" t="s">
        <v>2703</v>
      </c>
      <c r="L187" s="151" t="s">
        <v>40</v>
      </c>
      <c r="M187" s="151" t="s">
        <v>149</v>
      </c>
      <c r="N187" s="151"/>
      <c r="O187" s="151" t="s">
        <v>150</v>
      </c>
      <c r="P187" s="151" t="s">
        <v>150</v>
      </c>
      <c r="Q187" s="151" t="s">
        <v>150</v>
      </c>
      <c r="R187" s="151" t="s">
        <v>2704</v>
      </c>
      <c r="S187" s="423" t="s">
        <v>2705</v>
      </c>
      <c r="T187" s="377" t="s">
        <v>2706</v>
      </c>
      <c r="U187" s="154" t="s">
        <v>2707</v>
      </c>
      <c r="V187" s="154">
        <v>31784</v>
      </c>
      <c r="W187" s="162" t="s">
        <v>2708</v>
      </c>
      <c r="X187" s="162" t="s">
        <v>2388</v>
      </c>
      <c r="Y187" s="162" t="s">
        <v>156</v>
      </c>
      <c r="Z187" s="162"/>
      <c r="AA187" s="151">
        <v>8</v>
      </c>
      <c r="AB187" s="154">
        <v>43160</v>
      </c>
      <c r="AC187" s="308">
        <v>43160</v>
      </c>
      <c r="AD187" s="154"/>
      <c r="AE187" s="154" t="s">
        <v>2709</v>
      </c>
      <c r="AF187" s="154" t="s">
        <v>2710</v>
      </c>
      <c r="AG187" s="154" t="s">
        <v>2711</v>
      </c>
      <c r="AH187" s="151">
        <f t="shared" si="43"/>
        <v>3</v>
      </c>
      <c r="AI187" s="154" t="s">
        <v>160</v>
      </c>
      <c r="AJ187" s="154" t="s">
        <v>160</v>
      </c>
      <c r="AK187" s="154" t="s">
        <v>160</v>
      </c>
      <c r="AL187" s="154" t="s">
        <v>149</v>
      </c>
      <c r="AM187" s="154"/>
      <c r="AN187" s="154"/>
      <c r="AO187" s="154" t="s">
        <v>163</v>
      </c>
      <c r="AP187" s="154" t="s">
        <v>1191</v>
      </c>
      <c r="AQ187" s="154" t="s">
        <v>202</v>
      </c>
      <c r="AR187" s="154" t="s">
        <v>149</v>
      </c>
      <c r="AS187" s="154"/>
      <c r="AT187" s="459" t="s">
        <v>419</v>
      </c>
      <c r="AU187" s="151" t="s">
        <v>2712</v>
      </c>
      <c r="AV187" s="154"/>
      <c r="AW187" s="156">
        <v>43164</v>
      </c>
      <c r="AX187" s="156">
        <v>43409</v>
      </c>
      <c r="AY187" s="156" t="s">
        <v>149</v>
      </c>
      <c r="AZ187" s="156">
        <v>43327</v>
      </c>
      <c r="BA187" s="156">
        <v>43391</v>
      </c>
      <c r="BB187" s="156"/>
      <c r="BC187" s="157" t="s">
        <v>2713</v>
      </c>
      <c r="BD187" s="156">
        <v>44207</v>
      </c>
      <c r="BE187" s="156" t="s">
        <v>149</v>
      </c>
      <c r="BF187" s="156">
        <v>44410</v>
      </c>
      <c r="BG187" s="156" t="s">
        <v>149</v>
      </c>
      <c r="BH187" s="154"/>
      <c r="BI187" s="154"/>
      <c r="BJ187" s="154"/>
      <c r="BK187" s="158">
        <v>44160</v>
      </c>
      <c r="BL187" s="151" t="s">
        <v>17</v>
      </c>
      <c r="BM187" s="151">
        <f t="shared" ref="BM187:BM190" si="55">DATEDIF(AW187,BK187, "M")+1</f>
        <v>33</v>
      </c>
      <c r="BN187" s="151">
        <f t="shared" ref="BN187:BN190" si="56">DATEDIF(AX187,BK187, "M")+1</f>
        <v>25</v>
      </c>
      <c r="BO187" s="162" t="s">
        <v>2714</v>
      </c>
      <c r="BP187" s="151">
        <v>3</v>
      </c>
      <c r="BQ187" s="151">
        <v>5</v>
      </c>
      <c r="BR187" s="151">
        <v>1</v>
      </c>
      <c r="BS187" s="151"/>
      <c r="BT187" s="151"/>
      <c r="BU187" s="151"/>
      <c r="BV187" s="151"/>
      <c r="BW187" s="151" t="s">
        <v>162</v>
      </c>
      <c r="BX187" s="151" t="s">
        <v>162</v>
      </c>
      <c r="BY187" s="151"/>
      <c r="BZ187" s="159"/>
      <c r="CA187" s="159"/>
      <c r="CB187" s="151"/>
      <c r="CC187" s="151"/>
      <c r="CD187" s="151"/>
      <c r="CE187" s="151"/>
      <c r="CF187" s="410">
        <v>1</v>
      </c>
      <c r="CG187" s="151">
        <v>2</v>
      </c>
      <c r="CH187" s="151"/>
      <c r="CI187" s="151" t="s">
        <v>2228</v>
      </c>
      <c r="CJ187"/>
    </row>
    <row r="188" spans="1:88" s="53" customFormat="1" ht="24.95" customHeight="1">
      <c r="A188" s="151">
        <v>188</v>
      </c>
      <c r="B188" s="151" t="s">
        <v>2715</v>
      </c>
      <c r="C188" s="151" t="s">
        <v>2716</v>
      </c>
      <c r="D188" s="151" t="s">
        <v>2717</v>
      </c>
      <c r="E188" s="151" t="s">
        <v>2718</v>
      </c>
      <c r="F188" s="151" t="s">
        <v>25</v>
      </c>
      <c r="G188" s="151">
        <v>8</v>
      </c>
      <c r="H188" s="151" t="s">
        <v>50</v>
      </c>
      <c r="I188" s="151" t="s">
        <v>44</v>
      </c>
      <c r="J188" s="151" t="s">
        <v>256</v>
      </c>
      <c r="K188" s="151" t="s">
        <v>334</v>
      </c>
      <c r="L188" s="151" t="s">
        <v>42</v>
      </c>
      <c r="M188" s="151" t="s">
        <v>149</v>
      </c>
      <c r="N188" s="151"/>
      <c r="O188" s="151" t="s">
        <v>150</v>
      </c>
      <c r="P188" s="151" t="s">
        <v>150</v>
      </c>
      <c r="Q188" s="151"/>
      <c r="R188" s="151" t="s">
        <v>2719</v>
      </c>
      <c r="S188" s="151" t="s">
        <v>2720</v>
      </c>
      <c r="T188" s="377" t="s">
        <v>2721</v>
      </c>
      <c r="U188" s="154"/>
      <c r="V188" s="154">
        <v>29877</v>
      </c>
      <c r="W188" s="162" t="s">
        <v>2722</v>
      </c>
      <c r="X188" s="162" t="s">
        <v>178</v>
      </c>
      <c r="Y188" s="162"/>
      <c r="Z188" s="162"/>
      <c r="AA188" s="151">
        <v>32</v>
      </c>
      <c r="AB188" s="154">
        <v>43191</v>
      </c>
      <c r="AC188" s="308">
        <v>43160</v>
      </c>
      <c r="AD188" s="154"/>
      <c r="AE188" s="154" t="s">
        <v>2723</v>
      </c>
      <c r="AF188" s="154" t="s">
        <v>2724</v>
      </c>
      <c r="AG188" s="154"/>
      <c r="AH188" s="151">
        <f t="shared" si="43"/>
        <v>2</v>
      </c>
      <c r="AI188" s="154" t="s">
        <v>160</v>
      </c>
      <c r="AJ188" s="154" t="s">
        <v>201</v>
      </c>
      <c r="AK188" s="154"/>
      <c r="AL188" s="154" t="s">
        <v>149</v>
      </c>
      <c r="AM188" s="154"/>
      <c r="AN188" s="154"/>
      <c r="AO188" s="154" t="s">
        <v>163</v>
      </c>
      <c r="AP188" s="154"/>
      <c r="AQ188" s="154"/>
      <c r="AR188" s="154"/>
      <c r="AS188" s="154"/>
      <c r="AT188" s="459" t="s">
        <v>297</v>
      </c>
      <c r="AU188" s="151" t="s">
        <v>2725</v>
      </c>
      <c r="AV188" s="154"/>
      <c r="AW188" s="156">
        <v>43164</v>
      </c>
      <c r="AX188" s="156">
        <v>43409</v>
      </c>
      <c r="AY188" s="156" t="s">
        <v>149</v>
      </c>
      <c r="AZ188" s="156">
        <v>43861</v>
      </c>
      <c r="BA188" s="156">
        <v>43696</v>
      </c>
      <c r="BB188" s="156"/>
      <c r="BC188" s="157" t="s">
        <v>2726</v>
      </c>
      <c r="BD188" s="156">
        <v>44207</v>
      </c>
      <c r="BE188" s="156" t="s">
        <v>149</v>
      </c>
      <c r="BF188" s="156">
        <v>44410</v>
      </c>
      <c r="BG188" s="156" t="s">
        <v>149</v>
      </c>
      <c r="BH188" s="154"/>
      <c r="BI188" s="154"/>
      <c r="BJ188" s="154"/>
      <c r="BK188" s="158">
        <v>44900</v>
      </c>
      <c r="BL188" s="144" t="s">
        <v>17</v>
      </c>
      <c r="BM188" s="151">
        <f t="shared" si="55"/>
        <v>58</v>
      </c>
      <c r="BN188" s="151">
        <f t="shared" si="56"/>
        <v>50</v>
      </c>
      <c r="BO188" s="162" t="s">
        <v>2727</v>
      </c>
      <c r="BP188" s="151">
        <v>1</v>
      </c>
      <c r="BQ188" s="151">
        <v>3</v>
      </c>
      <c r="BR188" s="151">
        <v>0</v>
      </c>
      <c r="BS188" s="151"/>
      <c r="BT188" s="151"/>
      <c r="BU188" s="151"/>
      <c r="BV188" s="151"/>
      <c r="BW188" s="151" t="s">
        <v>162</v>
      </c>
      <c r="BX188" s="151"/>
      <c r="BY188" s="151"/>
      <c r="BZ188" s="159"/>
      <c r="CA188" s="159"/>
      <c r="CB188" s="151"/>
      <c r="CC188" s="151"/>
      <c r="CD188" s="151"/>
      <c r="CE188" s="151"/>
      <c r="CF188" s="410">
        <v>2</v>
      </c>
      <c r="CG188" s="151"/>
      <c r="CH188" s="151"/>
      <c r="CI188" s="151" t="s">
        <v>814</v>
      </c>
      <c r="CJ188"/>
    </row>
    <row r="189" spans="1:88" s="53" customFormat="1" ht="24.95" customHeight="1">
      <c r="A189" s="151">
        <v>189</v>
      </c>
      <c r="B189" s="151" t="s">
        <v>2728</v>
      </c>
      <c r="C189" s="151" t="s">
        <v>997</v>
      </c>
      <c r="D189" s="151" t="s">
        <v>437</v>
      </c>
      <c r="E189" s="151" t="s">
        <v>2729</v>
      </c>
      <c r="F189" s="151" t="s">
        <v>25</v>
      </c>
      <c r="G189" s="151">
        <v>8</v>
      </c>
      <c r="H189" s="151" t="s">
        <v>51</v>
      </c>
      <c r="I189" s="151" t="s">
        <v>37</v>
      </c>
      <c r="J189" s="151" t="s">
        <v>606</v>
      </c>
      <c r="K189" s="151" t="s">
        <v>1263</v>
      </c>
      <c r="L189" s="151" t="s">
        <v>43</v>
      </c>
      <c r="M189" s="151" t="s">
        <v>162</v>
      </c>
      <c r="N189" s="151">
        <v>1928547</v>
      </c>
      <c r="O189" s="151" t="s">
        <v>150</v>
      </c>
      <c r="P189" s="151" t="s">
        <v>150</v>
      </c>
      <c r="Q189" s="151"/>
      <c r="R189" s="151" t="s">
        <v>2730</v>
      </c>
      <c r="S189" s="151" t="s">
        <v>2731</v>
      </c>
      <c r="T189" s="376" t="s">
        <v>2732</v>
      </c>
      <c r="U189" s="154" t="s">
        <v>2733</v>
      </c>
      <c r="V189" s="154">
        <v>27605</v>
      </c>
      <c r="W189" s="162" t="s">
        <v>2734</v>
      </c>
      <c r="X189" s="162" t="s">
        <v>178</v>
      </c>
      <c r="Y189" s="162"/>
      <c r="Z189" s="162"/>
      <c r="AA189" s="151">
        <v>1</v>
      </c>
      <c r="AB189" s="154">
        <v>43221</v>
      </c>
      <c r="AC189" s="308">
        <v>43160</v>
      </c>
      <c r="AD189" s="154"/>
      <c r="AE189" s="154" t="s">
        <v>2735</v>
      </c>
      <c r="AF189" s="154" t="s">
        <v>2736</v>
      </c>
      <c r="AG189" s="154"/>
      <c r="AH189" s="151">
        <f t="shared" si="43"/>
        <v>2</v>
      </c>
      <c r="AI189" s="154" t="s">
        <v>161</v>
      </c>
      <c r="AJ189" s="154" t="s">
        <v>161</v>
      </c>
      <c r="AK189" s="154"/>
      <c r="AL189" s="154" t="s">
        <v>162</v>
      </c>
      <c r="AM189" s="154" t="s">
        <v>162</v>
      </c>
      <c r="AN189" s="154"/>
      <c r="AO189" s="154" t="s">
        <v>163</v>
      </c>
      <c r="AP189" s="154" t="s">
        <v>249</v>
      </c>
      <c r="AQ189" s="154" t="s">
        <v>1130</v>
      </c>
      <c r="AR189" s="154" t="s">
        <v>149</v>
      </c>
      <c r="AS189" s="154"/>
      <c r="AT189" s="459" t="s">
        <v>284</v>
      </c>
      <c r="AU189" s="151" t="s">
        <v>2737</v>
      </c>
      <c r="AV189" s="154"/>
      <c r="AW189" s="156">
        <v>43164</v>
      </c>
      <c r="AX189" s="156">
        <v>43409</v>
      </c>
      <c r="AY189" s="156" t="s">
        <v>149</v>
      </c>
      <c r="AZ189" s="156">
        <v>43522</v>
      </c>
      <c r="BA189" s="156">
        <v>43623</v>
      </c>
      <c r="BB189" s="156"/>
      <c r="BC189" s="157" t="s">
        <v>2738</v>
      </c>
      <c r="BD189" s="156">
        <v>44207</v>
      </c>
      <c r="BE189" s="156" t="s">
        <v>149</v>
      </c>
      <c r="BF189" s="156">
        <v>44410</v>
      </c>
      <c r="BG189" s="156" t="s">
        <v>149</v>
      </c>
      <c r="BH189" s="154"/>
      <c r="BI189" s="154"/>
      <c r="BJ189" s="154"/>
      <c r="BK189" s="158">
        <v>44907</v>
      </c>
      <c r="BL189" s="163" t="s">
        <v>17</v>
      </c>
      <c r="BM189" s="151">
        <f t="shared" si="55"/>
        <v>58</v>
      </c>
      <c r="BN189" s="151">
        <f t="shared" si="56"/>
        <v>50</v>
      </c>
      <c r="BO189" s="151" t="s">
        <v>2739</v>
      </c>
      <c r="BP189" s="151">
        <v>5</v>
      </c>
      <c r="BQ189" s="151">
        <v>5</v>
      </c>
      <c r="BR189" s="151">
        <v>0</v>
      </c>
      <c r="BS189" s="151"/>
      <c r="BT189" s="151"/>
      <c r="BU189" s="151"/>
      <c r="BV189" s="151"/>
      <c r="BW189" s="151" t="s">
        <v>162</v>
      </c>
      <c r="BX189" s="151"/>
      <c r="BY189" s="151"/>
      <c r="BZ189" s="159"/>
      <c r="CA189" s="159"/>
      <c r="CB189" s="151"/>
      <c r="CC189" s="151"/>
      <c r="CD189" s="151"/>
      <c r="CE189" s="151"/>
      <c r="CF189" s="410">
        <v>3</v>
      </c>
      <c r="CG189" s="151"/>
      <c r="CH189" s="151"/>
      <c r="CI189" s="151" t="s">
        <v>1830</v>
      </c>
      <c r="CJ189"/>
    </row>
    <row r="190" spans="1:88" s="53" customFormat="1" ht="24.95" customHeight="1">
      <c r="A190" s="151">
        <v>190</v>
      </c>
      <c r="B190" s="151" t="s">
        <v>2740</v>
      </c>
      <c r="C190" s="151" t="s">
        <v>2741</v>
      </c>
      <c r="D190" s="151" t="s">
        <v>2742</v>
      </c>
      <c r="E190" s="151" t="s">
        <v>2743</v>
      </c>
      <c r="F190" s="151" t="s">
        <v>24</v>
      </c>
      <c r="G190" s="151">
        <v>8</v>
      </c>
      <c r="H190" s="151" t="s">
        <v>51</v>
      </c>
      <c r="I190" s="151" t="s">
        <v>30</v>
      </c>
      <c r="J190" s="151" t="s">
        <v>606</v>
      </c>
      <c r="K190" s="151" t="s">
        <v>2744</v>
      </c>
      <c r="L190" s="151" t="s">
        <v>43</v>
      </c>
      <c r="M190" s="151" t="s">
        <v>162</v>
      </c>
      <c r="N190" s="151"/>
      <c r="O190" s="151" t="s">
        <v>150</v>
      </c>
      <c r="P190" s="151" t="s">
        <v>150</v>
      </c>
      <c r="Q190" s="151" t="s">
        <v>150</v>
      </c>
      <c r="R190" s="151" t="s">
        <v>2745</v>
      </c>
      <c r="S190" s="151" t="s">
        <v>2746</v>
      </c>
      <c r="T190" s="376" t="s">
        <v>2747</v>
      </c>
      <c r="U190" s="154" t="s">
        <v>2748</v>
      </c>
      <c r="V190" s="154">
        <v>29924</v>
      </c>
      <c r="W190" s="162" t="s">
        <v>2749</v>
      </c>
      <c r="X190" s="162" t="s">
        <v>178</v>
      </c>
      <c r="Y190" s="162"/>
      <c r="Z190" s="162"/>
      <c r="AA190" s="151">
        <v>5</v>
      </c>
      <c r="AB190" s="154">
        <v>43318</v>
      </c>
      <c r="AC190" s="308">
        <v>43160</v>
      </c>
      <c r="AD190" s="154"/>
      <c r="AE190" s="154" t="s">
        <v>2750</v>
      </c>
      <c r="AF190" s="154"/>
      <c r="AG190" s="154"/>
      <c r="AH190" s="151">
        <f t="shared" si="43"/>
        <v>1</v>
      </c>
      <c r="AI190" s="154"/>
      <c r="AJ190" s="154"/>
      <c r="AK190" s="154"/>
      <c r="AL190" s="154" t="s">
        <v>162</v>
      </c>
      <c r="AM190" s="154"/>
      <c r="AN190" s="154"/>
      <c r="AO190" s="154" t="s">
        <v>163</v>
      </c>
      <c r="AP190" s="154" t="s">
        <v>444</v>
      </c>
      <c r="AQ190" s="154" t="s">
        <v>1448</v>
      </c>
      <c r="AR190" s="154" t="s">
        <v>149</v>
      </c>
      <c r="AS190" s="154"/>
      <c r="AT190" s="459" t="s">
        <v>327</v>
      </c>
      <c r="AU190" s="151" t="s">
        <v>2751</v>
      </c>
      <c r="AV190" s="154"/>
      <c r="AW190" s="156">
        <v>43164</v>
      </c>
      <c r="AX190" s="156">
        <v>43409</v>
      </c>
      <c r="AY190" s="156" t="s">
        <v>149</v>
      </c>
      <c r="AZ190" s="156">
        <v>43615</v>
      </c>
      <c r="BA190" s="156">
        <v>43615</v>
      </c>
      <c r="BB190" s="156"/>
      <c r="BC190" s="157" t="s">
        <v>2752</v>
      </c>
      <c r="BD190" s="156">
        <v>44207</v>
      </c>
      <c r="BE190" s="156" t="s">
        <v>149</v>
      </c>
      <c r="BF190" s="156">
        <v>44410</v>
      </c>
      <c r="BG190" s="156" t="s">
        <v>149</v>
      </c>
      <c r="BH190" s="154"/>
      <c r="BI190" s="154"/>
      <c r="BJ190" s="154"/>
      <c r="BK190" s="158">
        <v>44441</v>
      </c>
      <c r="BL190" s="151" t="s">
        <v>17</v>
      </c>
      <c r="BM190" s="151">
        <f t="shared" si="55"/>
        <v>42</v>
      </c>
      <c r="BN190" s="151">
        <f t="shared" si="56"/>
        <v>34</v>
      </c>
      <c r="BO190" s="151"/>
      <c r="BP190" s="151">
        <v>3</v>
      </c>
      <c r="BQ190" s="151">
        <v>3</v>
      </c>
      <c r="BR190" s="151">
        <v>2</v>
      </c>
      <c r="BS190" s="151"/>
      <c r="BT190" s="151"/>
      <c r="BU190" s="151"/>
      <c r="BV190" s="151"/>
      <c r="BW190" s="151" t="s">
        <v>162</v>
      </c>
      <c r="BX190" s="151"/>
      <c r="BY190" s="151"/>
      <c r="BZ190" s="159"/>
      <c r="CA190" s="159"/>
      <c r="CB190" s="151"/>
      <c r="CC190" s="151"/>
      <c r="CD190" s="151"/>
      <c r="CE190" s="151"/>
      <c r="CF190" s="410">
        <v>3</v>
      </c>
      <c r="CG190" s="151">
        <v>3</v>
      </c>
      <c r="CH190" s="151"/>
      <c r="CI190" s="151" t="s">
        <v>1830</v>
      </c>
      <c r="CJ190"/>
    </row>
    <row r="191" spans="1:88" s="53" customFormat="1" ht="24.95" customHeight="1">
      <c r="A191" s="151">
        <v>191</v>
      </c>
      <c r="B191" s="151" t="s">
        <v>2753</v>
      </c>
      <c r="C191" s="151" t="s">
        <v>2754</v>
      </c>
      <c r="D191" s="151" t="s">
        <v>2755</v>
      </c>
      <c r="E191" s="151" t="s">
        <v>288</v>
      </c>
      <c r="F191" s="151" t="s">
        <v>25</v>
      </c>
      <c r="G191" s="151">
        <v>8</v>
      </c>
      <c r="H191" s="151" t="s">
        <v>55</v>
      </c>
      <c r="I191" s="151" t="s">
        <v>43</v>
      </c>
      <c r="J191" s="151" t="s">
        <v>2756</v>
      </c>
      <c r="K191" s="151" t="s">
        <v>606</v>
      </c>
      <c r="L191" s="151" t="s">
        <v>43</v>
      </c>
      <c r="M191" s="151" t="s">
        <v>149</v>
      </c>
      <c r="N191" s="151" t="s">
        <v>2757</v>
      </c>
      <c r="O191" s="151" t="s">
        <v>150</v>
      </c>
      <c r="P191" s="151" t="s">
        <v>150</v>
      </c>
      <c r="Q191" s="151"/>
      <c r="R191" s="151" t="s">
        <v>2758</v>
      </c>
      <c r="S191" s="151" t="s">
        <v>2759</v>
      </c>
      <c r="T191" s="376" t="s">
        <v>2760</v>
      </c>
      <c r="U191" s="154" t="s">
        <v>2761</v>
      </c>
      <c r="V191" s="154">
        <v>28944</v>
      </c>
      <c r="W191" s="162" t="s">
        <v>2762</v>
      </c>
      <c r="X191" s="162" t="s">
        <v>178</v>
      </c>
      <c r="Y191" s="162" t="s">
        <v>162</v>
      </c>
      <c r="Z191" s="162"/>
      <c r="AA191" s="151">
        <v>19</v>
      </c>
      <c r="AB191" s="154">
        <v>43313</v>
      </c>
      <c r="AC191" s="308">
        <v>43160</v>
      </c>
      <c r="AD191" s="154"/>
      <c r="AE191" s="154" t="s">
        <v>2763</v>
      </c>
      <c r="AF191" s="154" t="s">
        <v>2764</v>
      </c>
      <c r="AG191" s="154"/>
      <c r="AH191" s="151">
        <f t="shared" si="43"/>
        <v>2</v>
      </c>
      <c r="AI191" s="154" t="s">
        <v>160</v>
      </c>
      <c r="AJ191" s="154" t="s">
        <v>160</v>
      </c>
      <c r="AK191" s="154"/>
      <c r="AL191" s="154" t="s">
        <v>162</v>
      </c>
      <c r="AM191" s="154" t="s">
        <v>162</v>
      </c>
      <c r="AN191" s="154"/>
      <c r="AO191" s="154" t="s">
        <v>163</v>
      </c>
      <c r="AP191" s="154" t="s">
        <v>202</v>
      </c>
      <c r="AQ191" s="154" t="s">
        <v>202</v>
      </c>
      <c r="AR191" s="154"/>
      <c r="AS191" s="256" t="s">
        <v>2765</v>
      </c>
      <c r="AT191" s="459" t="s">
        <v>371</v>
      </c>
      <c r="AU191" s="151" t="s">
        <v>298</v>
      </c>
      <c r="AV191" s="154"/>
      <c r="AW191" s="156">
        <v>43164</v>
      </c>
      <c r="AX191" s="156">
        <v>43409</v>
      </c>
      <c r="AY191" s="156" t="s">
        <v>149</v>
      </c>
      <c r="AZ191" s="156">
        <v>43531</v>
      </c>
      <c r="BA191" s="156">
        <v>43623</v>
      </c>
      <c r="BB191" s="156"/>
      <c r="BC191" s="157" t="s">
        <v>2766</v>
      </c>
      <c r="BD191" s="156">
        <v>44207</v>
      </c>
      <c r="BE191" s="156" t="s">
        <v>149</v>
      </c>
      <c r="BF191" s="156">
        <v>44410</v>
      </c>
      <c r="BG191" s="156" t="s">
        <v>149</v>
      </c>
      <c r="BH191" s="154"/>
      <c r="BI191" s="154"/>
      <c r="BJ191" s="154"/>
      <c r="BK191" s="158">
        <v>45610</v>
      </c>
      <c r="BL191" s="151" t="s">
        <v>17</v>
      </c>
      <c r="BM191" s="151">
        <f t="shared" ref="BM191" si="57">DATEDIF(AW191,BK191, "M")+1</f>
        <v>81</v>
      </c>
      <c r="BN191" s="151">
        <f t="shared" ref="BN191" si="58">DATEDIF(AX191,BK191, "M")+1</f>
        <v>73</v>
      </c>
      <c r="BO191" s="151" t="s">
        <v>2767</v>
      </c>
      <c r="BP191" s="151">
        <v>2</v>
      </c>
      <c r="BQ191" s="151"/>
      <c r="BR191" s="151"/>
      <c r="BS191" s="151"/>
      <c r="BT191" s="151"/>
      <c r="BU191" s="151"/>
      <c r="BV191" s="151"/>
      <c r="BW191" s="151" t="s">
        <v>162</v>
      </c>
      <c r="BX191" s="151" t="s">
        <v>162</v>
      </c>
      <c r="BY191" s="151"/>
      <c r="BZ191" s="159"/>
      <c r="CA191" s="159"/>
      <c r="CB191" s="151"/>
      <c r="CC191" s="151" t="s">
        <v>162</v>
      </c>
      <c r="CD191" s="151"/>
      <c r="CE191" s="151"/>
      <c r="CF191" s="410">
        <v>2</v>
      </c>
      <c r="CG191" s="151"/>
      <c r="CH191" s="151"/>
      <c r="CI191" s="151" t="s">
        <v>814</v>
      </c>
      <c r="CJ191"/>
    </row>
    <row r="192" spans="1:88" s="53" customFormat="1" ht="24.95" customHeight="1">
      <c r="A192" s="151">
        <v>192</v>
      </c>
      <c r="B192" s="151" t="s">
        <v>2768</v>
      </c>
      <c r="C192" s="151" t="s">
        <v>767</v>
      </c>
      <c r="D192" s="151" t="s">
        <v>466</v>
      </c>
      <c r="E192" s="151" t="s">
        <v>1788</v>
      </c>
      <c r="F192" s="151" t="s">
        <v>25</v>
      </c>
      <c r="G192" s="151">
        <v>8</v>
      </c>
      <c r="H192" s="151" t="s">
        <v>49</v>
      </c>
      <c r="I192" s="151" t="s">
        <v>40</v>
      </c>
      <c r="J192" s="151" t="s">
        <v>1183</v>
      </c>
      <c r="K192" s="151" t="s">
        <v>1183</v>
      </c>
      <c r="L192" s="151" t="s">
        <v>40</v>
      </c>
      <c r="M192" s="151" t="s">
        <v>149</v>
      </c>
      <c r="N192" s="151" t="s">
        <v>2769</v>
      </c>
      <c r="O192" s="151" t="s">
        <v>150</v>
      </c>
      <c r="P192" s="151" t="s">
        <v>150</v>
      </c>
      <c r="Q192" s="151"/>
      <c r="R192" s="151" t="s">
        <v>2770</v>
      </c>
      <c r="S192" s="151" t="s">
        <v>2771</v>
      </c>
      <c r="T192" s="377" t="s">
        <v>2772</v>
      </c>
      <c r="U192" s="154" t="s">
        <v>2773</v>
      </c>
      <c r="V192" s="154">
        <v>29223</v>
      </c>
      <c r="W192" s="162" t="s">
        <v>2774</v>
      </c>
      <c r="X192" s="162" t="s">
        <v>2775</v>
      </c>
      <c r="Y192" s="162"/>
      <c r="Z192" s="162"/>
      <c r="AA192" s="151">
        <v>11</v>
      </c>
      <c r="AB192" s="154">
        <v>43466</v>
      </c>
      <c r="AC192" s="308">
        <v>43160</v>
      </c>
      <c r="AD192" s="154"/>
      <c r="AE192" s="154" t="s">
        <v>2776</v>
      </c>
      <c r="AF192" s="154" t="s">
        <v>2777</v>
      </c>
      <c r="AG192" s="154" t="s">
        <v>2778</v>
      </c>
      <c r="AH192" s="151">
        <f t="shared" si="43"/>
        <v>3</v>
      </c>
      <c r="AI192" s="154" t="s">
        <v>160</v>
      </c>
      <c r="AJ192" s="154" t="s">
        <v>160</v>
      </c>
      <c r="AK192" s="154"/>
      <c r="AL192" s="154" t="s">
        <v>149</v>
      </c>
      <c r="AM192" s="154" t="s">
        <v>162</v>
      </c>
      <c r="AN192" s="154"/>
      <c r="AO192" s="154" t="s">
        <v>163</v>
      </c>
      <c r="AP192" s="154" t="s">
        <v>1191</v>
      </c>
      <c r="AQ192" s="154" t="s">
        <v>1191</v>
      </c>
      <c r="AR192" s="154"/>
      <c r="AS192" s="154"/>
      <c r="AT192" s="459" t="s">
        <v>419</v>
      </c>
      <c r="AU192" s="151" t="s">
        <v>2779</v>
      </c>
      <c r="AV192" s="154"/>
      <c r="AW192" s="156">
        <v>43164</v>
      </c>
      <c r="AX192" s="156">
        <v>43409</v>
      </c>
      <c r="AY192" s="156" t="s">
        <v>149</v>
      </c>
      <c r="AZ192" s="156">
        <v>43319</v>
      </c>
      <c r="BA192" s="156">
        <v>43378</v>
      </c>
      <c r="BB192" s="156"/>
      <c r="BC192" s="157" t="s">
        <v>2780</v>
      </c>
      <c r="BD192" s="156">
        <v>44207</v>
      </c>
      <c r="BE192" s="156" t="s">
        <v>149</v>
      </c>
      <c r="BF192" s="156">
        <v>44410</v>
      </c>
      <c r="BG192" s="156" t="s">
        <v>149</v>
      </c>
      <c r="BH192" s="154"/>
      <c r="BI192" s="154"/>
      <c r="BJ192" s="154"/>
      <c r="BK192" s="158"/>
      <c r="BL192" s="151" t="s">
        <v>18</v>
      </c>
      <c r="BM192" s="154"/>
      <c r="BN192" s="151"/>
      <c r="BO192" s="151"/>
      <c r="BP192" s="151">
        <v>1</v>
      </c>
      <c r="BQ192" s="151">
        <v>3</v>
      </c>
      <c r="BR192" s="151">
        <v>0</v>
      </c>
      <c r="BS192" s="151"/>
      <c r="BT192" s="151"/>
      <c r="BU192" s="151"/>
      <c r="BV192" s="151"/>
      <c r="BW192" s="151" t="s">
        <v>162</v>
      </c>
      <c r="BX192" s="151" t="s">
        <v>162</v>
      </c>
      <c r="BY192" s="151"/>
      <c r="BZ192" s="159"/>
      <c r="CA192" s="159"/>
      <c r="CB192" s="151"/>
      <c r="CC192" s="151" t="s">
        <v>162</v>
      </c>
      <c r="CD192" s="151"/>
      <c r="CE192" s="151"/>
      <c r="CF192" s="410">
        <v>3</v>
      </c>
      <c r="CG192" s="151"/>
      <c r="CH192" s="151"/>
      <c r="CI192" s="151" t="s">
        <v>1830</v>
      </c>
      <c r="CJ192"/>
    </row>
    <row r="193" spans="1:88" s="53" customFormat="1" ht="24.95" customHeight="1">
      <c r="A193" s="151">
        <v>193</v>
      </c>
      <c r="B193" s="151" t="s">
        <v>2781</v>
      </c>
      <c r="C193" s="151" t="s">
        <v>2782</v>
      </c>
      <c r="D193" s="151" t="s">
        <v>2783</v>
      </c>
      <c r="E193" s="151" t="s">
        <v>2784</v>
      </c>
      <c r="F193" s="151" t="s">
        <v>25</v>
      </c>
      <c r="G193" s="151">
        <v>8</v>
      </c>
      <c r="H193" s="151" t="s">
        <v>51</v>
      </c>
      <c r="I193" s="151" t="s">
        <v>37</v>
      </c>
      <c r="J193" s="151" t="s">
        <v>1429</v>
      </c>
      <c r="K193" s="151" t="s">
        <v>2785</v>
      </c>
      <c r="L193" s="151" t="s">
        <v>43</v>
      </c>
      <c r="M193" s="151" t="s">
        <v>162</v>
      </c>
      <c r="N193" s="151">
        <v>1815816</v>
      </c>
      <c r="O193" s="151"/>
      <c r="P193" s="151" t="s">
        <v>321</v>
      </c>
      <c r="Q193" s="151"/>
      <c r="R193" s="160" t="s">
        <v>2786</v>
      </c>
      <c r="S193" s="160" t="s">
        <v>2787</v>
      </c>
      <c r="T193" s="377" t="s">
        <v>2788</v>
      </c>
      <c r="U193" s="154"/>
      <c r="V193" s="154">
        <v>30273</v>
      </c>
      <c r="W193" s="162" t="s">
        <v>2789</v>
      </c>
      <c r="X193" s="162" t="s">
        <v>155</v>
      </c>
      <c r="Y193" s="162"/>
      <c r="Z193" s="162"/>
      <c r="AA193" s="151">
        <v>7</v>
      </c>
      <c r="AB193" s="154">
        <v>43311</v>
      </c>
      <c r="AC193" s="308">
        <v>43160</v>
      </c>
      <c r="AD193" s="154"/>
      <c r="AE193" s="154" t="s">
        <v>2790</v>
      </c>
      <c r="AF193" s="154"/>
      <c r="AG193" s="154"/>
      <c r="AH193" s="151">
        <f t="shared" si="43"/>
        <v>1</v>
      </c>
      <c r="AI193" s="154" t="s">
        <v>161</v>
      </c>
      <c r="AJ193" s="154"/>
      <c r="AK193" s="154"/>
      <c r="AL193" s="154" t="s">
        <v>149</v>
      </c>
      <c r="AM193" s="154"/>
      <c r="AN193" s="154"/>
      <c r="AO193" s="154" t="s">
        <v>163</v>
      </c>
      <c r="AP193" s="154"/>
      <c r="AQ193" s="154" t="s">
        <v>249</v>
      </c>
      <c r="AR193" s="154" t="s">
        <v>149</v>
      </c>
      <c r="AS193" s="154"/>
      <c r="AT193" s="459" t="s">
        <v>284</v>
      </c>
      <c r="AU193" s="151" t="s">
        <v>2791</v>
      </c>
      <c r="AV193" s="154"/>
      <c r="AW193" s="156">
        <v>43164</v>
      </c>
      <c r="AX193" s="156">
        <v>43409</v>
      </c>
      <c r="AY193" s="156" t="s">
        <v>149</v>
      </c>
      <c r="AZ193" s="156">
        <v>43333</v>
      </c>
      <c r="BA193" s="156">
        <v>43364</v>
      </c>
      <c r="BB193" s="156"/>
      <c r="BC193" s="157" t="s">
        <v>2792</v>
      </c>
      <c r="BD193" s="156">
        <v>44207</v>
      </c>
      <c r="BE193" s="156" t="s">
        <v>149</v>
      </c>
      <c r="BF193" s="156">
        <v>44410</v>
      </c>
      <c r="BG193" s="156" t="s">
        <v>149</v>
      </c>
      <c r="BH193" s="154"/>
      <c r="BI193" s="154"/>
      <c r="BJ193" s="154"/>
      <c r="BK193" s="158">
        <v>44741</v>
      </c>
      <c r="BL193" s="151" t="s">
        <v>17</v>
      </c>
      <c r="BM193" s="151">
        <f t="shared" ref="BM193:BM195" si="59">DATEDIF(AW193,BK193, "M")+1</f>
        <v>52</v>
      </c>
      <c r="BN193" s="151">
        <f>DATEDIF(AX193,BK193, "M")+1</f>
        <v>44</v>
      </c>
      <c r="BO193" s="285" t="s">
        <v>2793</v>
      </c>
      <c r="BP193" s="151">
        <v>2</v>
      </c>
      <c r="BQ193" s="151">
        <v>5</v>
      </c>
      <c r="BR193" s="151">
        <v>2</v>
      </c>
      <c r="BS193" s="151"/>
      <c r="BT193" s="151"/>
      <c r="BU193" s="151"/>
      <c r="BV193" s="151"/>
      <c r="BW193" s="151" t="s">
        <v>162</v>
      </c>
      <c r="BX193" s="151"/>
      <c r="BY193" s="151"/>
      <c r="BZ193" s="159"/>
      <c r="CA193" s="159"/>
      <c r="CB193" s="151"/>
      <c r="CC193" s="151"/>
      <c r="CD193" s="151"/>
      <c r="CE193" s="151"/>
      <c r="CF193" s="410">
        <v>2</v>
      </c>
      <c r="CG193" s="151"/>
      <c r="CH193" s="151"/>
      <c r="CI193" s="151" t="s">
        <v>1830</v>
      </c>
      <c r="CJ193"/>
    </row>
    <row r="194" spans="1:88" s="53" customFormat="1" ht="24.95" customHeight="1">
      <c r="A194" s="151">
        <v>194</v>
      </c>
      <c r="B194" s="151" t="s">
        <v>2794</v>
      </c>
      <c r="C194" s="151" t="s">
        <v>2795</v>
      </c>
      <c r="D194" s="151"/>
      <c r="E194" s="151" t="s">
        <v>2796</v>
      </c>
      <c r="F194" s="151" t="s">
        <v>24</v>
      </c>
      <c r="G194" s="151">
        <v>8</v>
      </c>
      <c r="H194" s="151" t="s">
        <v>52</v>
      </c>
      <c r="I194" s="151" t="s">
        <v>41</v>
      </c>
      <c r="J194" s="151" t="s">
        <v>2797</v>
      </c>
      <c r="K194" s="151" t="s">
        <v>2798</v>
      </c>
      <c r="L194" s="151" t="s">
        <v>41</v>
      </c>
      <c r="M194" s="151" t="s">
        <v>149</v>
      </c>
      <c r="N194" s="151"/>
      <c r="O194" s="151" t="s">
        <v>150</v>
      </c>
      <c r="P194" s="151" t="s">
        <v>150</v>
      </c>
      <c r="Q194" s="151"/>
      <c r="R194" s="151" t="s">
        <v>2799</v>
      </c>
      <c r="S194" s="151" t="s">
        <v>2800</v>
      </c>
      <c r="T194" s="376" t="s">
        <v>2801</v>
      </c>
      <c r="U194" s="154" t="s">
        <v>2798</v>
      </c>
      <c r="V194" s="154">
        <v>28915</v>
      </c>
      <c r="W194" s="162" t="s">
        <v>2802</v>
      </c>
      <c r="X194" s="162" t="s">
        <v>2388</v>
      </c>
      <c r="Y194" s="162" t="s">
        <v>156</v>
      </c>
      <c r="Z194" s="162"/>
      <c r="AA194" s="151">
        <v>12</v>
      </c>
      <c r="AB194" s="154">
        <v>43344</v>
      </c>
      <c r="AC194" s="308">
        <v>43160</v>
      </c>
      <c r="AD194" s="154"/>
      <c r="AE194" s="154" t="s">
        <v>2803</v>
      </c>
      <c r="AF194" s="154"/>
      <c r="AG194" s="154"/>
      <c r="AH194" s="151">
        <f>COUNTA(AE194:AG194)</f>
        <v>1</v>
      </c>
      <c r="AI194" s="154" t="s">
        <v>160</v>
      </c>
      <c r="AJ194" s="154"/>
      <c r="AK194" s="154"/>
      <c r="AL194" s="154" t="s">
        <v>149</v>
      </c>
      <c r="AM194" s="154"/>
      <c r="AN194" s="154"/>
      <c r="AO194" s="154" t="s">
        <v>163</v>
      </c>
      <c r="AP194" s="154" t="s">
        <v>2804</v>
      </c>
      <c r="AQ194" s="154" t="s">
        <v>216</v>
      </c>
      <c r="AR194" s="154" t="s">
        <v>149</v>
      </c>
      <c r="AS194" s="154"/>
      <c r="AT194" s="459" t="s">
        <v>218</v>
      </c>
      <c r="AU194" s="151" t="s">
        <v>2805</v>
      </c>
      <c r="AV194" s="154"/>
      <c r="AW194" s="156">
        <v>43164</v>
      </c>
      <c r="AX194" s="156">
        <v>43409</v>
      </c>
      <c r="AY194" s="156" t="s">
        <v>149</v>
      </c>
      <c r="AZ194" s="156">
        <v>43252</v>
      </c>
      <c r="BA194" s="156">
        <v>43132</v>
      </c>
      <c r="BB194" s="156"/>
      <c r="BC194" s="157" t="s">
        <v>2806</v>
      </c>
      <c r="BD194" s="156">
        <v>44207</v>
      </c>
      <c r="BE194" s="156" t="s">
        <v>149</v>
      </c>
      <c r="BF194" s="156">
        <v>44410</v>
      </c>
      <c r="BG194" s="156" t="s">
        <v>149</v>
      </c>
      <c r="BH194" s="154"/>
      <c r="BI194" s="154"/>
      <c r="BJ194" s="154"/>
      <c r="BK194" s="158">
        <v>45247</v>
      </c>
      <c r="BL194" s="151" t="s">
        <v>17</v>
      </c>
      <c r="BM194" s="258"/>
      <c r="BN194" s="151"/>
      <c r="BO194" s="151"/>
      <c r="BP194" s="151">
        <v>9</v>
      </c>
      <c r="BQ194" s="151">
        <v>57</v>
      </c>
      <c r="BR194" s="151">
        <v>0</v>
      </c>
      <c r="BS194" s="151"/>
      <c r="BT194" s="151"/>
      <c r="BU194" s="151"/>
      <c r="BV194" s="151"/>
      <c r="BW194" s="151" t="s">
        <v>162</v>
      </c>
      <c r="BX194" s="151" t="s">
        <v>162</v>
      </c>
      <c r="BY194" s="151"/>
      <c r="BZ194" s="159"/>
      <c r="CA194" s="159"/>
      <c r="CB194" s="151"/>
      <c r="CC194" s="151" t="s">
        <v>162</v>
      </c>
      <c r="CD194" s="151"/>
      <c r="CE194" s="151"/>
      <c r="CF194" s="410">
        <v>2</v>
      </c>
      <c r="CG194" s="151"/>
      <c r="CH194" s="151"/>
      <c r="CI194" s="151" t="s">
        <v>1830</v>
      </c>
      <c r="CJ194"/>
    </row>
    <row r="195" spans="1:88" s="53" customFormat="1" ht="24.95" customHeight="1">
      <c r="A195" s="151">
        <v>195</v>
      </c>
      <c r="B195" s="151" t="s">
        <v>2807</v>
      </c>
      <c r="C195" s="151" t="s">
        <v>2808</v>
      </c>
      <c r="D195" s="151" t="s">
        <v>2809</v>
      </c>
      <c r="E195" s="151" t="s">
        <v>2810</v>
      </c>
      <c r="F195" s="151" t="s">
        <v>25</v>
      </c>
      <c r="G195" s="151">
        <v>8</v>
      </c>
      <c r="H195" s="151" t="s">
        <v>51</v>
      </c>
      <c r="I195" s="151" t="s">
        <v>30</v>
      </c>
      <c r="J195" s="151" t="s">
        <v>2811</v>
      </c>
      <c r="K195" s="151" t="s">
        <v>2812</v>
      </c>
      <c r="L195" s="151" t="s">
        <v>43</v>
      </c>
      <c r="M195" s="151" t="s">
        <v>162</v>
      </c>
      <c r="N195" s="151">
        <v>2113374</v>
      </c>
      <c r="O195" s="151"/>
      <c r="P195" s="151" t="s">
        <v>150</v>
      </c>
      <c r="Q195" s="151"/>
      <c r="R195" s="151" t="s">
        <v>2813</v>
      </c>
      <c r="S195" s="151" t="s">
        <v>2814</v>
      </c>
      <c r="T195" s="377" t="s">
        <v>2815</v>
      </c>
      <c r="U195" s="154"/>
      <c r="V195" s="154">
        <v>28332</v>
      </c>
      <c r="W195" s="162" t="s">
        <v>2816</v>
      </c>
      <c r="X195" s="162" t="s">
        <v>2507</v>
      </c>
      <c r="Y195" s="162"/>
      <c r="Z195" s="162"/>
      <c r="AA195" s="151">
        <v>9</v>
      </c>
      <c r="AB195" s="154">
        <v>43261</v>
      </c>
      <c r="AC195" s="308">
        <v>43160</v>
      </c>
      <c r="AD195" s="154"/>
      <c r="AE195" s="154" t="s">
        <v>2817</v>
      </c>
      <c r="AF195" s="154" t="s">
        <v>2818</v>
      </c>
      <c r="AG195" s="154" t="s">
        <v>2819</v>
      </c>
      <c r="AH195" s="151">
        <f t="shared" ref="AH195:AH200" si="60">COUNTA(AE195:AG195)</f>
        <v>3</v>
      </c>
      <c r="AI195" s="154" t="s">
        <v>161</v>
      </c>
      <c r="AJ195" s="154" t="s">
        <v>161</v>
      </c>
      <c r="AK195" s="154"/>
      <c r="AL195" s="154" t="s">
        <v>149</v>
      </c>
      <c r="AM195" s="154" t="s">
        <v>162</v>
      </c>
      <c r="AN195" s="154" t="s">
        <v>162</v>
      </c>
      <c r="AO195" s="154" t="s">
        <v>163</v>
      </c>
      <c r="AP195" s="154" t="s">
        <v>202</v>
      </c>
      <c r="AQ195" s="154" t="s">
        <v>249</v>
      </c>
      <c r="AR195" s="154"/>
      <c r="AS195" s="154"/>
      <c r="AT195" s="459" t="s">
        <v>327</v>
      </c>
      <c r="AU195" s="151" t="s">
        <v>2820</v>
      </c>
      <c r="AV195" s="154"/>
      <c r="AW195" s="156">
        <v>43164</v>
      </c>
      <c r="AX195" s="156">
        <v>43409</v>
      </c>
      <c r="AY195" s="156" t="s">
        <v>149</v>
      </c>
      <c r="AZ195" s="156">
        <v>44169</v>
      </c>
      <c r="BA195" s="156">
        <v>44124</v>
      </c>
      <c r="BB195" s="156"/>
      <c r="BC195" s="157" t="s">
        <v>2821</v>
      </c>
      <c r="BD195" s="156">
        <v>44207</v>
      </c>
      <c r="BE195" s="156" t="s">
        <v>149</v>
      </c>
      <c r="BF195" s="156">
        <v>44410</v>
      </c>
      <c r="BG195" s="156" t="s">
        <v>149</v>
      </c>
      <c r="BH195" s="154"/>
      <c r="BI195" s="154"/>
      <c r="BJ195" s="154"/>
      <c r="BK195" s="158">
        <v>45498</v>
      </c>
      <c r="BL195" s="151" t="s">
        <v>17</v>
      </c>
      <c r="BM195" s="151">
        <f t="shared" si="59"/>
        <v>77</v>
      </c>
      <c r="BN195" s="151">
        <f>DATEDIF(AX195,BK195, "M")+1</f>
        <v>69</v>
      </c>
      <c r="BO195" s="285" t="s">
        <v>2822</v>
      </c>
      <c r="BP195" s="151">
        <v>1</v>
      </c>
      <c r="BQ195" s="151">
        <v>5</v>
      </c>
      <c r="BR195" s="151">
        <v>0</v>
      </c>
      <c r="BS195" s="151"/>
      <c r="BT195" s="151"/>
      <c r="BU195" s="151"/>
      <c r="BV195" s="151"/>
      <c r="BW195" s="151" t="s">
        <v>162</v>
      </c>
      <c r="BX195" s="151"/>
      <c r="BY195" s="151"/>
      <c r="BZ195" s="159"/>
      <c r="CA195" s="159"/>
      <c r="CB195" s="151"/>
      <c r="CC195" s="151"/>
      <c r="CD195" s="151"/>
      <c r="CE195" s="151"/>
      <c r="CF195" s="410"/>
      <c r="CG195" s="151"/>
      <c r="CH195" s="151"/>
      <c r="CI195" s="151" t="s">
        <v>1830</v>
      </c>
      <c r="CJ195"/>
    </row>
    <row r="196" spans="1:88" s="53" customFormat="1" ht="24.95" customHeight="1">
      <c r="A196" s="97">
        <v>196</v>
      </c>
      <c r="B196" s="97" t="s">
        <v>2823</v>
      </c>
      <c r="C196" s="97" t="s">
        <v>2824</v>
      </c>
      <c r="D196" s="97" t="s">
        <v>2825</v>
      </c>
      <c r="E196" s="97" t="s">
        <v>2826</v>
      </c>
      <c r="F196" s="97" t="s">
        <v>24</v>
      </c>
      <c r="G196" s="97">
        <v>8</v>
      </c>
      <c r="H196" s="97" t="s">
        <v>50</v>
      </c>
      <c r="I196" s="97" t="s">
        <v>44</v>
      </c>
      <c r="J196" s="97" t="s">
        <v>2298</v>
      </c>
      <c r="K196" s="97" t="s">
        <v>2827</v>
      </c>
      <c r="L196" s="97" t="s">
        <v>42</v>
      </c>
      <c r="M196" s="97" t="s">
        <v>149</v>
      </c>
      <c r="N196" s="97"/>
      <c r="O196" s="97"/>
      <c r="P196" s="97" t="s">
        <v>150</v>
      </c>
      <c r="Q196" s="97"/>
      <c r="R196" s="97" t="s">
        <v>2828</v>
      </c>
      <c r="S196" s="97" t="s">
        <v>2829</v>
      </c>
      <c r="T196" s="371" t="s">
        <v>2830</v>
      </c>
      <c r="U196" s="98"/>
      <c r="V196" s="98">
        <v>29109</v>
      </c>
      <c r="W196" s="179" t="s">
        <v>2831</v>
      </c>
      <c r="X196" s="179"/>
      <c r="Y196" s="179"/>
      <c r="Z196" s="179"/>
      <c r="AA196" s="97">
        <v>12</v>
      </c>
      <c r="AB196" s="98">
        <v>43284</v>
      </c>
      <c r="AC196" s="303">
        <v>43160</v>
      </c>
      <c r="AD196" s="98">
        <v>44398</v>
      </c>
      <c r="AE196" s="98" t="s">
        <v>2832</v>
      </c>
      <c r="AF196" s="98"/>
      <c r="AG196" s="98"/>
      <c r="AH196" s="97">
        <f t="shared" si="60"/>
        <v>1</v>
      </c>
      <c r="AI196" s="98" t="s">
        <v>160</v>
      </c>
      <c r="AJ196" s="98"/>
      <c r="AK196" s="98"/>
      <c r="AL196" s="98" t="s">
        <v>149</v>
      </c>
      <c r="AM196" s="98"/>
      <c r="AN196" s="98"/>
      <c r="AO196" s="98" t="s">
        <v>163</v>
      </c>
      <c r="AP196" s="98"/>
      <c r="AQ196" s="98"/>
      <c r="AR196" s="98"/>
      <c r="AS196" s="98"/>
      <c r="AT196" s="437" t="s">
        <v>297</v>
      </c>
      <c r="AU196" s="97" t="s">
        <v>2833</v>
      </c>
      <c r="AV196" s="98"/>
      <c r="AW196" s="99">
        <v>43164</v>
      </c>
      <c r="AX196" s="99">
        <v>43409</v>
      </c>
      <c r="AY196" s="99" t="s">
        <v>149</v>
      </c>
      <c r="AZ196" s="99">
        <v>44099</v>
      </c>
      <c r="BA196" s="99">
        <v>44122</v>
      </c>
      <c r="BB196" s="99"/>
      <c r="BC196" s="100"/>
      <c r="BD196" s="99"/>
      <c r="BE196" s="99"/>
      <c r="BF196" s="99"/>
      <c r="BG196" s="99"/>
      <c r="BH196" s="98"/>
      <c r="BI196" s="98"/>
      <c r="BJ196" s="98"/>
      <c r="BK196" s="115"/>
      <c r="BL196" s="97" t="s">
        <v>19</v>
      </c>
      <c r="BM196" s="286"/>
      <c r="BN196" s="286"/>
      <c r="BO196" s="97"/>
      <c r="BP196" s="97">
        <v>0</v>
      </c>
      <c r="BQ196" s="97"/>
      <c r="BR196" s="97"/>
      <c r="BS196" s="97"/>
      <c r="BT196" s="97"/>
      <c r="BU196" s="97"/>
      <c r="BV196" s="97"/>
      <c r="BW196" s="97" t="s">
        <v>162</v>
      </c>
      <c r="BX196" s="97"/>
      <c r="BY196" s="97"/>
      <c r="BZ196" s="101"/>
      <c r="CA196" s="101"/>
      <c r="CB196" s="97"/>
      <c r="CC196" s="97"/>
      <c r="CD196" s="97"/>
      <c r="CE196" s="97"/>
      <c r="CF196" s="119"/>
      <c r="CG196" s="97"/>
      <c r="CH196" s="97"/>
      <c r="CI196" s="97" t="s">
        <v>1830</v>
      </c>
      <c r="CJ196"/>
    </row>
    <row r="197" spans="1:88" s="53" customFormat="1" ht="24.95" customHeight="1">
      <c r="A197" s="97">
        <v>197</v>
      </c>
      <c r="B197" s="97" t="s">
        <v>2834</v>
      </c>
      <c r="C197" s="97" t="s">
        <v>2835</v>
      </c>
      <c r="D197" s="97" t="s">
        <v>2836</v>
      </c>
      <c r="E197" s="97" t="s">
        <v>2837</v>
      </c>
      <c r="F197" s="97" t="s">
        <v>25</v>
      </c>
      <c r="G197" s="97">
        <v>8</v>
      </c>
      <c r="H197" s="97" t="s">
        <v>57</v>
      </c>
      <c r="I197" s="97" t="s">
        <v>33</v>
      </c>
      <c r="J197" s="97" t="s">
        <v>606</v>
      </c>
      <c r="K197" s="97" t="s">
        <v>2838</v>
      </c>
      <c r="L197" s="97"/>
      <c r="M197" s="97" t="s">
        <v>162</v>
      </c>
      <c r="N197" s="97"/>
      <c r="O197" s="97"/>
      <c r="P197" s="97" t="s">
        <v>321</v>
      </c>
      <c r="Q197" s="97"/>
      <c r="R197" s="97" t="s">
        <v>2839</v>
      </c>
      <c r="S197" s="97" t="s">
        <v>2840</v>
      </c>
      <c r="T197" s="384" t="s">
        <v>2841</v>
      </c>
      <c r="U197" s="98"/>
      <c r="V197" s="98">
        <v>26666</v>
      </c>
      <c r="W197" s="179" t="s">
        <v>2842</v>
      </c>
      <c r="X197" s="179"/>
      <c r="Y197" s="179"/>
      <c r="Z197" s="179"/>
      <c r="AA197" s="97">
        <v>14</v>
      </c>
      <c r="AB197" s="98">
        <v>43343</v>
      </c>
      <c r="AC197" s="303">
        <v>43160</v>
      </c>
      <c r="AD197" s="98">
        <v>44651</v>
      </c>
      <c r="AE197" s="98" t="s">
        <v>2843</v>
      </c>
      <c r="AF197" s="98" t="s">
        <v>1144</v>
      </c>
      <c r="AG197" s="98"/>
      <c r="AH197" s="97">
        <f t="shared" si="60"/>
        <v>2</v>
      </c>
      <c r="AI197" s="98" t="s">
        <v>160</v>
      </c>
      <c r="AJ197" s="98" t="s">
        <v>160</v>
      </c>
      <c r="AK197" s="98"/>
      <c r="AL197" s="98" t="s">
        <v>162</v>
      </c>
      <c r="AM197" s="98"/>
      <c r="AN197" s="98"/>
      <c r="AO197" s="98" t="s">
        <v>163</v>
      </c>
      <c r="AP197" s="98"/>
      <c r="AQ197" s="98"/>
      <c r="AR197" s="98"/>
      <c r="AS197" s="98"/>
      <c r="AT197" s="437" t="s">
        <v>584</v>
      </c>
      <c r="AU197" s="97" t="s">
        <v>2844</v>
      </c>
      <c r="AV197" s="98"/>
      <c r="AW197" s="99">
        <v>43164</v>
      </c>
      <c r="AX197" s="99">
        <v>43409</v>
      </c>
      <c r="AY197" s="99" t="s">
        <v>149</v>
      </c>
      <c r="AZ197" s="99"/>
      <c r="BA197" s="99"/>
      <c r="BB197" s="99"/>
      <c r="BC197" s="100"/>
      <c r="BD197" s="99"/>
      <c r="BE197" s="99"/>
      <c r="BF197" s="99"/>
      <c r="BG197" s="99"/>
      <c r="BH197" s="98"/>
      <c r="BI197" s="98"/>
      <c r="BJ197" s="98"/>
      <c r="BK197" s="115"/>
      <c r="BL197" s="97" t="s">
        <v>19</v>
      </c>
      <c r="BM197" s="286"/>
      <c r="BN197" s="286"/>
      <c r="BO197" s="97"/>
      <c r="BP197" s="97">
        <v>4</v>
      </c>
      <c r="BQ197" s="97"/>
      <c r="BR197" s="97"/>
      <c r="BS197" s="97"/>
      <c r="BT197" s="97"/>
      <c r="BU197" s="97"/>
      <c r="BV197" s="97"/>
      <c r="BW197" s="97" t="s">
        <v>162</v>
      </c>
      <c r="BX197" s="97"/>
      <c r="BY197" s="97"/>
      <c r="BZ197" s="101"/>
      <c r="CA197" s="101"/>
      <c r="CB197" s="97"/>
      <c r="CC197" s="97"/>
      <c r="CD197" s="97"/>
      <c r="CE197" s="97"/>
      <c r="CF197" s="119"/>
      <c r="CG197" s="97"/>
      <c r="CH197" s="97"/>
      <c r="CI197" s="97" t="s">
        <v>1830</v>
      </c>
      <c r="CJ197"/>
    </row>
    <row r="198" spans="1:88" s="53" customFormat="1" ht="24.95" customHeight="1">
      <c r="A198" s="151">
        <v>198</v>
      </c>
      <c r="B198" s="151" t="s">
        <v>2845</v>
      </c>
      <c r="C198" s="151" t="s">
        <v>2846</v>
      </c>
      <c r="D198" s="151" t="s">
        <v>2847</v>
      </c>
      <c r="E198" s="151" t="s">
        <v>2848</v>
      </c>
      <c r="F198" s="151" t="s">
        <v>24</v>
      </c>
      <c r="G198" s="151">
        <v>8</v>
      </c>
      <c r="H198" s="151" t="s">
        <v>51</v>
      </c>
      <c r="I198" s="151" t="s">
        <v>30</v>
      </c>
      <c r="J198" s="151" t="s">
        <v>606</v>
      </c>
      <c r="K198" s="151" t="s">
        <v>2250</v>
      </c>
      <c r="L198" s="151" t="s">
        <v>30</v>
      </c>
      <c r="M198" s="151" t="s">
        <v>149</v>
      </c>
      <c r="N198" s="151"/>
      <c r="O198" s="151"/>
      <c r="P198" s="151" t="s">
        <v>150</v>
      </c>
      <c r="Q198" s="151"/>
      <c r="R198" s="423" t="s">
        <v>2849</v>
      </c>
      <c r="S198" s="151" t="s">
        <v>2850</v>
      </c>
      <c r="T198" s="376" t="s">
        <v>2851</v>
      </c>
      <c r="U198" s="154"/>
      <c r="V198" s="154">
        <v>28488</v>
      </c>
      <c r="W198" s="162" t="s">
        <v>2852</v>
      </c>
      <c r="X198" s="162" t="s">
        <v>155</v>
      </c>
      <c r="Y198" s="162"/>
      <c r="Z198" s="162"/>
      <c r="AA198" s="151">
        <v>2</v>
      </c>
      <c r="AB198" s="154">
        <v>43405</v>
      </c>
      <c r="AC198" s="308">
        <v>43160</v>
      </c>
      <c r="AD198" s="154"/>
      <c r="AE198" s="154" t="s">
        <v>2853</v>
      </c>
      <c r="AF198" s="154" t="s">
        <v>2854</v>
      </c>
      <c r="AG198" s="154"/>
      <c r="AH198" s="151">
        <f t="shared" si="60"/>
        <v>2</v>
      </c>
      <c r="AI198" s="154"/>
      <c r="AJ198" s="154" t="s">
        <v>160</v>
      </c>
      <c r="AK198" s="154"/>
      <c r="AL198" s="154" t="s">
        <v>149</v>
      </c>
      <c r="AM198" s="154" t="s">
        <v>149</v>
      </c>
      <c r="AN198" s="154"/>
      <c r="AO198" s="154" t="s">
        <v>163</v>
      </c>
      <c r="AP198" s="154"/>
      <c r="AQ198" s="154"/>
      <c r="AR198" s="154"/>
      <c r="AS198" s="154"/>
      <c r="AT198" s="459" t="s">
        <v>327</v>
      </c>
      <c r="AU198" s="151" t="s">
        <v>2855</v>
      </c>
      <c r="AV198" s="154"/>
      <c r="AW198" s="156">
        <v>43164</v>
      </c>
      <c r="AX198" s="156">
        <v>43409</v>
      </c>
      <c r="AY198" s="156" t="s">
        <v>149</v>
      </c>
      <c r="AZ198" s="156">
        <v>43833</v>
      </c>
      <c r="BA198" s="156">
        <v>43857</v>
      </c>
      <c r="BB198" s="156"/>
      <c r="BC198" s="157" t="s">
        <v>2856</v>
      </c>
      <c r="BD198" s="156">
        <v>44207</v>
      </c>
      <c r="BE198" s="156" t="s">
        <v>149</v>
      </c>
      <c r="BF198" s="156">
        <v>44410</v>
      </c>
      <c r="BG198" s="156" t="s">
        <v>149</v>
      </c>
      <c r="BH198" s="154"/>
      <c r="BI198" s="154"/>
      <c r="BJ198" s="154"/>
      <c r="BK198" s="158"/>
      <c r="BL198" s="151" t="s">
        <v>18</v>
      </c>
      <c r="BM198" s="258"/>
      <c r="BN198" s="258"/>
      <c r="BO198" s="151"/>
      <c r="BP198" s="151">
        <v>5</v>
      </c>
      <c r="BQ198" s="151">
        <v>12</v>
      </c>
      <c r="BR198" s="151">
        <v>0</v>
      </c>
      <c r="BS198" s="151"/>
      <c r="BT198" s="151"/>
      <c r="BU198" s="151"/>
      <c r="BV198" s="151"/>
      <c r="BW198" s="151" t="s">
        <v>162</v>
      </c>
      <c r="BX198" s="151"/>
      <c r="BY198" s="151"/>
      <c r="BZ198" s="159"/>
      <c r="CA198" s="159"/>
      <c r="CB198" s="151"/>
      <c r="CC198" s="151"/>
      <c r="CD198" s="151"/>
      <c r="CE198" s="151"/>
      <c r="CF198" s="410"/>
      <c r="CG198" s="151"/>
      <c r="CH198" s="151"/>
      <c r="CI198" s="151" t="s">
        <v>1830</v>
      </c>
      <c r="CJ198"/>
    </row>
    <row r="199" spans="1:88" s="53" customFormat="1" ht="24.95" customHeight="1">
      <c r="A199" s="151">
        <v>199</v>
      </c>
      <c r="B199" s="151" t="s">
        <v>2857</v>
      </c>
      <c r="C199" s="151" t="s">
        <v>2230</v>
      </c>
      <c r="D199" s="151"/>
      <c r="E199" s="151" t="s">
        <v>2858</v>
      </c>
      <c r="F199" s="151" t="s">
        <v>25</v>
      </c>
      <c r="G199" s="151">
        <v>8</v>
      </c>
      <c r="H199" s="151" t="s">
        <v>49</v>
      </c>
      <c r="I199" s="151" t="s">
        <v>35</v>
      </c>
      <c r="J199" s="151" t="s">
        <v>2859</v>
      </c>
      <c r="K199" s="151" t="s">
        <v>2860</v>
      </c>
      <c r="L199" s="151" t="s">
        <v>43</v>
      </c>
      <c r="M199" s="151" t="s">
        <v>162</v>
      </c>
      <c r="N199" s="151">
        <v>1540298</v>
      </c>
      <c r="O199" s="151" t="s">
        <v>321</v>
      </c>
      <c r="P199" s="151" t="s">
        <v>321</v>
      </c>
      <c r="Q199" s="151"/>
      <c r="R199" s="423" t="s">
        <v>2861</v>
      </c>
      <c r="S199" s="151" t="s">
        <v>2862</v>
      </c>
      <c r="T199" s="377" t="s">
        <v>2863</v>
      </c>
      <c r="U199" s="154" t="s">
        <v>2864</v>
      </c>
      <c r="V199" s="154">
        <v>31614</v>
      </c>
      <c r="W199" s="162" t="s">
        <v>2865</v>
      </c>
      <c r="X199" s="162" t="s">
        <v>178</v>
      </c>
      <c r="Y199" s="162" t="s">
        <v>162</v>
      </c>
      <c r="Z199" s="162"/>
      <c r="AA199" s="151">
        <v>15</v>
      </c>
      <c r="AB199" s="154">
        <v>43346</v>
      </c>
      <c r="AC199" s="308">
        <v>43160</v>
      </c>
      <c r="AD199" s="154"/>
      <c r="AE199" s="154" t="s">
        <v>2866</v>
      </c>
      <c r="AF199" s="154" t="s">
        <v>2319</v>
      </c>
      <c r="AG199" s="154"/>
      <c r="AH199" s="151">
        <f t="shared" si="60"/>
        <v>2</v>
      </c>
      <c r="AI199" s="154" t="s">
        <v>161</v>
      </c>
      <c r="AJ199" s="154" t="s">
        <v>160</v>
      </c>
      <c r="AK199" s="154"/>
      <c r="AL199" s="154" t="s">
        <v>162</v>
      </c>
      <c r="AM199" s="154" t="s">
        <v>162</v>
      </c>
      <c r="AN199" s="154"/>
      <c r="AO199" s="154" t="s">
        <v>181</v>
      </c>
      <c r="AP199" s="154" t="s">
        <v>2867</v>
      </c>
      <c r="AQ199" s="154" t="s">
        <v>2868</v>
      </c>
      <c r="AR199" s="154"/>
      <c r="AS199" s="154"/>
      <c r="AT199" s="459" t="s">
        <v>203</v>
      </c>
      <c r="AU199" s="151" t="s">
        <v>2869</v>
      </c>
      <c r="AV199" s="154"/>
      <c r="AW199" s="156">
        <v>43164</v>
      </c>
      <c r="AX199" s="156">
        <v>43409</v>
      </c>
      <c r="AY199" s="156" t="s">
        <v>149</v>
      </c>
      <c r="AZ199" s="156">
        <v>43607</v>
      </c>
      <c r="BA199" s="156">
        <v>43941</v>
      </c>
      <c r="BB199" s="156"/>
      <c r="BC199" s="157" t="s">
        <v>2870</v>
      </c>
      <c r="BD199" s="156">
        <v>44207</v>
      </c>
      <c r="BE199" s="156" t="s">
        <v>149</v>
      </c>
      <c r="BF199" s="156">
        <v>44410</v>
      </c>
      <c r="BG199" s="156" t="s">
        <v>149</v>
      </c>
      <c r="BH199" s="154"/>
      <c r="BI199" s="154"/>
      <c r="BJ199" s="154"/>
      <c r="BK199" s="158">
        <v>45701</v>
      </c>
      <c r="BL199" s="151" t="s">
        <v>17</v>
      </c>
      <c r="BM199" s="258"/>
      <c r="BN199" s="258"/>
      <c r="BO199" s="151" t="s">
        <v>2871</v>
      </c>
      <c r="BP199" s="151">
        <v>1</v>
      </c>
      <c r="BQ199" s="151">
        <v>8</v>
      </c>
      <c r="BR199" s="151">
        <v>0</v>
      </c>
      <c r="BS199" s="151"/>
      <c r="BT199" s="151"/>
      <c r="BU199" s="151"/>
      <c r="BV199" s="151"/>
      <c r="BW199" s="151" t="s">
        <v>162</v>
      </c>
      <c r="BX199" s="151" t="s">
        <v>162</v>
      </c>
      <c r="BY199" s="151" t="s">
        <v>2872</v>
      </c>
      <c r="BZ199" s="159"/>
      <c r="CA199" s="159"/>
      <c r="CB199" s="151"/>
      <c r="CC199" s="151" t="s">
        <v>162</v>
      </c>
      <c r="CD199" s="151"/>
      <c r="CE199" s="151"/>
      <c r="CF199" s="410">
        <v>1</v>
      </c>
      <c r="CG199" s="151"/>
      <c r="CH199" s="151"/>
      <c r="CI199" s="151" t="s">
        <v>814</v>
      </c>
      <c r="CJ199"/>
    </row>
    <row r="200" spans="1:88" s="53" customFormat="1" ht="25.5" customHeight="1">
      <c r="A200" s="151">
        <v>200</v>
      </c>
      <c r="B200" s="151" t="s">
        <v>2873</v>
      </c>
      <c r="C200" s="151" t="s">
        <v>2874</v>
      </c>
      <c r="D200" s="151" t="s">
        <v>2875</v>
      </c>
      <c r="E200" s="151" t="s">
        <v>2876</v>
      </c>
      <c r="F200" s="151" t="s">
        <v>25</v>
      </c>
      <c r="G200" s="151">
        <v>8</v>
      </c>
      <c r="H200" s="151" t="s">
        <v>49</v>
      </c>
      <c r="I200" s="151" t="s">
        <v>35</v>
      </c>
      <c r="J200" s="151" t="s">
        <v>2877</v>
      </c>
      <c r="K200" s="151" t="s">
        <v>2878</v>
      </c>
      <c r="L200" s="151" t="s">
        <v>40</v>
      </c>
      <c r="M200" s="151" t="s">
        <v>162</v>
      </c>
      <c r="N200" s="151">
        <v>10104312016</v>
      </c>
      <c r="O200" s="151"/>
      <c r="P200" s="151" t="s">
        <v>150</v>
      </c>
      <c r="Q200" s="151"/>
      <c r="R200" s="151" t="s">
        <v>2879</v>
      </c>
      <c r="S200" s="160" t="s">
        <v>2880</v>
      </c>
      <c r="T200" s="376" t="s">
        <v>2881</v>
      </c>
      <c r="U200" s="154"/>
      <c r="V200" s="154">
        <v>31356</v>
      </c>
      <c r="W200" s="162" t="s">
        <v>2882</v>
      </c>
      <c r="X200" s="162" t="s">
        <v>178</v>
      </c>
      <c r="Y200" s="162"/>
      <c r="Z200" s="162"/>
      <c r="AA200" s="151">
        <v>41</v>
      </c>
      <c r="AB200" s="154">
        <v>42594</v>
      </c>
      <c r="AC200" s="308">
        <v>43160</v>
      </c>
      <c r="AD200" s="154"/>
      <c r="AE200" s="154" t="s">
        <v>2883</v>
      </c>
      <c r="AF200" s="154" t="s">
        <v>2884</v>
      </c>
      <c r="AG200" s="154"/>
      <c r="AH200" s="151">
        <f t="shared" si="60"/>
        <v>2</v>
      </c>
      <c r="AI200" s="154" t="s">
        <v>161</v>
      </c>
      <c r="AJ200" s="154" t="s">
        <v>161</v>
      </c>
      <c r="AK200" s="154"/>
      <c r="AL200" s="154" t="s">
        <v>162</v>
      </c>
      <c r="AM200" s="154"/>
      <c r="AN200" s="154"/>
      <c r="AO200" s="154" t="s">
        <v>163</v>
      </c>
      <c r="AP200" s="154" t="s">
        <v>180</v>
      </c>
      <c r="AQ200" s="154" t="s">
        <v>180</v>
      </c>
      <c r="AR200" s="154"/>
      <c r="AS200" s="154"/>
      <c r="AT200" s="459" t="s">
        <v>203</v>
      </c>
      <c r="AU200" s="151" t="s">
        <v>2885</v>
      </c>
      <c r="AV200" s="154"/>
      <c r="AW200" s="156">
        <v>43164</v>
      </c>
      <c r="AX200" s="156">
        <v>43409</v>
      </c>
      <c r="AY200" s="156" t="s">
        <v>149</v>
      </c>
      <c r="AZ200" s="156">
        <v>43714</v>
      </c>
      <c r="BA200" s="156">
        <v>43927</v>
      </c>
      <c r="BB200" s="156"/>
      <c r="BC200" s="157" t="s">
        <v>2886</v>
      </c>
      <c r="BD200" s="156">
        <v>44207</v>
      </c>
      <c r="BE200" s="156" t="s">
        <v>149</v>
      </c>
      <c r="BF200" s="156">
        <v>44410</v>
      </c>
      <c r="BG200" s="156" t="s">
        <v>149</v>
      </c>
      <c r="BH200" s="154"/>
      <c r="BI200" s="154"/>
      <c r="BJ200" s="154"/>
      <c r="BK200" s="158"/>
      <c r="BL200" s="151" t="s">
        <v>18</v>
      </c>
      <c r="BM200" s="258"/>
      <c r="BN200" s="258"/>
      <c r="BO200" s="151"/>
      <c r="BP200" s="151">
        <v>3</v>
      </c>
      <c r="BQ200" s="151"/>
      <c r="BR200" s="151"/>
      <c r="BS200" s="151"/>
      <c r="BT200" s="151"/>
      <c r="BU200" s="151"/>
      <c r="BV200" s="151"/>
      <c r="BW200" s="151" t="s">
        <v>162</v>
      </c>
      <c r="BX200" s="151"/>
      <c r="BY200" s="151"/>
      <c r="BZ200" s="159"/>
      <c r="CA200" s="159"/>
      <c r="CB200" s="151"/>
      <c r="CC200" s="151"/>
      <c r="CD200" s="151"/>
      <c r="CE200" s="151"/>
      <c r="CF200" s="410"/>
      <c r="CG200" s="151"/>
      <c r="CH200" s="151"/>
      <c r="CI200" s="151" t="s">
        <v>814</v>
      </c>
      <c r="CJ200"/>
    </row>
    <row r="201" spans="1:88" s="53" customFormat="1" ht="24.95" customHeight="1">
      <c r="A201" s="102">
        <v>201</v>
      </c>
      <c r="B201" s="102" t="s">
        <v>2887</v>
      </c>
      <c r="C201" s="102" t="s">
        <v>2888</v>
      </c>
      <c r="D201" s="102" t="s">
        <v>2889</v>
      </c>
      <c r="E201" s="102" t="s">
        <v>2890</v>
      </c>
      <c r="F201" s="102" t="s">
        <v>24</v>
      </c>
      <c r="G201" s="102">
        <v>9</v>
      </c>
      <c r="H201" s="102" t="s">
        <v>50</v>
      </c>
      <c r="I201" s="102" t="s">
        <v>44</v>
      </c>
      <c r="J201" s="102" t="s">
        <v>2891</v>
      </c>
      <c r="K201" s="102" t="s">
        <v>2892</v>
      </c>
      <c r="L201" s="102" t="s">
        <v>42</v>
      </c>
      <c r="M201" s="102" t="s">
        <v>149</v>
      </c>
      <c r="N201" s="102"/>
      <c r="O201" s="102" t="s">
        <v>150</v>
      </c>
      <c r="P201" s="102" t="s">
        <v>150</v>
      </c>
      <c r="Q201" s="102"/>
      <c r="R201" s="102" t="s">
        <v>2893</v>
      </c>
      <c r="S201" s="102" t="s">
        <v>2894</v>
      </c>
      <c r="T201" s="211" t="s">
        <v>2895</v>
      </c>
      <c r="U201" s="103"/>
      <c r="V201" s="103">
        <v>31152</v>
      </c>
      <c r="W201" s="111" t="s">
        <v>2896</v>
      </c>
      <c r="X201" s="111" t="s">
        <v>2897</v>
      </c>
      <c r="Y201" s="111"/>
      <c r="Z201" s="111"/>
      <c r="AA201" s="102">
        <v>14</v>
      </c>
      <c r="AB201" s="103">
        <v>43709</v>
      </c>
      <c r="AC201" s="304">
        <v>43525</v>
      </c>
      <c r="AD201" s="103"/>
      <c r="AE201" s="103" t="s">
        <v>2898</v>
      </c>
      <c r="AF201" s="103" t="s">
        <v>2899</v>
      </c>
      <c r="AG201" s="103"/>
      <c r="AH201" s="102">
        <f>COUNTA(AE201:AG201)</f>
        <v>2</v>
      </c>
      <c r="AI201" s="103" t="s">
        <v>160</v>
      </c>
      <c r="AJ201" s="103" t="s">
        <v>160</v>
      </c>
      <c r="AK201" s="103"/>
      <c r="AL201" s="103" t="s">
        <v>162</v>
      </c>
      <c r="AM201" s="103" t="s">
        <v>149</v>
      </c>
      <c r="AN201" s="103"/>
      <c r="AO201" s="103" t="s">
        <v>181</v>
      </c>
      <c r="AP201" s="103" t="s">
        <v>2900</v>
      </c>
      <c r="AQ201" s="103" t="s">
        <v>2901</v>
      </c>
      <c r="AR201" s="103" t="s">
        <v>149</v>
      </c>
      <c r="AS201" s="103"/>
      <c r="AT201" s="438" t="s">
        <v>297</v>
      </c>
      <c r="AU201" s="102" t="s">
        <v>2902</v>
      </c>
      <c r="AV201" s="103"/>
      <c r="AW201" s="105">
        <v>43528</v>
      </c>
      <c r="AX201" s="105">
        <v>43770</v>
      </c>
      <c r="AY201" s="105" t="s">
        <v>149</v>
      </c>
      <c r="AZ201" s="105">
        <v>43815</v>
      </c>
      <c r="BA201" s="105">
        <v>43808</v>
      </c>
      <c r="BB201" s="105"/>
      <c r="BC201" s="106" t="s">
        <v>2903</v>
      </c>
      <c r="BD201" s="105">
        <v>44470</v>
      </c>
      <c r="BE201" s="105" t="s">
        <v>149</v>
      </c>
      <c r="BF201" s="105">
        <v>44732</v>
      </c>
      <c r="BG201" s="105" t="s">
        <v>149</v>
      </c>
      <c r="BH201" s="103">
        <v>45197</v>
      </c>
      <c r="BI201" s="103"/>
      <c r="BJ201" s="103"/>
      <c r="BK201" s="107">
        <v>45337</v>
      </c>
      <c r="BL201" s="102" t="s">
        <v>17</v>
      </c>
      <c r="BM201" s="102">
        <f>DATEDIF(AW201,BK201, "M")+1</f>
        <v>60</v>
      </c>
      <c r="BN201" s="287">
        <f t="shared" ref="BN201:BN203" si="61">DATEDIF(AX201,BK201, "M")+1</f>
        <v>52</v>
      </c>
      <c r="BO201" s="102"/>
      <c r="BP201" s="102">
        <v>0</v>
      </c>
      <c r="BQ201" s="102">
        <v>5</v>
      </c>
      <c r="BR201" s="102"/>
      <c r="BS201" s="102"/>
      <c r="BT201" s="102"/>
      <c r="BU201" s="102"/>
      <c r="BV201" s="102"/>
      <c r="BW201" s="102" t="s">
        <v>162</v>
      </c>
      <c r="BX201" s="102"/>
      <c r="BY201" s="102"/>
      <c r="BZ201" s="109"/>
      <c r="CA201" s="109"/>
      <c r="CB201" s="102"/>
      <c r="CC201" s="102"/>
      <c r="CD201" s="102"/>
      <c r="CE201" s="102"/>
      <c r="CF201" s="406">
        <v>2</v>
      </c>
      <c r="CG201" s="102"/>
      <c r="CH201" s="102"/>
      <c r="CI201" s="102" t="s">
        <v>1830</v>
      </c>
      <c r="CJ201"/>
    </row>
    <row r="202" spans="1:88" s="53" customFormat="1" ht="24.95" customHeight="1">
      <c r="A202" s="102">
        <v>202</v>
      </c>
      <c r="B202" s="102" t="s">
        <v>2904</v>
      </c>
      <c r="C202" s="102" t="s">
        <v>2905</v>
      </c>
      <c r="D202" s="102" t="s">
        <v>2906</v>
      </c>
      <c r="E202" s="102" t="s">
        <v>2907</v>
      </c>
      <c r="F202" s="102" t="s">
        <v>24</v>
      </c>
      <c r="G202" s="102">
        <v>9</v>
      </c>
      <c r="H202" s="102" t="s">
        <v>51</v>
      </c>
      <c r="I202" s="102" t="s">
        <v>37</v>
      </c>
      <c r="J202" s="102" t="s">
        <v>606</v>
      </c>
      <c r="K202" s="102" t="s">
        <v>606</v>
      </c>
      <c r="L202" s="102" t="s">
        <v>43</v>
      </c>
      <c r="M202" s="102" t="s">
        <v>162</v>
      </c>
      <c r="N202" s="212">
        <v>1507128</v>
      </c>
      <c r="O202" s="212" t="s">
        <v>150</v>
      </c>
      <c r="P202" s="102" t="s">
        <v>150</v>
      </c>
      <c r="Q202" s="102"/>
      <c r="R202" s="102" t="s">
        <v>2908</v>
      </c>
      <c r="S202" s="102" t="s">
        <v>2909</v>
      </c>
      <c r="T202" s="211" t="s">
        <v>2910</v>
      </c>
      <c r="U202" s="103" t="s">
        <v>2911</v>
      </c>
      <c r="V202" s="103">
        <v>28764</v>
      </c>
      <c r="W202" s="111" t="s">
        <v>2912</v>
      </c>
      <c r="X202" s="111" t="s">
        <v>178</v>
      </c>
      <c r="Y202" s="111" t="s">
        <v>162</v>
      </c>
      <c r="Z202" s="111"/>
      <c r="AA202" s="102">
        <v>21</v>
      </c>
      <c r="AB202" s="103">
        <v>43837</v>
      </c>
      <c r="AC202" s="304">
        <v>43525</v>
      </c>
      <c r="AD202" s="103"/>
      <c r="AE202" s="103" t="s">
        <v>2913</v>
      </c>
      <c r="AF202" s="103"/>
      <c r="AG202" s="103"/>
      <c r="AH202" s="102">
        <f t="shared" ref="AH202:AH224" si="62">COUNTA(AE202:AG202)</f>
        <v>1</v>
      </c>
      <c r="AI202" s="103" t="s">
        <v>2914</v>
      </c>
      <c r="AJ202" s="103"/>
      <c r="AK202" s="103"/>
      <c r="AL202" s="103" t="s">
        <v>149</v>
      </c>
      <c r="AM202" s="103"/>
      <c r="AN202" s="103"/>
      <c r="AO202" s="103" t="s">
        <v>181</v>
      </c>
      <c r="AP202" s="103" t="s">
        <v>2211</v>
      </c>
      <c r="AQ202" s="103" t="s">
        <v>2915</v>
      </c>
      <c r="AR202" s="103"/>
      <c r="AS202" s="103"/>
      <c r="AT202" s="438" t="s">
        <v>284</v>
      </c>
      <c r="AU202" s="102" t="s">
        <v>2916</v>
      </c>
      <c r="AV202" s="103"/>
      <c r="AW202" s="105">
        <v>43528</v>
      </c>
      <c r="AX202" s="105">
        <v>43770</v>
      </c>
      <c r="AY202" s="105" t="s">
        <v>149</v>
      </c>
      <c r="AZ202" s="105">
        <v>44057</v>
      </c>
      <c r="BA202" s="105">
        <v>44319</v>
      </c>
      <c r="BB202" s="105"/>
      <c r="BC202" s="106" t="s">
        <v>2917</v>
      </c>
      <c r="BD202" s="105">
        <v>44470</v>
      </c>
      <c r="BE202" s="105" t="s">
        <v>149</v>
      </c>
      <c r="BF202" s="105">
        <v>44732</v>
      </c>
      <c r="BG202" s="105" t="s">
        <v>149</v>
      </c>
      <c r="BH202" s="103"/>
      <c r="BI202" s="103"/>
      <c r="BJ202" s="103"/>
      <c r="BK202" s="107">
        <v>45202</v>
      </c>
      <c r="BL202" s="102" t="s">
        <v>17</v>
      </c>
      <c r="BM202" s="102">
        <f>DATEDIF(AW202,BK202, "M")+1</f>
        <v>55</v>
      </c>
      <c r="BN202" s="287">
        <f t="shared" si="61"/>
        <v>48</v>
      </c>
      <c r="BO202" s="287" t="s">
        <v>2918</v>
      </c>
      <c r="BP202" s="102">
        <v>7</v>
      </c>
      <c r="BQ202" s="102">
        <v>8</v>
      </c>
      <c r="BR202" s="102"/>
      <c r="BS202" s="102"/>
      <c r="BT202" s="102"/>
      <c r="BU202" s="102"/>
      <c r="BV202" s="102"/>
      <c r="BW202" s="102" t="s">
        <v>162</v>
      </c>
      <c r="BX202" s="102"/>
      <c r="BY202" s="102"/>
      <c r="BZ202" s="109"/>
      <c r="CA202" s="109"/>
      <c r="CB202" s="102"/>
      <c r="CC202" s="102" t="s">
        <v>162</v>
      </c>
      <c r="CD202" s="102"/>
      <c r="CE202" s="102"/>
      <c r="CF202" s="406">
        <v>3</v>
      </c>
      <c r="CG202" s="102"/>
      <c r="CH202" s="102"/>
      <c r="CI202" s="102" t="s">
        <v>1830</v>
      </c>
      <c r="CJ202"/>
    </row>
    <row r="203" spans="1:88" s="53" customFormat="1" ht="24.95" customHeight="1">
      <c r="A203" s="102">
        <v>203</v>
      </c>
      <c r="B203" s="102" t="s">
        <v>2919</v>
      </c>
      <c r="C203" s="102" t="s">
        <v>2920</v>
      </c>
      <c r="D203" s="102" t="s">
        <v>2921</v>
      </c>
      <c r="E203" s="102" t="s">
        <v>2922</v>
      </c>
      <c r="F203" s="102" t="s">
        <v>25</v>
      </c>
      <c r="G203" s="102">
        <v>9</v>
      </c>
      <c r="H203" s="102" t="s">
        <v>55</v>
      </c>
      <c r="I203" s="102" t="s">
        <v>43</v>
      </c>
      <c r="J203" s="102" t="s">
        <v>2923</v>
      </c>
      <c r="K203" s="102" t="s">
        <v>2923</v>
      </c>
      <c r="L203" s="102" t="s">
        <v>43</v>
      </c>
      <c r="M203" s="102" t="s">
        <v>149</v>
      </c>
      <c r="N203" s="102">
        <v>161842</v>
      </c>
      <c r="O203" s="102" t="s">
        <v>321</v>
      </c>
      <c r="P203" s="102" t="s">
        <v>321</v>
      </c>
      <c r="Q203" s="102"/>
      <c r="R203" s="102" t="s">
        <v>2924</v>
      </c>
      <c r="S203" s="102" t="s">
        <v>2925</v>
      </c>
      <c r="T203" s="211" t="s">
        <v>2926</v>
      </c>
      <c r="U203" s="103"/>
      <c r="V203" s="103">
        <v>33162</v>
      </c>
      <c r="W203" s="111" t="s">
        <v>2927</v>
      </c>
      <c r="X203" s="111" t="s">
        <v>2897</v>
      </c>
      <c r="Y203" s="111"/>
      <c r="Z203" s="111"/>
      <c r="AA203" s="102">
        <v>33</v>
      </c>
      <c r="AB203" s="103">
        <v>43242</v>
      </c>
      <c r="AC203" s="304">
        <v>43525</v>
      </c>
      <c r="AD203" s="103"/>
      <c r="AE203" s="103" t="s">
        <v>2928</v>
      </c>
      <c r="AF203" s="103"/>
      <c r="AG203" s="103"/>
      <c r="AH203" s="102">
        <f t="shared" si="62"/>
        <v>1</v>
      </c>
      <c r="AI203" s="103" t="s">
        <v>160</v>
      </c>
      <c r="AJ203" s="103"/>
      <c r="AK203" s="103"/>
      <c r="AL203" s="103" t="s">
        <v>149</v>
      </c>
      <c r="AM203" s="103"/>
      <c r="AN203" s="103"/>
      <c r="AO203" s="103" t="s">
        <v>163</v>
      </c>
      <c r="AP203" s="103"/>
      <c r="AQ203" s="103" t="s">
        <v>164</v>
      </c>
      <c r="AR203" s="103"/>
      <c r="AS203" s="103"/>
      <c r="AT203" s="438" t="s">
        <v>371</v>
      </c>
      <c r="AU203" s="102" t="s">
        <v>2929</v>
      </c>
      <c r="AV203" s="103"/>
      <c r="AW203" s="105">
        <v>43528</v>
      </c>
      <c r="AX203" s="105">
        <v>43770</v>
      </c>
      <c r="AY203" s="105" t="s">
        <v>149</v>
      </c>
      <c r="AZ203" s="105">
        <v>43775</v>
      </c>
      <c r="BA203" s="105">
        <v>43693</v>
      </c>
      <c r="BB203" s="105"/>
      <c r="BC203" s="106" t="s">
        <v>2930</v>
      </c>
      <c r="BD203" s="105">
        <v>44470</v>
      </c>
      <c r="BE203" s="105" t="s">
        <v>149</v>
      </c>
      <c r="BF203" s="105">
        <v>45110</v>
      </c>
      <c r="BG203" s="105" t="s">
        <v>162</v>
      </c>
      <c r="BH203" s="103">
        <v>44678</v>
      </c>
      <c r="BI203" s="103"/>
      <c r="BJ203" s="103"/>
      <c r="BK203" s="107">
        <v>44851</v>
      </c>
      <c r="BL203" s="102" t="s">
        <v>17</v>
      </c>
      <c r="BM203" s="102">
        <f>DATEDIF(AW203,BK203, "M")+1</f>
        <v>44</v>
      </c>
      <c r="BN203" s="287">
        <f t="shared" si="61"/>
        <v>36</v>
      </c>
      <c r="BO203" s="287" t="s">
        <v>2931</v>
      </c>
      <c r="BP203" s="102">
        <v>0</v>
      </c>
      <c r="BQ203" s="102">
        <v>5</v>
      </c>
      <c r="BR203" s="102"/>
      <c r="BS203" s="102"/>
      <c r="BT203" s="102"/>
      <c r="BU203" s="102"/>
      <c r="BV203" s="102"/>
      <c r="BW203" s="102" t="s">
        <v>162</v>
      </c>
      <c r="BX203" s="102"/>
      <c r="BY203" s="102"/>
      <c r="BZ203" s="109"/>
      <c r="CA203" s="109"/>
      <c r="CB203" s="102"/>
      <c r="CC203" s="102"/>
      <c r="CD203" s="102"/>
      <c r="CE203" s="102"/>
      <c r="CF203" s="406">
        <v>0</v>
      </c>
      <c r="CG203" s="102"/>
      <c r="CH203" s="102"/>
      <c r="CI203" s="102" t="s">
        <v>1830</v>
      </c>
      <c r="CJ203"/>
    </row>
    <row r="204" spans="1:88" s="53" customFormat="1" ht="24.95" customHeight="1">
      <c r="A204" s="102">
        <v>204</v>
      </c>
      <c r="B204" s="102" t="s">
        <v>2932</v>
      </c>
      <c r="C204" s="102" t="s">
        <v>2933</v>
      </c>
      <c r="D204" s="102"/>
      <c r="E204" s="102" t="s">
        <v>2934</v>
      </c>
      <c r="F204" s="102" t="s">
        <v>24</v>
      </c>
      <c r="G204" s="102">
        <v>9</v>
      </c>
      <c r="H204" s="102" t="s">
        <v>52</v>
      </c>
      <c r="I204" s="102" t="s">
        <v>41</v>
      </c>
      <c r="J204" s="102" t="s">
        <v>2935</v>
      </c>
      <c r="K204" s="102" t="s">
        <v>2935</v>
      </c>
      <c r="L204" s="102" t="s">
        <v>41</v>
      </c>
      <c r="M204" s="102" t="s">
        <v>149</v>
      </c>
      <c r="N204" s="102" t="s">
        <v>21</v>
      </c>
      <c r="O204" s="102" t="s">
        <v>150</v>
      </c>
      <c r="P204" s="102" t="s">
        <v>150</v>
      </c>
      <c r="Q204" s="102"/>
      <c r="R204" s="102" t="s">
        <v>2936</v>
      </c>
      <c r="S204" s="102" t="s">
        <v>2937</v>
      </c>
      <c r="T204" s="211" t="s">
        <v>2938</v>
      </c>
      <c r="U204" s="103" t="s">
        <v>2939</v>
      </c>
      <c r="V204" s="103">
        <v>29580</v>
      </c>
      <c r="W204" s="111" t="s">
        <v>2940</v>
      </c>
      <c r="X204" s="111" t="s">
        <v>2388</v>
      </c>
      <c r="Y204" s="111" t="s">
        <v>162</v>
      </c>
      <c r="Z204" s="111"/>
      <c r="AA204" s="102">
        <v>21</v>
      </c>
      <c r="AB204" s="103">
        <v>43709</v>
      </c>
      <c r="AC204" s="304">
        <v>43525</v>
      </c>
      <c r="AD204" s="103"/>
      <c r="AE204" s="103" t="s">
        <v>2941</v>
      </c>
      <c r="AF204" s="103"/>
      <c r="AG204" s="103"/>
      <c r="AH204" s="102">
        <f t="shared" si="62"/>
        <v>1</v>
      </c>
      <c r="AI204" s="103" t="s">
        <v>2942</v>
      </c>
      <c r="AJ204" s="103"/>
      <c r="AK204" s="103"/>
      <c r="AL204" s="103" t="s">
        <v>149</v>
      </c>
      <c r="AM204" s="103"/>
      <c r="AN204" s="103"/>
      <c r="AO204" s="103" t="s">
        <v>163</v>
      </c>
      <c r="AP204" s="103" t="s">
        <v>202</v>
      </c>
      <c r="AQ204" s="103" t="s">
        <v>202</v>
      </c>
      <c r="AR204" s="103" t="s">
        <v>162</v>
      </c>
      <c r="AS204" s="110" t="s">
        <v>2943</v>
      </c>
      <c r="AT204" s="438" t="s">
        <v>218</v>
      </c>
      <c r="AU204" s="102" t="s">
        <v>2944</v>
      </c>
      <c r="AV204" s="103"/>
      <c r="AW204" s="105">
        <v>43528</v>
      </c>
      <c r="AX204" s="105">
        <v>43770</v>
      </c>
      <c r="AY204" s="105" t="s">
        <v>149</v>
      </c>
      <c r="AZ204" s="105">
        <v>44266</v>
      </c>
      <c r="BA204" s="105">
        <v>44270</v>
      </c>
      <c r="BB204" s="105"/>
      <c r="BC204" s="106" t="s">
        <v>2945</v>
      </c>
      <c r="BD204" s="105">
        <v>44470</v>
      </c>
      <c r="BE204" s="105" t="s">
        <v>149</v>
      </c>
      <c r="BF204" s="105">
        <v>44732</v>
      </c>
      <c r="BG204" s="105" t="s">
        <v>149</v>
      </c>
      <c r="BH204" s="103"/>
      <c r="BI204" s="103"/>
      <c r="BJ204" s="103"/>
      <c r="BK204" s="107"/>
      <c r="BL204" s="102" t="s">
        <v>18</v>
      </c>
      <c r="BM204" s="102"/>
      <c r="BN204" s="287"/>
      <c r="BO204" s="287"/>
      <c r="BP204" s="102"/>
      <c r="BQ204" s="102"/>
      <c r="BR204" s="102"/>
      <c r="BS204" s="102"/>
      <c r="BT204" s="102"/>
      <c r="BU204" s="102"/>
      <c r="BV204" s="102"/>
      <c r="BW204" s="102" t="s">
        <v>162</v>
      </c>
      <c r="BX204" s="102"/>
      <c r="BY204" s="102"/>
      <c r="BZ204" s="109"/>
      <c r="CA204" s="109"/>
      <c r="CB204" s="102"/>
      <c r="CC204" s="102"/>
      <c r="CD204" s="102"/>
      <c r="CE204" s="102"/>
      <c r="CF204" s="406">
        <v>2</v>
      </c>
      <c r="CG204" s="102"/>
      <c r="CH204" s="102"/>
      <c r="CI204" s="102" t="s">
        <v>1830</v>
      </c>
      <c r="CJ204"/>
    </row>
    <row r="205" spans="1:88" s="53" customFormat="1" ht="24.95" customHeight="1">
      <c r="A205" s="102">
        <v>205</v>
      </c>
      <c r="B205" s="102" t="s">
        <v>2946</v>
      </c>
      <c r="C205" s="102" t="s">
        <v>2947</v>
      </c>
      <c r="D205" s="102"/>
      <c r="E205" s="102" t="s">
        <v>2948</v>
      </c>
      <c r="F205" s="102" t="s">
        <v>25</v>
      </c>
      <c r="G205" s="102">
        <v>9</v>
      </c>
      <c r="H205" s="102" t="s">
        <v>52</v>
      </c>
      <c r="I205" s="102" t="s">
        <v>41</v>
      </c>
      <c r="J205" s="102" t="s">
        <v>1429</v>
      </c>
      <c r="K205" s="102" t="s">
        <v>2021</v>
      </c>
      <c r="L205" s="102" t="s">
        <v>43</v>
      </c>
      <c r="M205" s="102" t="s">
        <v>162</v>
      </c>
      <c r="N205" s="102">
        <v>2394319</v>
      </c>
      <c r="O205" s="102" t="s">
        <v>150</v>
      </c>
      <c r="P205" s="102" t="s">
        <v>150</v>
      </c>
      <c r="Q205" s="102"/>
      <c r="R205" s="102" t="s">
        <v>2949</v>
      </c>
      <c r="S205" s="102" t="s">
        <v>2950</v>
      </c>
      <c r="T205" s="211" t="s">
        <v>2951</v>
      </c>
      <c r="U205" s="103" t="s">
        <v>2952</v>
      </c>
      <c r="V205" s="103">
        <v>27760</v>
      </c>
      <c r="W205" s="111" t="s">
        <v>2953</v>
      </c>
      <c r="X205" s="111" t="s">
        <v>2388</v>
      </c>
      <c r="Y205" s="111" t="s">
        <v>149</v>
      </c>
      <c r="Z205" s="111"/>
      <c r="AA205" s="102">
        <v>8</v>
      </c>
      <c r="AB205" s="103">
        <v>43840</v>
      </c>
      <c r="AC205" s="304">
        <v>43525</v>
      </c>
      <c r="AD205" s="103"/>
      <c r="AE205" s="103" t="s">
        <v>2954</v>
      </c>
      <c r="AF205" s="103"/>
      <c r="AG205" s="103"/>
      <c r="AH205" s="102">
        <f t="shared" si="62"/>
        <v>1</v>
      </c>
      <c r="AI205" s="103" t="s">
        <v>161</v>
      </c>
      <c r="AJ205" s="103"/>
      <c r="AK205" s="103"/>
      <c r="AL205" s="103" t="s">
        <v>149</v>
      </c>
      <c r="AM205" s="103"/>
      <c r="AN205" s="103"/>
      <c r="AO205" s="103" t="s">
        <v>163</v>
      </c>
      <c r="AP205" s="103" t="s">
        <v>202</v>
      </c>
      <c r="AQ205" s="103" t="s">
        <v>202</v>
      </c>
      <c r="AR205" s="103" t="s">
        <v>162</v>
      </c>
      <c r="AS205" s="103"/>
      <c r="AT205" s="438" t="s">
        <v>218</v>
      </c>
      <c r="AU205" s="102" t="s">
        <v>2955</v>
      </c>
      <c r="AV205" s="103"/>
      <c r="AW205" s="105">
        <v>43528</v>
      </c>
      <c r="AX205" s="105">
        <v>43770</v>
      </c>
      <c r="AY205" s="105" t="s">
        <v>149</v>
      </c>
      <c r="AZ205" s="105">
        <v>44166</v>
      </c>
      <c r="BA205" s="105">
        <v>44228</v>
      </c>
      <c r="BB205" s="105"/>
      <c r="BC205" s="106" t="s">
        <v>2956</v>
      </c>
      <c r="BD205" s="105">
        <v>44470</v>
      </c>
      <c r="BE205" s="105" t="s">
        <v>149</v>
      </c>
      <c r="BF205" s="105">
        <v>44732</v>
      </c>
      <c r="BG205" s="105" t="s">
        <v>149</v>
      </c>
      <c r="BH205" s="103">
        <v>44986</v>
      </c>
      <c r="BI205" s="103"/>
      <c r="BJ205" s="103"/>
      <c r="BK205" s="107">
        <v>45240</v>
      </c>
      <c r="BL205" s="102" t="s">
        <v>17</v>
      </c>
      <c r="BM205" s="102">
        <f>DATEDIF(AW205,BK205, "M")+1</f>
        <v>57</v>
      </c>
      <c r="BN205" s="287">
        <f>DATEDIF(AX205,BK205, "M")+1</f>
        <v>49</v>
      </c>
      <c r="BO205" s="287" t="s">
        <v>2957</v>
      </c>
      <c r="BP205" s="102">
        <v>1</v>
      </c>
      <c r="BQ205" s="102">
        <v>1</v>
      </c>
      <c r="BR205" s="102"/>
      <c r="BS205" s="102"/>
      <c r="BT205" s="102"/>
      <c r="BU205" s="102"/>
      <c r="BV205" s="102"/>
      <c r="BW205" s="102" t="s">
        <v>162</v>
      </c>
      <c r="BX205" s="102"/>
      <c r="BY205" s="102"/>
      <c r="BZ205" s="109"/>
      <c r="CA205" s="109"/>
      <c r="CB205" s="102"/>
      <c r="CC205" s="102"/>
      <c r="CD205" s="102"/>
      <c r="CE205" s="102"/>
      <c r="CF205" s="406">
        <v>3</v>
      </c>
      <c r="CG205" s="102"/>
      <c r="CH205" s="102"/>
      <c r="CI205" s="102" t="s">
        <v>1830</v>
      </c>
      <c r="CJ205"/>
    </row>
    <row r="206" spans="1:88" s="53" customFormat="1" ht="24.95" customHeight="1">
      <c r="A206" s="102">
        <v>206</v>
      </c>
      <c r="B206" s="102" t="s">
        <v>2958</v>
      </c>
      <c r="C206" s="102" t="s">
        <v>2959</v>
      </c>
      <c r="D206" s="102" t="s">
        <v>2960</v>
      </c>
      <c r="E206" s="102" t="s">
        <v>2961</v>
      </c>
      <c r="F206" s="102" t="s">
        <v>25</v>
      </c>
      <c r="G206" s="102">
        <v>9</v>
      </c>
      <c r="H206" s="102" t="s">
        <v>49</v>
      </c>
      <c r="I206" s="102" t="s">
        <v>40</v>
      </c>
      <c r="J206" s="102" t="s">
        <v>2962</v>
      </c>
      <c r="K206" s="102" t="s">
        <v>2963</v>
      </c>
      <c r="L206" s="102" t="s">
        <v>40</v>
      </c>
      <c r="M206" s="102" t="s">
        <v>149</v>
      </c>
      <c r="N206" s="102" t="s">
        <v>2964</v>
      </c>
      <c r="O206" s="102" t="s">
        <v>321</v>
      </c>
      <c r="P206" s="102" t="s">
        <v>321</v>
      </c>
      <c r="Q206" s="102"/>
      <c r="R206" s="102" t="s">
        <v>2965</v>
      </c>
      <c r="S206" s="102" t="s">
        <v>2966</v>
      </c>
      <c r="T206" s="211" t="s">
        <v>2967</v>
      </c>
      <c r="U206" s="103" t="s">
        <v>2968</v>
      </c>
      <c r="V206" s="103">
        <v>28925</v>
      </c>
      <c r="W206" s="111" t="s">
        <v>2969</v>
      </c>
      <c r="X206" s="111" t="s">
        <v>2388</v>
      </c>
      <c r="Y206" s="111" t="s">
        <v>156</v>
      </c>
      <c r="Z206" s="111"/>
      <c r="AA206" s="102">
        <v>12</v>
      </c>
      <c r="AB206" s="103">
        <v>43442</v>
      </c>
      <c r="AC206" s="304">
        <v>43525</v>
      </c>
      <c r="AD206" s="103"/>
      <c r="AE206" s="342" t="s">
        <v>2970</v>
      </c>
      <c r="AF206" s="103" t="s">
        <v>2971</v>
      </c>
      <c r="AG206" s="342" t="s">
        <v>2972</v>
      </c>
      <c r="AH206" s="102">
        <f t="shared" si="62"/>
        <v>3</v>
      </c>
      <c r="AI206" s="103" t="s">
        <v>160</v>
      </c>
      <c r="AJ206" s="103" t="s">
        <v>160</v>
      </c>
      <c r="AK206" s="103" t="s">
        <v>201</v>
      </c>
      <c r="AL206" s="103" t="s">
        <v>149</v>
      </c>
      <c r="AM206" s="103" t="s">
        <v>162</v>
      </c>
      <c r="AN206" s="103" t="s">
        <v>162</v>
      </c>
      <c r="AO206" s="103" t="s">
        <v>201</v>
      </c>
      <c r="AP206" s="103" t="s">
        <v>2973</v>
      </c>
      <c r="AQ206" s="103" t="s">
        <v>2974</v>
      </c>
      <c r="AR206" s="103"/>
      <c r="AS206" s="110" t="s">
        <v>2975</v>
      </c>
      <c r="AT206" s="438" t="s">
        <v>2976</v>
      </c>
      <c r="AU206" s="102" t="s">
        <v>2977</v>
      </c>
      <c r="AV206" s="103"/>
      <c r="AW206" s="105">
        <v>43528</v>
      </c>
      <c r="AX206" s="105">
        <v>43770</v>
      </c>
      <c r="AY206" s="105" t="s">
        <v>149</v>
      </c>
      <c r="AZ206" s="105">
        <v>43411</v>
      </c>
      <c r="BA206" s="105">
        <v>43768</v>
      </c>
      <c r="BB206" s="105"/>
      <c r="BC206" s="106" t="s">
        <v>2978</v>
      </c>
      <c r="BD206" s="105">
        <v>44470</v>
      </c>
      <c r="BE206" s="105" t="s">
        <v>149</v>
      </c>
      <c r="BF206" s="105">
        <v>44732</v>
      </c>
      <c r="BG206" s="105" t="s">
        <v>149</v>
      </c>
      <c r="BH206" s="103"/>
      <c r="BI206" s="103">
        <v>45694</v>
      </c>
      <c r="BJ206" s="103"/>
      <c r="BK206" s="107">
        <v>45702</v>
      </c>
      <c r="BL206" s="102" t="s">
        <v>17</v>
      </c>
      <c r="BM206" s="238">
        <f>DATEDIF(AW206,BK206, "M")+1</f>
        <v>72</v>
      </c>
      <c r="BN206" s="287">
        <f>DATEDIF(AX206,BK206, "M")+1</f>
        <v>64</v>
      </c>
      <c r="BO206" s="102"/>
      <c r="BP206" s="102">
        <v>3</v>
      </c>
      <c r="BQ206" s="102">
        <v>0</v>
      </c>
      <c r="BR206" s="102"/>
      <c r="BS206" s="102"/>
      <c r="BT206" s="102"/>
      <c r="BU206" s="102"/>
      <c r="BV206" s="102"/>
      <c r="BW206" s="102" t="s">
        <v>162</v>
      </c>
      <c r="BX206" s="102"/>
      <c r="BY206" s="102"/>
      <c r="BZ206" s="109">
        <v>45170</v>
      </c>
      <c r="CA206" s="109">
        <v>45473</v>
      </c>
      <c r="CB206" s="102">
        <v>10</v>
      </c>
      <c r="CC206" s="102"/>
      <c r="CD206" s="102"/>
      <c r="CE206" s="102"/>
      <c r="CF206" s="406">
        <v>1</v>
      </c>
      <c r="CG206" s="102"/>
      <c r="CH206" s="102"/>
      <c r="CI206" s="102" t="s">
        <v>1830</v>
      </c>
      <c r="CJ206"/>
    </row>
    <row r="207" spans="1:88" s="53" customFormat="1" ht="24.95" customHeight="1">
      <c r="A207" s="102">
        <v>207</v>
      </c>
      <c r="B207" s="102" t="s">
        <v>2979</v>
      </c>
      <c r="C207" s="102" t="s">
        <v>2980</v>
      </c>
      <c r="D207" s="102"/>
      <c r="E207" s="102" t="s">
        <v>2216</v>
      </c>
      <c r="F207" s="102" t="s">
        <v>24</v>
      </c>
      <c r="G207" s="102">
        <v>9</v>
      </c>
      <c r="H207" s="102" t="s">
        <v>52</v>
      </c>
      <c r="I207" s="102" t="s">
        <v>41</v>
      </c>
      <c r="J207" s="102" t="s">
        <v>2148</v>
      </c>
      <c r="K207" s="102" t="s">
        <v>172</v>
      </c>
      <c r="L207" s="102" t="s">
        <v>41</v>
      </c>
      <c r="M207" s="102" t="s">
        <v>149</v>
      </c>
      <c r="N207" s="102"/>
      <c r="O207" s="102" t="s">
        <v>150</v>
      </c>
      <c r="P207" s="102" t="s">
        <v>150</v>
      </c>
      <c r="Q207" s="102"/>
      <c r="R207" s="347" t="s">
        <v>2981</v>
      </c>
      <c r="S207" s="102" t="s">
        <v>2982</v>
      </c>
      <c r="T207" s="211" t="s">
        <v>2983</v>
      </c>
      <c r="U207" s="103" t="s">
        <v>302</v>
      </c>
      <c r="V207" s="103">
        <v>30157</v>
      </c>
      <c r="W207" s="111" t="s">
        <v>2984</v>
      </c>
      <c r="X207" s="111" t="s">
        <v>178</v>
      </c>
      <c r="Y207" s="111"/>
      <c r="Z207" s="111"/>
      <c r="AA207" s="102">
        <v>6</v>
      </c>
      <c r="AB207" s="103">
        <v>43758</v>
      </c>
      <c r="AC207" s="304">
        <v>43525</v>
      </c>
      <c r="AD207" s="103"/>
      <c r="AE207" s="103" t="s">
        <v>2985</v>
      </c>
      <c r="AF207" s="103" t="s">
        <v>2986</v>
      </c>
      <c r="AG207" s="103"/>
      <c r="AH207" s="102">
        <f t="shared" si="62"/>
        <v>2</v>
      </c>
      <c r="AI207" s="103" t="s">
        <v>161</v>
      </c>
      <c r="AJ207" s="103" t="s">
        <v>201</v>
      </c>
      <c r="AK207" s="103"/>
      <c r="AL207" s="103" t="s">
        <v>149</v>
      </c>
      <c r="AM207" s="103" t="s">
        <v>162</v>
      </c>
      <c r="AN207" s="103"/>
      <c r="AO207" s="103" t="s">
        <v>163</v>
      </c>
      <c r="AP207" s="103" t="s">
        <v>164</v>
      </c>
      <c r="AQ207" s="103" t="s">
        <v>202</v>
      </c>
      <c r="AR207" s="103" t="s">
        <v>162</v>
      </c>
      <c r="AS207" s="103"/>
      <c r="AT207" s="438" t="s">
        <v>218</v>
      </c>
      <c r="AU207" s="102" t="s">
        <v>2987</v>
      </c>
      <c r="AV207" s="103"/>
      <c r="AW207" s="105">
        <v>43528</v>
      </c>
      <c r="AX207" s="105">
        <v>43770</v>
      </c>
      <c r="AY207" s="105" t="s">
        <v>149</v>
      </c>
      <c r="AZ207" s="105">
        <v>43915</v>
      </c>
      <c r="BA207" s="105">
        <v>43971</v>
      </c>
      <c r="BB207" s="105"/>
      <c r="BC207" s="106" t="s">
        <v>2988</v>
      </c>
      <c r="BD207" s="105">
        <v>44470</v>
      </c>
      <c r="BE207" s="105" t="s">
        <v>149</v>
      </c>
      <c r="BF207" s="105">
        <v>44732</v>
      </c>
      <c r="BG207" s="105" t="s">
        <v>149</v>
      </c>
      <c r="BH207" s="103"/>
      <c r="BI207" s="103"/>
      <c r="BJ207" s="103"/>
      <c r="BK207" s="107"/>
      <c r="BL207" s="102" t="s">
        <v>18</v>
      </c>
      <c r="BM207" s="238"/>
      <c r="BN207" s="287"/>
      <c r="BO207" s="102"/>
      <c r="BP207" s="102">
        <v>1</v>
      </c>
      <c r="BQ207" s="102">
        <v>0</v>
      </c>
      <c r="BR207" s="102"/>
      <c r="BS207" s="102"/>
      <c r="BT207" s="102"/>
      <c r="BU207" s="102"/>
      <c r="BV207" s="102"/>
      <c r="BW207" s="102" t="s">
        <v>162</v>
      </c>
      <c r="BX207" s="102"/>
      <c r="BY207" s="102"/>
      <c r="BZ207" s="109"/>
      <c r="CA207" s="109"/>
      <c r="CB207" s="102"/>
      <c r="CC207" s="102"/>
      <c r="CD207" s="102"/>
      <c r="CE207" s="102"/>
      <c r="CF207" s="406">
        <v>1</v>
      </c>
      <c r="CG207" s="102"/>
      <c r="CH207" s="102"/>
      <c r="CI207" s="102" t="s">
        <v>1830</v>
      </c>
      <c r="CJ207"/>
    </row>
    <row r="208" spans="1:88" s="53" customFormat="1" ht="24.95" customHeight="1">
      <c r="A208" s="102">
        <v>208</v>
      </c>
      <c r="B208" s="102" t="s">
        <v>2989</v>
      </c>
      <c r="C208" s="102" t="s">
        <v>816</v>
      </c>
      <c r="D208" s="102"/>
      <c r="E208" s="102" t="s">
        <v>2990</v>
      </c>
      <c r="F208" s="102" t="s">
        <v>24</v>
      </c>
      <c r="G208" s="102">
        <v>9</v>
      </c>
      <c r="H208" s="102" t="s">
        <v>57</v>
      </c>
      <c r="I208" s="102" t="s">
        <v>33</v>
      </c>
      <c r="J208" s="102" t="s">
        <v>1752</v>
      </c>
      <c r="K208" s="102" t="s">
        <v>2991</v>
      </c>
      <c r="L208" s="102" t="s">
        <v>33</v>
      </c>
      <c r="M208" s="102" t="s">
        <v>149</v>
      </c>
      <c r="N208" s="102" t="s">
        <v>2992</v>
      </c>
      <c r="O208" s="102" t="s">
        <v>321</v>
      </c>
      <c r="P208" s="102" t="s">
        <v>321</v>
      </c>
      <c r="Q208" s="102"/>
      <c r="R208" s="102" t="s">
        <v>2993</v>
      </c>
      <c r="S208" s="102" t="s">
        <v>2994</v>
      </c>
      <c r="T208" s="213" t="s">
        <v>2995</v>
      </c>
      <c r="U208" s="103" t="s">
        <v>2996</v>
      </c>
      <c r="V208" s="103">
        <v>32361</v>
      </c>
      <c r="W208" s="111" t="s">
        <v>2997</v>
      </c>
      <c r="X208" s="111" t="s">
        <v>2388</v>
      </c>
      <c r="Y208" s="111" t="s">
        <v>156</v>
      </c>
      <c r="Z208" s="111"/>
      <c r="AA208" s="102">
        <v>15</v>
      </c>
      <c r="AB208" s="103">
        <v>43647</v>
      </c>
      <c r="AC208" s="304">
        <v>43525</v>
      </c>
      <c r="AD208" s="103"/>
      <c r="AE208" s="103" t="s">
        <v>2998</v>
      </c>
      <c r="AF208" s="103" t="s">
        <v>2999</v>
      </c>
      <c r="AG208" s="103" t="s">
        <v>3000</v>
      </c>
      <c r="AH208" s="102">
        <f t="shared" si="62"/>
        <v>3</v>
      </c>
      <c r="AI208" s="103" t="s">
        <v>160</v>
      </c>
      <c r="AJ208" s="103" t="s">
        <v>160</v>
      </c>
      <c r="AK208" s="103" t="s">
        <v>201</v>
      </c>
      <c r="AL208" s="103" t="s">
        <v>162</v>
      </c>
      <c r="AM208" s="103" t="s">
        <v>162</v>
      </c>
      <c r="AN208" s="103" t="s">
        <v>162</v>
      </c>
      <c r="AO208" s="103" t="s">
        <v>163</v>
      </c>
      <c r="AP208" s="103" t="s">
        <v>3001</v>
      </c>
      <c r="AQ208" s="103" t="s">
        <v>3001</v>
      </c>
      <c r="AR208" s="103"/>
      <c r="AS208" s="103"/>
      <c r="AT208" s="438" t="s">
        <v>584</v>
      </c>
      <c r="AU208" s="102" t="s">
        <v>3002</v>
      </c>
      <c r="AV208" s="103"/>
      <c r="AW208" s="105">
        <v>43528</v>
      </c>
      <c r="AX208" s="105">
        <v>43770</v>
      </c>
      <c r="AY208" s="105" t="s">
        <v>149</v>
      </c>
      <c r="AZ208" s="105">
        <v>43599</v>
      </c>
      <c r="BA208" s="105">
        <v>43746</v>
      </c>
      <c r="BB208" s="105"/>
      <c r="BC208" s="106" t="s">
        <v>3003</v>
      </c>
      <c r="BD208" s="105">
        <v>44470</v>
      </c>
      <c r="BE208" s="105" t="s">
        <v>149</v>
      </c>
      <c r="BF208" s="105">
        <v>44732</v>
      </c>
      <c r="BG208" s="105" t="s">
        <v>149</v>
      </c>
      <c r="BH208" s="103"/>
      <c r="BI208" s="103">
        <v>45168</v>
      </c>
      <c r="BJ208" s="103"/>
      <c r="BK208" s="103">
        <v>45168</v>
      </c>
      <c r="BL208" s="102" t="s">
        <v>17</v>
      </c>
      <c r="BM208" s="102">
        <f>DATEDIF(AW208,BK208, "M")+1</f>
        <v>54</v>
      </c>
      <c r="BN208" s="287">
        <f>DATEDIF(AX208,BK208, "M")+1</f>
        <v>46</v>
      </c>
      <c r="BO208" s="287" t="s">
        <v>2997</v>
      </c>
      <c r="BP208" s="102">
        <v>7</v>
      </c>
      <c r="BQ208" s="102">
        <v>24</v>
      </c>
      <c r="BR208" s="102"/>
      <c r="BS208" s="102"/>
      <c r="BT208" s="102"/>
      <c r="BU208" s="102"/>
      <c r="BV208" s="102"/>
      <c r="BW208" s="102" t="s">
        <v>162</v>
      </c>
      <c r="BX208" s="102"/>
      <c r="BY208" s="102"/>
      <c r="BZ208" s="109"/>
      <c r="CA208" s="109"/>
      <c r="CB208" s="102"/>
      <c r="CC208" s="102"/>
      <c r="CD208" s="102"/>
      <c r="CE208" s="102"/>
      <c r="CF208" s="406"/>
      <c r="CG208" s="102"/>
      <c r="CH208" s="102"/>
      <c r="CI208" s="102" t="s">
        <v>1830</v>
      </c>
      <c r="CJ208"/>
    </row>
    <row r="209" spans="1:88" s="53" customFormat="1" ht="24.95" customHeight="1">
      <c r="A209" s="102">
        <v>209</v>
      </c>
      <c r="B209" s="102" t="s">
        <v>3004</v>
      </c>
      <c r="C209" s="102" t="s">
        <v>3005</v>
      </c>
      <c r="D209" s="102" t="s">
        <v>3006</v>
      </c>
      <c r="E209" s="102" t="s">
        <v>3007</v>
      </c>
      <c r="F209" s="102" t="s">
        <v>24</v>
      </c>
      <c r="G209" s="102">
        <v>9</v>
      </c>
      <c r="H209" s="102" t="s">
        <v>49</v>
      </c>
      <c r="I209" s="102" t="s">
        <v>40</v>
      </c>
      <c r="J209" s="102" t="s">
        <v>2328</v>
      </c>
      <c r="K209" s="102" t="s">
        <v>3008</v>
      </c>
      <c r="L209" s="102" t="s">
        <v>43</v>
      </c>
      <c r="M209" s="102" t="s">
        <v>162</v>
      </c>
      <c r="N209" s="102" t="s">
        <v>3009</v>
      </c>
      <c r="O209" s="102" t="s">
        <v>150</v>
      </c>
      <c r="P209" s="102" t="s">
        <v>150</v>
      </c>
      <c r="Q209" s="102"/>
      <c r="R209" s="102" t="s">
        <v>3010</v>
      </c>
      <c r="S209" s="102" t="s">
        <v>3011</v>
      </c>
      <c r="T209" s="211" t="s">
        <v>3012</v>
      </c>
      <c r="U209" s="103"/>
      <c r="V209" s="103">
        <v>30383</v>
      </c>
      <c r="W209" s="111"/>
      <c r="X209" s="111" t="s">
        <v>178</v>
      </c>
      <c r="Y209" s="111"/>
      <c r="Z209" s="111"/>
      <c r="AA209" s="102">
        <v>17</v>
      </c>
      <c r="AB209" s="103">
        <v>44055</v>
      </c>
      <c r="AC209" s="304">
        <v>43525</v>
      </c>
      <c r="AD209" s="103"/>
      <c r="AE209" s="103" t="s">
        <v>3013</v>
      </c>
      <c r="AF209" s="103" t="s">
        <v>3014</v>
      </c>
      <c r="AG209" s="103"/>
      <c r="AH209" s="102">
        <f t="shared" si="62"/>
        <v>2</v>
      </c>
      <c r="AI209" s="103" t="s">
        <v>161</v>
      </c>
      <c r="AJ209" s="103" t="s">
        <v>160</v>
      </c>
      <c r="AK209" s="103"/>
      <c r="AL209" s="212" t="s">
        <v>162</v>
      </c>
      <c r="AM209" s="103" t="s">
        <v>149</v>
      </c>
      <c r="AN209" s="103"/>
      <c r="AO209" s="103" t="s">
        <v>163</v>
      </c>
      <c r="AP209" s="103" t="s">
        <v>3015</v>
      </c>
      <c r="AQ209" s="103" t="s">
        <v>164</v>
      </c>
      <c r="AR209" s="103"/>
      <c r="AS209" s="103"/>
      <c r="AT209" s="438" t="s">
        <v>419</v>
      </c>
      <c r="AU209" s="102" t="s">
        <v>3016</v>
      </c>
      <c r="AV209" s="103"/>
      <c r="AW209" s="105">
        <v>43528</v>
      </c>
      <c r="AX209" s="105">
        <v>43770</v>
      </c>
      <c r="AY209" s="105" t="s">
        <v>149</v>
      </c>
      <c r="AZ209" s="105"/>
      <c r="BA209" s="105"/>
      <c r="BB209" s="105"/>
      <c r="BC209" s="106" t="s">
        <v>3017</v>
      </c>
      <c r="BD209" s="105">
        <v>45061</v>
      </c>
      <c r="BE209" s="105" t="s">
        <v>162</v>
      </c>
      <c r="BF209" s="105">
        <v>45110</v>
      </c>
      <c r="BG209" s="105" t="s">
        <v>162</v>
      </c>
      <c r="BH209" s="103"/>
      <c r="BI209" s="103"/>
      <c r="BJ209" s="103"/>
      <c r="BK209" s="107"/>
      <c r="BL209" s="102" t="s">
        <v>18</v>
      </c>
      <c r="BM209" s="238"/>
      <c r="BN209" s="287"/>
      <c r="BO209" s="102"/>
      <c r="BP209" s="102"/>
      <c r="BQ209" s="102"/>
      <c r="BR209" s="102"/>
      <c r="BS209" s="102"/>
      <c r="BT209" s="102"/>
      <c r="BU209" s="102"/>
      <c r="BV209" s="102"/>
      <c r="BW209" s="102" t="s">
        <v>162</v>
      </c>
      <c r="BX209" s="102"/>
      <c r="BY209" s="102"/>
      <c r="BZ209" s="109"/>
      <c r="CA209" s="109"/>
      <c r="CB209" s="102"/>
      <c r="CC209" s="102"/>
      <c r="CD209" s="102"/>
      <c r="CE209" s="102"/>
      <c r="CF209" s="406">
        <v>3</v>
      </c>
      <c r="CG209" s="102"/>
      <c r="CH209" s="102"/>
      <c r="CI209" s="102" t="s">
        <v>1830</v>
      </c>
      <c r="CJ209"/>
    </row>
    <row r="210" spans="1:88" s="53" customFormat="1" ht="24.95" customHeight="1">
      <c r="A210" s="102">
        <v>210</v>
      </c>
      <c r="B210" s="102" t="s">
        <v>3018</v>
      </c>
      <c r="C210" s="102" t="s">
        <v>3019</v>
      </c>
      <c r="D210" s="102"/>
      <c r="E210" s="102" t="s">
        <v>3020</v>
      </c>
      <c r="F210" s="102" t="s">
        <v>25</v>
      </c>
      <c r="G210" s="102">
        <v>9</v>
      </c>
      <c r="H210" s="102" t="s">
        <v>52</v>
      </c>
      <c r="I210" s="102" t="s">
        <v>41</v>
      </c>
      <c r="J210" s="102" t="s">
        <v>3021</v>
      </c>
      <c r="K210" s="102" t="s">
        <v>3022</v>
      </c>
      <c r="L210" s="102" t="s">
        <v>41</v>
      </c>
      <c r="M210" s="102" t="s">
        <v>149</v>
      </c>
      <c r="N210" s="102"/>
      <c r="O210" s="102" t="s">
        <v>150</v>
      </c>
      <c r="P210" s="102" t="s">
        <v>150</v>
      </c>
      <c r="Q210" s="102"/>
      <c r="R210" s="102" t="s">
        <v>3023</v>
      </c>
      <c r="S210" s="102" t="s">
        <v>3024</v>
      </c>
      <c r="T210" s="211" t="s">
        <v>3025</v>
      </c>
      <c r="U210" s="103" t="s">
        <v>3026</v>
      </c>
      <c r="V210" s="103">
        <v>29221</v>
      </c>
      <c r="W210" s="111" t="s">
        <v>3027</v>
      </c>
      <c r="X210" s="111" t="s">
        <v>2388</v>
      </c>
      <c r="Y210" s="111" t="s">
        <v>156</v>
      </c>
      <c r="Z210" s="111"/>
      <c r="AA210" s="102">
        <v>11</v>
      </c>
      <c r="AB210" s="103">
        <v>43810</v>
      </c>
      <c r="AC210" s="304">
        <v>43525</v>
      </c>
      <c r="AD210" s="103"/>
      <c r="AE210" s="103" t="s">
        <v>3028</v>
      </c>
      <c r="AF210" s="103" t="s">
        <v>3029</v>
      </c>
      <c r="AG210" s="103"/>
      <c r="AH210" s="102">
        <f t="shared" si="62"/>
        <v>2</v>
      </c>
      <c r="AI210" s="103" t="s">
        <v>160</v>
      </c>
      <c r="AJ210" s="103" t="s">
        <v>160</v>
      </c>
      <c r="AK210" s="103"/>
      <c r="AL210" s="212" t="s">
        <v>162</v>
      </c>
      <c r="AM210" s="103" t="s">
        <v>149</v>
      </c>
      <c r="AN210" s="103"/>
      <c r="AO210" s="103" t="s">
        <v>163</v>
      </c>
      <c r="AP210" s="103" t="s">
        <v>180</v>
      </c>
      <c r="AQ210" s="103" t="s">
        <v>202</v>
      </c>
      <c r="AR210" s="103" t="s">
        <v>162</v>
      </c>
      <c r="AS210" s="103"/>
      <c r="AT210" s="438" t="s">
        <v>218</v>
      </c>
      <c r="AU210" s="102" t="s">
        <v>3030</v>
      </c>
      <c r="AV210" s="103"/>
      <c r="AW210" s="105">
        <v>43528</v>
      </c>
      <c r="AX210" s="105">
        <v>43770</v>
      </c>
      <c r="AY210" s="105" t="s">
        <v>149</v>
      </c>
      <c r="AZ210" s="105"/>
      <c r="BA210" s="105"/>
      <c r="BB210" s="105"/>
      <c r="BC210" s="106" t="s">
        <v>3031</v>
      </c>
      <c r="BD210" s="105">
        <v>44470</v>
      </c>
      <c r="BE210" s="105" t="s">
        <v>149</v>
      </c>
      <c r="BF210" s="105">
        <v>44732</v>
      </c>
      <c r="BG210" s="105" t="s">
        <v>149</v>
      </c>
      <c r="BH210" s="103"/>
      <c r="BI210" s="103"/>
      <c r="BJ210" s="103"/>
      <c r="BK210" s="107">
        <v>45229</v>
      </c>
      <c r="BL210" s="102" t="s">
        <v>17</v>
      </c>
      <c r="BM210" s="102">
        <f>DATEDIF(AW210,BK210, "M")+1</f>
        <v>56</v>
      </c>
      <c r="BN210" s="287">
        <f>DATEDIF(AX210,BK210, "M")+1</f>
        <v>48</v>
      </c>
      <c r="BO210" s="330" t="s">
        <v>3032</v>
      </c>
      <c r="BP210" s="102">
        <v>0</v>
      </c>
      <c r="BQ210" s="102"/>
      <c r="BR210" s="102"/>
      <c r="BS210" s="102"/>
      <c r="BT210" s="102"/>
      <c r="BU210" s="102"/>
      <c r="BV210" s="102"/>
      <c r="BW210" s="102" t="s">
        <v>3033</v>
      </c>
      <c r="BX210" s="102"/>
      <c r="BY210" s="102"/>
      <c r="BZ210" s="109"/>
      <c r="CA210" s="109"/>
      <c r="CB210" s="102"/>
      <c r="CC210" s="102"/>
      <c r="CD210" s="102"/>
      <c r="CE210" s="102"/>
      <c r="CF210" s="406">
        <v>4</v>
      </c>
      <c r="CG210" s="102"/>
      <c r="CH210" s="102"/>
      <c r="CI210" s="102" t="s">
        <v>1830</v>
      </c>
      <c r="CJ210"/>
    </row>
    <row r="211" spans="1:88" s="53" customFormat="1" ht="24.95" customHeight="1">
      <c r="A211" s="102">
        <v>211</v>
      </c>
      <c r="B211" s="102" t="s">
        <v>3034</v>
      </c>
      <c r="C211" s="102" t="s">
        <v>3035</v>
      </c>
      <c r="D211" s="102"/>
      <c r="E211" s="102" t="s">
        <v>3036</v>
      </c>
      <c r="F211" s="102" t="s">
        <v>24</v>
      </c>
      <c r="G211" s="102">
        <v>9</v>
      </c>
      <c r="H211" s="102" t="s">
        <v>57</v>
      </c>
      <c r="I211" s="102" t="s">
        <v>33</v>
      </c>
      <c r="J211" s="102" t="s">
        <v>3037</v>
      </c>
      <c r="K211" s="102" t="s">
        <v>3038</v>
      </c>
      <c r="L211" s="102" t="s">
        <v>33</v>
      </c>
      <c r="M211" s="102" t="s">
        <v>149</v>
      </c>
      <c r="N211" s="102">
        <v>201000282</v>
      </c>
      <c r="O211" s="102" t="s">
        <v>150</v>
      </c>
      <c r="P211" s="102" t="s">
        <v>150</v>
      </c>
      <c r="Q211" s="102"/>
      <c r="R211" s="102" t="s">
        <v>3039</v>
      </c>
      <c r="S211" s="102" t="s">
        <v>3040</v>
      </c>
      <c r="T211" s="211" t="s">
        <v>3041</v>
      </c>
      <c r="U211" s="103" t="s">
        <v>3042</v>
      </c>
      <c r="V211" s="103">
        <v>29803</v>
      </c>
      <c r="W211" s="111" t="s">
        <v>3043</v>
      </c>
      <c r="X211" s="111" t="s">
        <v>2507</v>
      </c>
      <c r="Y211" s="111"/>
      <c r="Z211" s="111"/>
      <c r="AA211" s="102">
        <v>28</v>
      </c>
      <c r="AB211" s="103">
        <v>43556</v>
      </c>
      <c r="AC211" s="304">
        <v>43525</v>
      </c>
      <c r="AD211" s="103"/>
      <c r="AE211" s="103" t="s">
        <v>3044</v>
      </c>
      <c r="AF211" s="103" t="s">
        <v>3045</v>
      </c>
      <c r="AG211" s="103"/>
      <c r="AH211" s="102">
        <f t="shared" si="62"/>
        <v>2</v>
      </c>
      <c r="AI211" s="103"/>
      <c r="AJ211" s="103"/>
      <c r="AK211" s="103"/>
      <c r="AL211" s="103"/>
      <c r="AM211" s="103"/>
      <c r="AN211" s="103"/>
      <c r="AO211" s="103" t="s">
        <v>163</v>
      </c>
      <c r="AP211" s="103" t="s">
        <v>180</v>
      </c>
      <c r="AQ211" s="103"/>
      <c r="AR211" s="103"/>
      <c r="AS211" s="103"/>
      <c r="AT211" s="438" t="s">
        <v>584</v>
      </c>
      <c r="AU211" s="102" t="s">
        <v>3046</v>
      </c>
      <c r="AV211" s="103"/>
      <c r="AW211" s="105">
        <v>43528</v>
      </c>
      <c r="AX211" s="105">
        <v>43770</v>
      </c>
      <c r="AY211" s="105" t="s">
        <v>149</v>
      </c>
      <c r="AZ211" s="105"/>
      <c r="BA211" s="105">
        <v>43934</v>
      </c>
      <c r="BB211" s="105"/>
      <c r="BC211" s="106" t="s">
        <v>3047</v>
      </c>
      <c r="BD211" s="105">
        <v>44470</v>
      </c>
      <c r="BE211" s="105" t="s">
        <v>149</v>
      </c>
      <c r="BF211" s="105">
        <v>44732</v>
      </c>
      <c r="BG211" s="105" t="s">
        <v>149</v>
      </c>
      <c r="BH211" s="103"/>
      <c r="BI211" s="103"/>
      <c r="BJ211" s="103"/>
      <c r="BK211" s="107">
        <v>45483</v>
      </c>
      <c r="BL211" s="102" t="s">
        <v>17</v>
      </c>
      <c r="BM211" s="102">
        <f>DATEDIF(AW211,BK211, "M")+1</f>
        <v>65</v>
      </c>
      <c r="BN211" s="287">
        <f>DATEDIF(AX211,BK211, "M")+1</f>
        <v>57</v>
      </c>
      <c r="BO211" s="102"/>
      <c r="BP211" s="102">
        <v>4</v>
      </c>
      <c r="BQ211" s="102">
        <v>1</v>
      </c>
      <c r="BR211" s="102"/>
      <c r="BS211" s="102"/>
      <c r="BT211" s="102"/>
      <c r="BU211" s="102"/>
      <c r="BV211" s="102"/>
      <c r="BW211" s="102" t="s">
        <v>162</v>
      </c>
      <c r="BX211" s="102"/>
      <c r="BY211" s="102"/>
      <c r="BZ211" s="109"/>
      <c r="CA211" s="109"/>
      <c r="CB211" s="102"/>
      <c r="CC211" s="102"/>
      <c r="CD211" s="102"/>
      <c r="CE211" s="102"/>
      <c r="CF211" s="406">
        <v>3</v>
      </c>
      <c r="CG211" s="102"/>
      <c r="CH211" s="102"/>
      <c r="CI211" s="102" t="s">
        <v>1830</v>
      </c>
      <c r="CJ211"/>
    </row>
    <row r="212" spans="1:88" s="53" customFormat="1" ht="24.95" customHeight="1">
      <c r="A212" s="102">
        <v>212</v>
      </c>
      <c r="B212" s="102" t="s">
        <v>3048</v>
      </c>
      <c r="C212" s="102" t="s">
        <v>3049</v>
      </c>
      <c r="D212" s="102"/>
      <c r="E212" s="102" t="s">
        <v>3050</v>
      </c>
      <c r="F212" s="102" t="s">
        <v>25</v>
      </c>
      <c r="G212" s="102">
        <v>9</v>
      </c>
      <c r="H212" s="102" t="s">
        <v>55</v>
      </c>
      <c r="I212" s="102" t="s">
        <v>43</v>
      </c>
      <c r="J212" s="102" t="s">
        <v>2756</v>
      </c>
      <c r="K212" s="102" t="s">
        <v>2756</v>
      </c>
      <c r="L212" s="102" t="s">
        <v>43</v>
      </c>
      <c r="M212" s="102" t="s">
        <v>149</v>
      </c>
      <c r="N212" s="102"/>
      <c r="O212" s="102" t="s">
        <v>321</v>
      </c>
      <c r="P212" s="102" t="s">
        <v>321</v>
      </c>
      <c r="Q212" s="102"/>
      <c r="R212" s="102" t="s">
        <v>3051</v>
      </c>
      <c r="S212" s="102" t="s">
        <v>3052</v>
      </c>
      <c r="T212" s="211" t="s">
        <v>3053</v>
      </c>
      <c r="U212" s="103" t="s">
        <v>3054</v>
      </c>
      <c r="V212" s="103">
        <v>30461</v>
      </c>
      <c r="W212" s="111" t="s">
        <v>3055</v>
      </c>
      <c r="X212" s="111" t="s">
        <v>178</v>
      </c>
      <c r="Y212" s="111"/>
      <c r="Z212" s="111"/>
      <c r="AA212" s="102">
        <v>1</v>
      </c>
      <c r="AB212" s="103">
        <v>43528</v>
      </c>
      <c r="AC212" s="304">
        <v>43525</v>
      </c>
      <c r="AD212" s="103"/>
      <c r="AE212" s="103" t="s">
        <v>3056</v>
      </c>
      <c r="AF212" s="103" t="s">
        <v>3057</v>
      </c>
      <c r="AG212" s="103" t="s">
        <v>3058</v>
      </c>
      <c r="AH212" s="102">
        <f t="shared" si="62"/>
        <v>3</v>
      </c>
      <c r="AI212" s="103" t="s">
        <v>160</v>
      </c>
      <c r="AJ212" s="103" t="s">
        <v>201</v>
      </c>
      <c r="AK212" s="103"/>
      <c r="AL212" s="103" t="s">
        <v>149</v>
      </c>
      <c r="AM212" s="103" t="s">
        <v>162</v>
      </c>
      <c r="AN212" s="103"/>
      <c r="AO212" s="103" t="s">
        <v>163</v>
      </c>
      <c r="AP212" s="103" t="s">
        <v>1867</v>
      </c>
      <c r="AQ212" s="103" t="s">
        <v>2443</v>
      </c>
      <c r="AR212" s="103" t="s">
        <v>149</v>
      </c>
      <c r="AS212" s="110" t="s">
        <v>3059</v>
      </c>
      <c r="AT212" s="438" t="s">
        <v>371</v>
      </c>
      <c r="AU212" s="102" t="s">
        <v>3060</v>
      </c>
      <c r="AV212" s="103"/>
      <c r="AW212" s="105">
        <v>43528</v>
      </c>
      <c r="AX212" s="105">
        <v>43770</v>
      </c>
      <c r="AY212" s="105" t="s">
        <v>149</v>
      </c>
      <c r="AZ212" s="105">
        <v>43770</v>
      </c>
      <c r="BA212" s="105">
        <v>43862</v>
      </c>
      <c r="BB212" s="105"/>
      <c r="BC212" s="106" t="s">
        <v>3061</v>
      </c>
      <c r="BD212" s="105">
        <v>44470</v>
      </c>
      <c r="BE212" s="105" t="s">
        <v>149</v>
      </c>
      <c r="BF212" s="105">
        <v>44732</v>
      </c>
      <c r="BG212" s="105" t="s">
        <v>149</v>
      </c>
      <c r="BH212" s="103"/>
      <c r="BI212" s="103"/>
      <c r="BJ212" s="103"/>
      <c r="BK212" s="107" t="s">
        <v>3062</v>
      </c>
      <c r="BL212" s="102" t="s">
        <v>17</v>
      </c>
      <c r="BM212" s="102">
        <f>DATEDIF(AW212,BK212, "M")+1</f>
        <v>63</v>
      </c>
      <c r="BN212" s="287">
        <f t="shared" ref="BN212:BN213" si="63">DATEDIF(AX212,BK212, "M")+1</f>
        <v>55</v>
      </c>
      <c r="BO212" s="330" t="s">
        <v>3063</v>
      </c>
      <c r="BP212" s="102">
        <v>2</v>
      </c>
      <c r="BQ212" s="102">
        <v>0</v>
      </c>
      <c r="BR212" s="102"/>
      <c r="BS212" s="102"/>
      <c r="BT212" s="102"/>
      <c r="BU212" s="102"/>
      <c r="BV212" s="102"/>
      <c r="BW212" s="102" t="s">
        <v>162</v>
      </c>
      <c r="BX212" s="102"/>
      <c r="BY212" s="102"/>
      <c r="BZ212" s="109"/>
      <c r="CA212" s="109"/>
      <c r="CB212" s="102"/>
      <c r="CC212" s="102"/>
      <c r="CD212" s="102"/>
      <c r="CE212" s="102"/>
      <c r="CF212" s="406">
        <v>0</v>
      </c>
      <c r="CG212" s="102"/>
      <c r="CH212" s="102"/>
      <c r="CI212" s="102" t="s">
        <v>1830</v>
      </c>
      <c r="CJ212"/>
    </row>
    <row r="213" spans="1:88" s="53" customFormat="1" ht="24.95" customHeight="1">
      <c r="A213" s="102">
        <v>213</v>
      </c>
      <c r="B213" s="102" t="s">
        <v>3064</v>
      </c>
      <c r="C213" s="102" t="s">
        <v>3065</v>
      </c>
      <c r="D213" s="102" t="s">
        <v>3066</v>
      </c>
      <c r="E213" s="102" t="s">
        <v>3067</v>
      </c>
      <c r="F213" s="102" t="s">
        <v>25</v>
      </c>
      <c r="G213" s="102">
        <v>9</v>
      </c>
      <c r="H213" s="102" t="s">
        <v>51</v>
      </c>
      <c r="I213" s="102" t="s">
        <v>37</v>
      </c>
      <c r="J213" s="102" t="s">
        <v>3068</v>
      </c>
      <c r="K213" s="102" t="s">
        <v>289</v>
      </c>
      <c r="L213" s="102" t="s">
        <v>30</v>
      </c>
      <c r="M213" s="102" t="s">
        <v>162</v>
      </c>
      <c r="N213" s="102">
        <v>78570</v>
      </c>
      <c r="O213" s="102" t="s">
        <v>150</v>
      </c>
      <c r="P213" s="102" t="s">
        <v>150</v>
      </c>
      <c r="Q213" s="102"/>
      <c r="R213" s="102" t="s">
        <v>3069</v>
      </c>
      <c r="S213" s="347" t="s">
        <v>3070</v>
      </c>
      <c r="T213" s="211" t="s">
        <v>3071</v>
      </c>
      <c r="U213" s="103"/>
      <c r="V213" s="103">
        <v>28082</v>
      </c>
      <c r="W213" s="111" t="s">
        <v>3072</v>
      </c>
      <c r="X213" s="111" t="s">
        <v>178</v>
      </c>
      <c r="Y213" s="111"/>
      <c r="Z213" s="111"/>
      <c r="AA213" s="102">
        <v>30</v>
      </c>
      <c r="AB213" s="103">
        <v>43570</v>
      </c>
      <c r="AC213" s="304">
        <v>43525</v>
      </c>
      <c r="AD213" s="103"/>
      <c r="AE213" s="103" t="s">
        <v>3073</v>
      </c>
      <c r="AF213" s="103" t="s">
        <v>3074</v>
      </c>
      <c r="AG213" s="103"/>
      <c r="AH213" s="102">
        <f t="shared" si="62"/>
        <v>2</v>
      </c>
      <c r="AI213" s="103" t="s">
        <v>161</v>
      </c>
      <c r="AJ213" s="103" t="s">
        <v>160</v>
      </c>
      <c r="AK213" s="103"/>
      <c r="AL213" s="103" t="s">
        <v>149</v>
      </c>
      <c r="AM213" s="103"/>
      <c r="AN213" s="103"/>
      <c r="AO213" s="103" t="s">
        <v>163</v>
      </c>
      <c r="AP213" s="103" t="s">
        <v>202</v>
      </c>
      <c r="AQ213" s="103" t="s">
        <v>249</v>
      </c>
      <c r="AR213" s="103"/>
      <c r="AS213" s="103"/>
      <c r="AT213" s="438" t="s">
        <v>284</v>
      </c>
      <c r="AU213" s="102" t="s">
        <v>3075</v>
      </c>
      <c r="AV213" s="103"/>
      <c r="AW213" s="105">
        <v>43528</v>
      </c>
      <c r="AX213" s="105">
        <v>43770</v>
      </c>
      <c r="AY213" s="105" t="s">
        <v>149</v>
      </c>
      <c r="AZ213" s="105">
        <v>44369</v>
      </c>
      <c r="BA213" s="105">
        <v>44083</v>
      </c>
      <c r="BB213" s="105"/>
      <c r="BC213" s="106" t="s">
        <v>3076</v>
      </c>
      <c r="BD213" s="105">
        <v>44470</v>
      </c>
      <c r="BE213" s="105" t="s">
        <v>149</v>
      </c>
      <c r="BF213" s="105">
        <v>44732</v>
      </c>
      <c r="BG213" s="105" t="s">
        <v>149</v>
      </c>
      <c r="BH213" s="103"/>
      <c r="BI213" s="103">
        <v>45187</v>
      </c>
      <c r="BJ213" s="103"/>
      <c r="BK213" s="107">
        <v>45226</v>
      </c>
      <c r="BL213" s="102" t="s">
        <v>17</v>
      </c>
      <c r="BM213" s="238"/>
      <c r="BN213" s="287">
        <f t="shared" si="63"/>
        <v>48</v>
      </c>
      <c r="BO213" s="102"/>
      <c r="BP213" s="102">
        <v>2</v>
      </c>
      <c r="BQ213" s="102">
        <v>2</v>
      </c>
      <c r="BR213" s="102"/>
      <c r="BS213" s="102"/>
      <c r="BT213" s="102"/>
      <c r="BU213" s="102"/>
      <c r="BV213" s="102"/>
      <c r="BW213" s="102" t="s">
        <v>162</v>
      </c>
      <c r="BX213" s="102"/>
      <c r="BY213" s="102"/>
      <c r="BZ213" s="109">
        <v>45047</v>
      </c>
      <c r="CA213" s="109">
        <v>45229</v>
      </c>
      <c r="CB213" s="102">
        <v>6</v>
      </c>
      <c r="CC213" s="102"/>
      <c r="CD213" s="102"/>
      <c r="CE213" s="102"/>
      <c r="CF213" s="406">
        <v>3</v>
      </c>
      <c r="CG213" s="102"/>
      <c r="CH213" s="102"/>
      <c r="CI213" s="102" t="s">
        <v>814</v>
      </c>
      <c r="CJ213"/>
    </row>
    <row r="214" spans="1:88" s="53" customFormat="1" ht="24.95" customHeight="1">
      <c r="A214" s="102">
        <v>214</v>
      </c>
      <c r="B214" s="102" t="s">
        <v>3077</v>
      </c>
      <c r="C214" s="102" t="s">
        <v>3078</v>
      </c>
      <c r="D214" s="102" t="s">
        <v>3079</v>
      </c>
      <c r="E214" s="102" t="s">
        <v>3080</v>
      </c>
      <c r="F214" s="102" t="s">
        <v>25</v>
      </c>
      <c r="G214" s="102">
        <v>9</v>
      </c>
      <c r="H214" s="102" t="s">
        <v>51</v>
      </c>
      <c r="I214" s="102" t="s">
        <v>30</v>
      </c>
      <c r="J214" s="102" t="s">
        <v>1183</v>
      </c>
      <c r="K214" s="102" t="s">
        <v>3081</v>
      </c>
      <c r="L214" s="102" t="s">
        <v>30</v>
      </c>
      <c r="M214" s="102" t="s">
        <v>149</v>
      </c>
      <c r="N214" s="102" t="s">
        <v>3082</v>
      </c>
      <c r="O214" s="102" t="s">
        <v>150</v>
      </c>
      <c r="P214" s="102" t="s">
        <v>150</v>
      </c>
      <c r="Q214" s="102"/>
      <c r="R214" s="102" t="s">
        <v>3083</v>
      </c>
      <c r="S214" s="102" t="s">
        <v>3084</v>
      </c>
      <c r="T214" s="211" t="s">
        <v>3085</v>
      </c>
      <c r="U214" s="103" t="s">
        <v>3086</v>
      </c>
      <c r="V214" s="103">
        <v>27320</v>
      </c>
      <c r="W214" s="111" t="s">
        <v>3087</v>
      </c>
      <c r="X214" s="111" t="s">
        <v>2388</v>
      </c>
      <c r="Y214" s="111" t="s">
        <v>149</v>
      </c>
      <c r="Z214" s="111"/>
      <c r="AA214" s="102">
        <v>2</v>
      </c>
      <c r="AB214" s="103">
        <v>43472</v>
      </c>
      <c r="AC214" s="304">
        <v>43525</v>
      </c>
      <c r="AD214" s="103"/>
      <c r="AE214" s="103" t="s">
        <v>3088</v>
      </c>
      <c r="AF214" s="103"/>
      <c r="AG214" s="103"/>
      <c r="AH214" s="102">
        <f t="shared" si="62"/>
        <v>1</v>
      </c>
      <c r="AI214" s="103" t="s">
        <v>160</v>
      </c>
      <c r="AJ214" s="103"/>
      <c r="AK214" s="103"/>
      <c r="AL214" s="103" t="s">
        <v>149</v>
      </c>
      <c r="AM214" s="103"/>
      <c r="AN214" s="103"/>
      <c r="AO214" s="103" t="s">
        <v>163</v>
      </c>
      <c r="AP214" s="103" t="s">
        <v>1448</v>
      </c>
      <c r="AQ214" s="103" t="s">
        <v>249</v>
      </c>
      <c r="AR214" s="103"/>
      <c r="AS214" s="103"/>
      <c r="AT214" s="439" t="s">
        <v>327</v>
      </c>
      <c r="AU214" s="102" t="s">
        <v>3089</v>
      </c>
      <c r="AV214" s="103"/>
      <c r="AW214" s="105">
        <v>43528</v>
      </c>
      <c r="AX214" s="105">
        <v>43770</v>
      </c>
      <c r="AY214" s="105" t="s">
        <v>149</v>
      </c>
      <c r="AZ214" s="105">
        <v>43724</v>
      </c>
      <c r="BA214" s="105">
        <v>44187</v>
      </c>
      <c r="BB214" s="105"/>
      <c r="BC214" s="106" t="s">
        <v>3090</v>
      </c>
      <c r="BD214" s="105">
        <v>44872</v>
      </c>
      <c r="BE214" s="105" t="s">
        <v>162</v>
      </c>
      <c r="BF214" s="105">
        <v>45110</v>
      </c>
      <c r="BG214" s="105" t="s">
        <v>162</v>
      </c>
      <c r="BH214" s="103"/>
      <c r="BI214" s="103"/>
      <c r="BJ214" s="103"/>
      <c r="BK214" s="107"/>
      <c r="BL214" s="102" t="s">
        <v>18</v>
      </c>
      <c r="BM214" s="238"/>
      <c r="BN214" s="287"/>
      <c r="BO214" s="102"/>
      <c r="BP214" s="102">
        <v>7</v>
      </c>
      <c r="BQ214" s="102">
        <v>5</v>
      </c>
      <c r="BR214" s="102"/>
      <c r="BS214" s="102"/>
      <c r="BT214" s="102"/>
      <c r="BU214" s="102"/>
      <c r="BV214" s="102"/>
      <c r="BW214" s="102" t="s">
        <v>162</v>
      </c>
      <c r="BX214" s="102"/>
      <c r="BY214" s="102"/>
      <c r="BZ214" s="109"/>
      <c r="CA214" s="109"/>
      <c r="CB214" s="102"/>
      <c r="CC214" s="102"/>
      <c r="CD214" s="102"/>
      <c r="CE214" s="102"/>
      <c r="CF214" s="406">
        <v>4</v>
      </c>
      <c r="CG214" s="102"/>
      <c r="CH214" s="102"/>
      <c r="CI214" s="102" t="s">
        <v>814</v>
      </c>
      <c r="CJ214"/>
    </row>
    <row r="215" spans="1:88" s="53" customFormat="1" ht="30.95" customHeight="1">
      <c r="A215" s="102">
        <v>215</v>
      </c>
      <c r="B215" s="102" t="s">
        <v>3091</v>
      </c>
      <c r="C215" s="102" t="s">
        <v>3092</v>
      </c>
      <c r="D215" s="102" t="s">
        <v>3093</v>
      </c>
      <c r="E215" s="102" t="s">
        <v>3094</v>
      </c>
      <c r="F215" s="102" t="s">
        <v>25</v>
      </c>
      <c r="G215" s="102">
        <v>9</v>
      </c>
      <c r="H215" s="102" t="s">
        <v>51</v>
      </c>
      <c r="I215" s="102" t="s">
        <v>30</v>
      </c>
      <c r="J215" s="102" t="s">
        <v>3095</v>
      </c>
      <c r="K215" s="102" t="s">
        <v>3096</v>
      </c>
      <c r="L215" s="102" t="s">
        <v>30</v>
      </c>
      <c r="M215" s="102" t="s">
        <v>149</v>
      </c>
      <c r="N215" s="102">
        <v>138807</v>
      </c>
      <c r="O215" s="102" t="s">
        <v>321</v>
      </c>
      <c r="P215" s="102" t="s">
        <v>321</v>
      </c>
      <c r="Q215" s="102"/>
      <c r="R215" s="102" t="s">
        <v>3097</v>
      </c>
      <c r="S215" s="102" t="s">
        <v>3098</v>
      </c>
      <c r="T215" s="214" t="s">
        <v>3099</v>
      </c>
      <c r="U215" s="103" t="s">
        <v>3100</v>
      </c>
      <c r="V215" s="103">
        <v>31819</v>
      </c>
      <c r="W215" s="111" t="s">
        <v>3101</v>
      </c>
      <c r="X215" s="111" t="s">
        <v>2388</v>
      </c>
      <c r="Y215" s="111" t="s">
        <v>156</v>
      </c>
      <c r="Z215" s="111"/>
      <c r="AA215" s="102">
        <v>13</v>
      </c>
      <c r="AB215" s="103">
        <v>42417</v>
      </c>
      <c r="AC215" s="304">
        <v>43525</v>
      </c>
      <c r="AD215" s="103"/>
      <c r="AE215" s="103" t="s">
        <v>3102</v>
      </c>
      <c r="AF215" s="103"/>
      <c r="AG215" s="103"/>
      <c r="AH215" s="102">
        <f t="shared" si="62"/>
        <v>1</v>
      </c>
      <c r="AI215" s="103" t="s">
        <v>160</v>
      </c>
      <c r="AJ215" s="103"/>
      <c r="AK215" s="103"/>
      <c r="AL215" s="103" t="s">
        <v>149</v>
      </c>
      <c r="AM215" s="103"/>
      <c r="AN215" s="103"/>
      <c r="AO215" s="103" t="s">
        <v>163</v>
      </c>
      <c r="AP215" s="103" t="s">
        <v>3103</v>
      </c>
      <c r="AQ215" s="103" t="s">
        <v>3104</v>
      </c>
      <c r="AR215" s="103"/>
      <c r="AS215" s="103"/>
      <c r="AT215" s="439" t="s">
        <v>3105</v>
      </c>
      <c r="AU215" s="102" t="s">
        <v>3106</v>
      </c>
      <c r="AV215" s="103"/>
      <c r="AW215" s="105">
        <v>43528</v>
      </c>
      <c r="AX215" s="105">
        <v>43770</v>
      </c>
      <c r="AY215" s="105" t="s">
        <v>149</v>
      </c>
      <c r="AZ215" s="105">
        <v>43271</v>
      </c>
      <c r="BA215" s="105">
        <v>43977</v>
      </c>
      <c r="BB215" s="105"/>
      <c r="BC215" s="106" t="s">
        <v>3107</v>
      </c>
      <c r="BD215" s="105">
        <v>44470</v>
      </c>
      <c r="BE215" s="105" t="s">
        <v>149</v>
      </c>
      <c r="BF215" s="105">
        <v>44732</v>
      </c>
      <c r="BG215" s="105" t="s">
        <v>149</v>
      </c>
      <c r="BH215" s="103"/>
      <c r="BI215" s="103">
        <v>45152</v>
      </c>
      <c r="BJ215" s="103"/>
      <c r="BK215" s="107">
        <v>45163</v>
      </c>
      <c r="BL215" s="102" t="s">
        <v>17</v>
      </c>
      <c r="BM215" s="102">
        <f t="shared" ref="BM215" si="64">DATEDIF(AW215,BK215, "M")+1</f>
        <v>54</v>
      </c>
      <c r="BN215" s="287">
        <f t="shared" ref="BN215:BN216" si="65">DATEDIF(AX215,BK215, "M")+1</f>
        <v>46</v>
      </c>
      <c r="BO215" s="287" t="s">
        <v>3108</v>
      </c>
      <c r="BP215" s="102">
        <v>2</v>
      </c>
      <c r="BQ215" s="102">
        <v>1</v>
      </c>
      <c r="BR215" s="102"/>
      <c r="BS215" s="102"/>
      <c r="BT215" s="102"/>
      <c r="BU215" s="102"/>
      <c r="BV215" s="102"/>
      <c r="BW215" s="102" t="s">
        <v>162</v>
      </c>
      <c r="BX215" s="102"/>
      <c r="BY215" s="102"/>
      <c r="BZ215" s="109"/>
      <c r="CA215" s="109"/>
      <c r="CB215" s="102"/>
      <c r="CC215" s="102"/>
      <c r="CD215" s="102"/>
      <c r="CE215" s="102"/>
      <c r="CF215" s="406"/>
      <c r="CG215" s="102"/>
      <c r="CH215" s="102"/>
      <c r="CI215" s="102" t="s">
        <v>814</v>
      </c>
      <c r="CJ215"/>
    </row>
    <row r="216" spans="1:88" s="53" customFormat="1" ht="24" customHeight="1">
      <c r="A216" s="102">
        <v>216</v>
      </c>
      <c r="B216" s="102" t="s">
        <v>3109</v>
      </c>
      <c r="C216" s="102" t="s">
        <v>3110</v>
      </c>
      <c r="D216" s="102" t="s">
        <v>3111</v>
      </c>
      <c r="E216" s="102" t="s">
        <v>3112</v>
      </c>
      <c r="F216" s="102" t="s">
        <v>25</v>
      </c>
      <c r="G216" s="102">
        <v>9</v>
      </c>
      <c r="H216" s="102" t="s">
        <v>55</v>
      </c>
      <c r="I216" s="102" t="s">
        <v>43</v>
      </c>
      <c r="J216" s="102" t="s">
        <v>3113</v>
      </c>
      <c r="K216" s="102" t="s">
        <v>3114</v>
      </c>
      <c r="L216" s="102" t="s">
        <v>43</v>
      </c>
      <c r="M216" s="102" t="s">
        <v>149</v>
      </c>
      <c r="N216" s="102" t="s">
        <v>3115</v>
      </c>
      <c r="O216" s="102" t="s">
        <v>321</v>
      </c>
      <c r="P216" s="102" t="s">
        <v>321</v>
      </c>
      <c r="Q216" s="102"/>
      <c r="R216" s="102" t="s">
        <v>3116</v>
      </c>
      <c r="S216" s="102" t="s">
        <v>3117</v>
      </c>
      <c r="T216" s="211" t="s">
        <v>3118</v>
      </c>
      <c r="U216" s="103" t="s">
        <v>3119</v>
      </c>
      <c r="V216" s="103">
        <v>31878</v>
      </c>
      <c r="W216" s="111" t="s">
        <v>3120</v>
      </c>
      <c r="X216" s="111" t="s">
        <v>178</v>
      </c>
      <c r="Y216" s="111"/>
      <c r="Z216" s="111"/>
      <c r="AA216" s="102">
        <v>6</v>
      </c>
      <c r="AB216" s="103">
        <v>43861</v>
      </c>
      <c r="AC216" s="304">
        <v>43525</v>
      </c>
      <c r="AD216" s="103"/>
      <c r="AE216" s="103" t="s">
        <v>3121</v>
      </c>
      <c r="AF216" s="103" t="s">
        <v>3122</v>
      </c>
      <c r="AG216" s="103"/>
      <c r="AH216" s="102">
        <f t="shared" si="62"/>
        <v>2</v>
      </c>
      <c r="AI216" s="103" t="s">
        <v>160</v>
      </c>
      <c r="AJ216" s="103" t="s">
        <v>160</v>
      </c>
      <c r="AK216" s="103"/>
      <c r="AL216" s="103" t="s">
        <v>162</v>
      </c>
      <c r="AM216" s="103" t="s">
        <v>162</v>
      </c>
      <c r="AN216" s="103"/>
      <c r="AO216" s="103" t="s">
        <v>163</v>
      </c>
      <c r="AP216" s="103" t="s">
        <v>202</v>
      </c>
      <c r="AQ216" s="103" t="s">
        <v>249</v>
      </c>
      <c r="AR216" s="103"/>
      <c r="AS216" s="103"/>
      <c r="AT216" s="438" t="s">
        <v>3123</v>
      </c>
      <c r="AU216" s="102" t="s">
        <v>3060</v>
      </c>
      <c r="AV216" s="103"/>
      <c r="AW216" s="105">
        <v>43528</v>
      </c>
      <c r="AX216" s="105">
        <v>43770</v>
      </c>
      <c r="AY216" s="105" t="s">
        <v>149</v>
      </c>
      <c r="AZ216" s="105">
        <v>43918</v>
      </c>
      <c r="BA216" s="105">
        <v>44050</v>
      </c>
      <c r="BB216" s="105"/>
      <c r="BC216" s="106" t="s">
        <v>3124</v>
      </c>
      <c r="BD216" s="105">
        <v>44470</v>
      </c>
      <c r="BE216" s="105" t="s">
        <v>149</v>
      </c>
      <c r="BF216" s="105">
        <v>44732</v>
      </c>
      <c r="BG216" s="105" t="s">
        <v>149</v>
      </c>
      <c r="BH216" s="103">
        <v>45247</v>
      </c>
      <c r="BI216" s="103"/>
      <c r="BJ216" s="103"/>
      <c r="BK216" s="107">
        <v>45441</v>
      </c>
      <c r="BL216" s="102" t="s">
        <v>17</v>
      </c>
      <c r="BM216" s="102">
        <f>DATEDIF(AW216,BK216, "M")+1</f>
        <v>63</v>
      </c>
      <c r="BN216" s="287">
        <f t="shared" si="65"/>
        <v>55</v>
      </c>
      <c r="BO216" s="287" t="s">
        <v>3125</v>
      </c>
      <c r="BP216" s="102">
        <v>0</v>
      </c>
      <c r="BQ216" s="102"/>
      <c r="BR216" s="102"/>
      <c r="BS216" s="102"/>
      <c r="BT216" s="102"/>
      <c r="BU216" s="102"/>
      <c r="BV216" s="102"/>
      <c r="BW216" s="102" t="s">
        <v>162</v>
      </c>
      <c r="BX216" s="102"/>
      <c r="BY216" s="102"/>
      <c r="BZ216" s="109"/>
      <c r="CA216" s="109"/>
      <c r="CB216" s="102"/>
      <c r="CC216" s="102"/>
      <c r="CD216" s="102"/>
      <c r="CE216" s="102"/>
      <c r="CF216" s="406">
        <v>0</v>
      </c>
      <c r="CG216" s="102"/>
      <c r="CH216" s="102"/>
      <c r="CI216" s="102" t="s">
        <v>814</v>
      </c>
      <c r="CJ216"/>
    </row>
    <row r="217" spans="1:88" s="53" customFormat="1" ht="24.95" customHeight="1">
      <c r="A217" s="97">
        <v>217</v>
      </c>
      <c r="B217" s="97" t="s">
        <v>3126</v>
      </c>
      <c r="C217" s="97" t="s">
        <v>3127</v>
      </c>
      <c r="D217" s="97" t="s">
        <v>3128</v>
      </c>
      <c r="E217" s="97" t="s">
        <v>3129</v>
      </c>
      <c r="F217" s="97" t="s">
        <v>25</v>
      </c>
      <c r="G217" s="97">
        <v>9</v>
      </c>
      <c r="H217" s="97" t="s">
        <v>49</v>
      </c>
      <c r="I217" s="97" t="s">
        <v>40</v>
      </c>
      <c r="J217" s="97" t="s">
        <v>2688</v>
      </c>
      <c r="K217" s="97" t="s">
        <v>3130</v>
      </c>
      <c r="L217" s="97" t="s">
        <v>40</v>
      </c>
      <c r="M217" s="97" t="s">
        <v>149</v>
      </c>
      <c r="N217" s="97" t="s">
        <v>3131</v>
      </c>
      <c r="O217" s="97" t="s">
        <v>150</v>
      </c>
      <c r="P217" s="97" t="s">
        <v>150</v>
      </c>
      <c r="Q217" s="97"/>
      <c r="R217" s="97" t="s">
        <v>3132</v>
      </c>
      <c r="S217" s="97" t="s">
        <v>3133</v>
      </c>
      <c r="T217" s="215" t="s">
        <v>3134</v>
      </c>
      <c r="U217" s="98" t="s">
        <v>3135</v>
      </c>
      <c r="V217" s="98">
        <v>31511</v>
      </c>
      <c r="W217" s="179"/>
      <c r="X217" s="179" t="s">
        <v>201</v>
      </c>
      <c r="Y217" s="179"/>
      <c r="Z217" s="179"/>
      <c r="AA217" s="97">
        <v>5</v>
      </c>
      <c r="AB217" s="98">
        <v>43346</v>
      </c>
      <c r="AC217" s="303">
        <v>43525</v>
      </c>
      <c r="AD217" s="98">
        <v>44818</v>
      </c>
      <c r="AE217" s="98" t="s">
        <v>3136</v>
      </c>
      <c r="AF217" s="98" t="s">
        <v>3137</v>
      </c>
      <c r="AG217" s="120"/>
      <c r="AH217" s="97">
        <f>COUNTA(AE217:AF217)</f>
        <v>2</v>
      </c>
      <c r="AI217" s="98" t="s">
        <v>160</v>
      </c>
      <c r="AJ217" s="98" t="s">
        <v>160</v>
      </c>
      <c r="AK217" s="98" t="s">
        <v>201</v>
      </c>
      <c r="AL217" s="98" t="s">
        <v>162</v>
      </c>
      <c r="AM217" s="98"/>
      <c r="AN217" s="98"/>
      <c r="AO217" s="98" t="s">
        <v>181</v>
      </c>
      <c r="AP217" s="98" t="s">
        <v>3138</v>
      </c>
      <c r="AQ217" s="98" t="s">
        <v>181</v>
      </c>
      <c r="AR217" s="98"/>
      <c r="AS217" s="98"/>
      <c r="AT217" s="437" t="s">
        <v>419</v>
      </c>
      <c r="AU217" s="97" t="s">
        <v>3139</v>
      </c>
      <c r="AV217" s="98"/>
      <c r="AW217" s="99">
        <v>43528</v>
      </c>
      <c r="AX217" s="99">
        <v>43770</v>
      </c>
      <c r="AY217" s="99" t="s">
        <v>149</v>
      </c>
      <c r="AZ217" s="99">
        <v>43427</v>
      </c>
      <c r="BA217" s="99">
        <v>43599</v>
      </c>
      <c r="BB217" s="99"/>
      <c r="BC217" s="100" t="s">
        <v>3140</v>
      </c>
      <c r="BD217" s="99"/>
      <c r="BE217" s="99"/>
      <c r="BF217" s="99"/>
      <c r="BG217" s="99"/>
      <c r="BH217" s="97"/>
      <c r="BI217" s="97"/>
      <c r="BJ217" s="97"/>
      <c r="BK217" s="115"/>
      <c r="BL217" s="97" t="s">
        <v>19</v>
      </c>
      <c r="BM217" s="286" t="s">
        <v>19</v>
      </c>
      <c r="BN217" s="286"/>
      <c r="BO217" s="97"/>
      <c r="BP217" s="97">
        <v>1</v>
      </c>
      <c r="BQ217" s="97">
        <v>1</v>
      </c>
      <c r="BR217" s="97"/>
      <c r="BS217" s="97"/>
      <c r="BT217" s="97"/>
      <c r="BU217" s="97"/>
      <c r="BV217" s="97"/>
      <c r="BW217" s="97" t="s">
        <v>3141</v>
      </c>
      <c r="BX217" s="97"/>
      <c r="BY217" s="97"/>
      <c r="BZ217" s="101">
        <v>44398</v>
      </c>
      <c r="CA217" s="101">
        <v>44733</v>
      </c>
      <c r="CB217" s="97">
        <v>12</v>
      </c>
      <c r="CC217" s="97"/>
      <c r="CD217" s="97"/>
      <c r="CE217" s="97"/>
      <c r="CF217" s="119">
        <v>2</v>
      </c>
      <c r="CG217" s="97"/>
      <c r="CH217" s="97"/>
      <c r="CI217" s="97" t="s">
        <v>814</v>
      </c>
      <c r="CJ217"/>
    </row>
    <row r="218" spans="1:88" s="53" customFormat="1" ht="24.95" customHeight="1">
      <c r="A218" s="102">
        <v>218</v>
      </c>
      <c r="B218" s="102" t="s">
        <v>3142</v>
      </c>
      <c r="C218" s="102" t="s">
        <v>3143</v>
      </c>
      <c r="D218" s="102" t="s">
        <v>2660</v>
      </c>
      <c r="E218" s="102" t="s">
        <v>3144</v>
      </c>
      <c r="F218" s="102" t="s">
        <v>25</v>
      </c>
      <c r="G218" s="102">
        <v>9</v>
      </c>
      <c r="H218" s="102" t="s">
        <v>51</v>
      </c>
      <c r="I218" s="102" t="s">
        <v>30</v>
      </c>
      <c r="J218" s="102" t="s">
        <v>3145</v>
      </c>
      <c r="K218" s="102" t="s">
        <v>3145</v>
      </c>
      <c r="L218" s="102" t="s">
        <v>43</v>
      </c>
      <c r="M218" s="102" t="s">
        <v>162</v>
      </c>
      <c r="N218" s="102" t="s">
        <v>3146</v>
      </c>
      <c r="O218" s="102" t="s">
        <v>150</v>
      </c>
      <c r="P218" s="102" t="s">
        <v>150</v>
      </c>
      <c r="Q218" s="102"/>
      <c r="R218" s="102" t="s">
        <v>3147</v>
      </c>
      <c r="S218" s="102" t="s">
        <v>3148</v>
      </c>
      <c r="T218" s="214" t="s">
        <v>3149</v>
      </c>
      <c r="U218" s="288"/>
      <c r="V218" s="103">
        <v>27798</v>
      </c>
      <c r="W218" s="111" t="s">
        <v>3150</v>
      </c>
      <c r="X218" s="111" t="s">
        <v>178</v>
      </c>
      <c r="Y218" s="111"/>
      <c r="Z218" s="111"/>
      <c r="AA218" s="102">
        <v>24</v>
      </c>
      <c r="AB218" s="103">
        <v>43647</v>
      </c>
      <c r="AC218" s="304">
        <v>43525</v>
      </c>
      <c r="AD218" s="103"/>
      <c r="AE218" s="103" t="s">
        <v>3151</v>
      </c>
      <c r="AF218" s="103"/>
      <c r="AG218" s="103"/>
      <c r="AH218" s="102">
        <f t="shared" si="62"/>
        <v>1</v>
      </c>
      <c r="AI218" s="103" t="s">
        <v>161</v>
      </c>
      <c r="AJ218" s="103"/>
      <c r="AK218" s="103"/>
      <c r="AL218" s="103" t="s">
        <v>162</v>
      </c>
      <c r="AM218" s="103"/>
      <c r="AN218" s="103"/>
      <c r="AO218" s="103" t="s">
        <v>163</v>
      </c>
      <c r="AP218" s="103" t="s">
        <v>202</v>
      </c>
      <c r="AQ218" s="103" t="s">
        <v>249</v>
      </c>
      <c r="AR218" s="103"/>
      <c r="AS218" s="103"/>
      <c r="AT218" s="438" t="s">
        <v>327</v>
      </c>
      <c r="AU218" s="102" t="s">
        <v>3152</v>
      </c>
      <c r="AV218" s="103"/>
      <c r="AW218" s="105">
        <v>43528</v>
      </c>
      <c r="AX218" s="105">
        <v>43770</v>
      </c>
      <c r="AY218" s="105" t="s">
        <v>149</v>
      </c>
      <c r="AZ218" s="105">
        <v>44258</v>
      </c>
      <c r="BA218" s="105">
        <v>44287</v>
      </c>
      <c r="BB218" s="105"/>
      <c r="BC218" s="106" t="s">
        <v>3153</v>
      </c>
      <c r="BD218" s="105">
        <v>44470</v>
      </c>
      <c r="BE218" s="105" t="s">
        <v>149</v>
      </c>
      <c r="BF218" s="105">
        <v>44732</v>
      </c>
      <c r="BG218" s="105" t="s">
        <v>149</v>
      </c>
      <c r="BH218" s="102"/>
      <c r="BI218" s="102"/>
      <c r="BJ218" s="102"/>
      <c r="BK218" s="107">
        <v>45258</v>
      </c>
      <c r="BL218" s="102" t="s">
        <v>17</v>
      </c>
      <c r="BM218" s="102">
        <f t="shared" ref="BM218:BM221" si="66">DATEDIF(AW218,BK218, "M")+1</f>
        <v>57</v>
      </c>
      <c r="BN218" s="287">
        <f>DATEDIF(AX218,BK218, "M")+1</f>
        <v>49</v>
      </c>
      <c r="BO218" s="287" t="s">
        <v>3154</v>
      </c>
      <c r="BP218" s="102">
        <v>5</v>
      </c>
      <c r="BQ218" s="102">
        <v>6</v>
      </c>
      <c r="BR218" s="102"/>
      <c r="BS218" s="102"/>
      <c r="BT218" s="102"/>
      <c r="BU218" s="102"/>
      <c r="BV218" s="102"/>
      <c r="BW218" s="102" t="s">
        <v>162</v>
      </c>
      <c r="BX218" s="102"/>
      <c r="BY218" s="102"/>
      <c r="BZ218" s="109"/>
      <c r="CA218" s="109"/>
      <c r="CB218" s="102"/>
      <c r="CC218" s="102"/>
      <c r="CD218" s="102"/>
      <c r="CE218" s="102"/>
      <c r="CF218" s="406">
        <v>2</v>
      </c>
      <c r="CG218" s="102"/>
      <c r="CH218" s="102"/>
      <c r="CI218" s="102" t="s">
        <v>814</v>
      </c>
      <c r="CJ218"/>
    </row>
    <row r="219" spans="1:88" s="53" customFormat="1" ht="24.95" customHeight="1">
      <c r="A219" s="102">
        <v>219</v>
      </c>
      <c r="B219" s="102" t="s">
        <v>3155</v>
      </c>
      <c r="C219" s="102" t="s">
        <v>3156</v>
      </c>
      <c r="D219" s="102" t="s">
        <v>3157</v>
      </c>
      <c r="E219" s="102" t="s">
        <v>3158</v>
      </c>
      <c r="F219" s="102" t="s">
        <v>24</v>
      </c>
      <c r="G219" s="102">
        <v>9</v>
      </c>
      <c r="H219" s="102" t="s">
        <v>49</v>
      </c>
      <c r="I219" s="102" t="s">
        <v>35</v>
      </c>
      <c r="J219" s="102" t="s">
        <v>3159</v>
      </c>
      <c r="K219" s="102" t="s">
        <v>3160</v>
      </c>
      <c r="L219" s="102" t="s">
        <v>43</v>
      </c>
      <c r="M219" s="102" t="s">
        <v>162</v>
      </c>
      <c r="N219" s="102"/>
      <c r="O219" s="102" t="s">
        <v>150</v>
      </c>
      <c r="P219" s="102" t="s">
        <v>150</v>
      </c>
      <c r="Q219" s="102"/>
      <c r="R219" s="102" t="s">
        <v>3161</v>
      </c>
      <c r="S219" s="102" t="s">
        <v>3162</v>
      </c>
      <c r="T219" s="211" t="s">
        <v>3163</v>
      </c>
      <c r="U219" s="103" t="s">
        <v>3164</v>
      </c>
      <c r="V219" s="103">
        <v>29084</v>
      </c>
      <c r="W219" s="111" t="s">
        <v>3165</v>
      </c>
      <c r="X219" s="111" t="s">
        <v>2388</v>
      </c>
      <c r="Y219" s="111" t="s">
        <v>156</v>
      </c>
      <c r="Z219" s="111"/>
      <c r="AA219" s="102">
        <v>16</v>
      </c>
      <c r="AB219" s="103">
        <v>43831</v>
      </c>
      <c r="AC219" s="304">
        <v>43525</v>
      </c>
      <c r="AD219" s="103"/>
      <c r="AE219" s="103" t="s">
        <v>3166</v>
      </c>
      <c r="AF219" s="103" t="s">
        <v>3167</v>
      </c>
      <c r="AG219" s="103" t="s">
        <v>3168</v>
      </c>
      <c r="AH219" s="102">
        <f t="shared" si="62"/>
        <v>3</v>
      </c>
      <c r="AI219" s="103" t="s">
        <v>161</v>
      </c>
      <c r="AJ219" s="103" t="s">
        <v>160</v>
      </c>
      <c r="AK219" s="103" t="s">
        <v>160</v>
      </c>
      <c r="AL219" s="103" t="s">
        <v>149</v>
      </c>
      <c r="AM219" s="103"/>
      <c r="AN219" s="103"/>
      <c r="AO219" s="103" t="s">
        <v>163</v>
      </c>
      <c r="AP219" s="103" t="s">
        <v>202</v>
      </c>
      <c r="AQ219" s="103" t="s">
        <v>202</v>
      </c>
      <c r="AR219" s="103"/>
      <c r="AS219" s="103"/>
      <c r="AT219" s="438" t="s">
        <v>203</v>
      </c>
      <c r="AU219" s="102" t="s">
        <v>3169</v>
      </c>
      <c r="AV219" s="103"/>
      <c r="AW219" s="105">
        <v>43528</v>
      </c>
      <c r="AX219" s="105">
        <v>43770</v>
      </c>
      <c r="AY219" s="105" t="s">
        <v>149</v>
      </c>
      <c r="AZ219" s="105">
        <v>44887</v>
      </c>
      <c r="BA219" s="105">
        <v>44887</v>
      </c>
      <c r="BB219" s="105"/>
      <c r="BC219" s="106" t="s">
        <v>3170</v>
      </c>
      <c r="BD219" s="105">
        <v>44470</v>
      </c>
      <c r="BE219" s="105" t="s">
        <v>149</v>
      </c>
      <c r="BF219" s="105">
        <v>44732</v>
      </c>
      <c r="BG219" s="105" t="s">
        <v>149</v>
      </c>
      <c r="BH219" s="102"/>
      <c r="BI219" s="102"/>
      <c r="BJ219" s="102"/>
      <c r="BK219" s="107"/>
      <c r="BL219" s="102" t="s">
        <v>18</v>
      </c>
      <c r="BM219" s="238"/>
      <c r="BN219" s="287"/>
      <c r="BO219" s="102"/>
      <c r="BP219" s="102">
        <v>3</v>
      </c>
      <c r="BQ219" s="102"/>
      <c r="BR219" s="102"/>
      <c r="BS219" s="102"/>
      <c r="BT219" s="102"/>
      <c r="BU219" s="102"/>
      <c r="BV219" s="102"/>
      <c r="BW219" s="102" t="s">
        <v>162</v>
      </c>
      <c r="BX219" s="102"/>
      <c r="BY219" s="102"/>
      <c r="BZ219" s="109"/>
      <c r="CA219" s="109"/>
      <c r="CB219" s="102"/>
      <c r="CC219" s="102"/>
      <c r="CD219" s="102"/>
      <c r="CE219" s="102"/>
      <c r="CF219" s="406">
        <v>3</v>
      </c>
      <c r="CG219" s="102"/>
      <c r="CH219" s="102"/>
      <c r="CI219" s="102" t="s">
        <v>814</v>
      </c>
      <c r="CJ219"/>
    </row>
    <row r="220" spans="1:88" s="53" customFormat="1" ht="24.95" customHeight="1">
      <c r="A220" s="102">
        <v>220</v>
      </c>
      <c r="B220" s="102" t="s">
        <v>3171</v>
      </c>
      <c r="C220" s="102" t="s">
        <v>3172</v>
      </c>
      <c r="D220" s="102" t="s">
        <v>3173</v>
      </c>
      <c r="E220" s="102" t="s">
        <v>3174</v>
      </c>
      <c r="F220" s="102" t="s">
        <v>25</v>
      </c>
      <c r="G220" s="102">
        <v>9</v>
      </c>
      <c r="H220" s="102" t="s">
        <v>51</v>
      </c>
      <c r="I220" s="102" t="s">
        <v>37</v>
      </c>
      <c r="J220" s="102" t="s">
        <v>3175</v>
      </c>
      <c r="K220" s="102" t="s">
        <v>3176</v>
      </c>
      <c r="L220" s="102" t="s">
        <v>37</v>
      </c>
      <c r="M220" s="102" t="s">
        <v>149</v>
      </c>
      <c r="N220" s="102" t="s">
        <v>3177</v>
      </c>
      <c r="O220" s="102" t="s">
        <v>150</v>
      </c>
      <c r="P220" s="102" t="s">
        <v>150</v>
      </c>
      <c r="Q220" s="102"/>
      <c r="R220" s="102" t="s">
        <v>3178</v>
      </c>
      <c r="S220" s="102" t="s">
        <v>3179</v>
      </c>
      <c r="T220" s="211" t="s">
        <v>3180</v>
      </c>
      <c r="U220" s="103" t="s">
        <v>2761</v>
      </c>
      <c r="V220" s="103">
        <v>27500</v>
      </c>
      <c r="W220" s="111"/>
      <c r="X220" s="111" t="s">
        <v>178</v>
      </c>
      <c r="Y220" s="111" t="s">
        <v>162</v>
      </c>
      <c r="Z220" s="111"/>
      <c r="AA220" s="102">
        <v>9</v>
      </c>
      <c r="AB220" s="103">
        <v>43396</v>
      </c>
      <c r="AC220" s="304">
        <v>43525</v>
      </c>
      <c r="AD220" s="103"/>
      <c r="AE220" s="103" t="s">
        <v>3181</v>
      </c>
      <c r="AF220" s="103" t="s">
        <v>3182</v>
      </c>
      <c r="AG220" s="103"/>
      <c r="AH220" s="102">
        <f t="shared" si="62"/>
        <v>2</v>
      </c>
      <c r="AI220" s="103" t="s">
        <v>160</v>
      </c>
      <c r="AJ220" s="103" t="s">
        <v>160</v>
      </c>
      <c r="AK220" s="103"/>
      <c r="AL220" s="103" t="s">
        <v>149</v>
      </c>
      <c r="AM220" s="103"/>
      <c r="AN220" s="103"/>
      <c r="AO220" s="103" t="s">
        <v>181</v>
      </c>
      <c r="AP220" s="103" t="s">
        <v>1272</v>
      </c>
      <c r="AQ220" s="103"/>
      <c r="AR220" s="103"/>
      <c r="AS220" s="103"/>
      <c r="AT220" s="438" t="s">
        <v>284</v>
      </c>
      <c r="AU220" s="102" t="s">
        <v>3183</v>
      </c>
      <c r="AV220" s="103"/>
      <c r="AW220" s="105">
        <v>43528</v>
      </c>
      <c r="AX220" s="105">
        <v>43770</v>
      </c>
      <c r="AY220" s="105" t="s">
        <v>149</v>
      </c>
      <c r="AZ220" s="105">
        <v>44404</v>
      </c>
      <c r="BA220" s="105">
        <v>44351</v>
      </c>
      <c r="BB220" s="105"/>
      <c r="BC220" s="106" t="s">
        <v>3184</v>
      </c>
      <c r="BD220" s="105">
        <v>44470</v>
      </c>
      <c r="BE220" s="105" t="s">
        <v>149</v>
      </c>
      <c r="BF220" s="105">
        <v>44732</v>
      </c>
      <c r="BG220" s="105" t="s">
        <v>149</v>
      </c>
      <c r="BH220" s="102"/>
      <c r="BI220" s="104">
        <v>45272</v>
      </c>
      <c r="BJ220" s="104">
        <v>45283</v>
      </c>
      <c r="BK220" s="107">
        <v>44938</v>
      </c>
      <c r="BL220" s="102" t="s">
        <v>17</v>
      </c>
      <c r="BM220" s="102">
        <f t="shared" si="66"/>
        <v>47</v>
      </c>
      <c r="BN220" s="287">
        <f t="shared" ref="BN220:BN221" si="67">DATEDIF(AX220,BK220, "M")+1</f>
        <v>39</v>
      </c>
      <c r="BO220" s="287" t="s">
        <v>3185</v>
      </c>
      <c r="BP220" s="102">
        <v>7</v>
      </c>
      <c r="BQ220" s="102">
        <v>4</v>
      </c>
      <c r="BR220" s="102"/>
      <c r="BS220" s="102"/>
      <c r="BT220" s="102"/>
      <c r="BU220" s="102"/>
      <c r="BV220" s="102"/>
      <c r="BW220" s="102" t="s">
        <v>162</v>
      </c>
      <c r="BX220" s="102"/>
      <c r="BY220" s="102"/>
      <c r="BZ220" s="109"/>
      <c r="CA220" s="109"/>
      <c r="CB220" s="102"/>
      <c r="CC220" s="102"/>
      <c r="CD220" s="102"/>
      <c r="CE220" s="102"/>
      <c r="CF220" s="406">
        <v>3</v>
      </c>
      <c r="CG220" s="102"/>
      <c r="CH220" s="102"/>
      <c r="CI220" s="102" t="s">
        <v>814</v>
      </c>
      <c r="CJ220"/>
    </row>
    <row r="221" spans="1:88" s="53" customFormat="1" ht="24.95" customHeight="1">
      <c r="A221" s="102">
        <v>221</v>
      </c>
      <c r="B221" s="102" t="s">
        <v>3186</v>
      </c>
      <c r="C221" s="102" t="s">
        <v>3187</v>
      </c>
      <c r="D221" s="102" t="s">
        <v>623</v>
      </c>
      <c r="E221" s="102" t="s">
        <v>3188</v>
      </c>
      <c r="F221" s="102" t="s">
        <v>24</v>
      </c>
      <c r="G221" s="102">
        <v>9</v>
      </c>
      <c r="H221" s="102" t="s">
        <v>56</v>
      </c>
      <c r="I221" s="102" t="s">
        <v>38</v>
      </c>
      <c r="J221" s="102" t="s">
        <v>1136</v>
      </c>
      <c r="K221" s="102" t="s">
        <v>3189</v>
      </c>
      <c r="L221" s="102" t="s">
        <v>43</v>
      </c>
      <c r="M221" s="102" t="s">
        <v>162</v>
      </c>
      <c r="N221" s="102"/>
      <c r="O221" s="102" t="s">
        <v>150</v>
      </c>
      <c r="P221" s="102" t="s">
        <v>150</v>
      </c>
      <c r="Q221" s="102"/>
      <c r="R221" s="102" t="s">
        <v>3190</v>
      </c>
      <c r="S221" s="347" t="s">
        <v>3191</v>
      </c>
      <c r="T221" s="213" t="s">
        <v>3192</v>
      </c>
      <c r="U221" s="103" t="s">
        <v>3193</v>
      </c>
      <c r="V221" s="103">
        <v>30008</v>
      </c>
      <c r="W221" s="111" t="s">
        <v>3194</v>
      </c>
      <c r="X221" s="111" t="s">
        <v>2388</v>
      </c>
      <c r="Y221" s="111" t="s">
        <v>156</v>
      </c>
      <c r="Z221" s="111"/>
      <c r="AA221" s="102">
        <v>9</v>
      </c>
      <c r="AB221" s="103">
        <v>43861</v>
      </c>
      <c r="AC221" s="304">
        <v>43525</v>
      </c>
      <c r="AD221" s="103"/>
      <c r="AE221" s="103" t="s">
        <v>3195</v>
      </c>
      <c r="AF221" s="103" t="s">
        <v>3196</v>
      </c>
      <c r="AG221" s="103" t="s">
        <v>3197</v>
      </c>
      <c r="AH221" s="102">
        <f t="shared" si="62"/>
        <v>3</v>
      </c>
      <c r="AI221" s="103" t="s">
        <v>161</v>
      </c>
      <c r="AJ221" s="103" t="s">
        <v>161</v>
      </c>
      <c r="AK221" s="103" t="s">
        <v>160</v>
      </c>
      <c r="AL221" s="103" t="s">
        <v>149</v>
      </c>
      <c r="AM221" s="103" t="s">
        <v>162</v>
      </c>
      <c r="AN221" s="103" t="s">
        <v>162</v>
      </c>
      <c r="AO221" s="103" t="s">
        <v>181</v>
      </c>
      <c r="AP221" s="103" t="s">
        <v>597</v>
      </c>
      <c r="AQ221" s="103"/>
      <c r="AR221" s="103"/>
      <c r="AS221" s="103"/>
      <c r="AT221" s="438" t="s">
        <v>1273</v>
      </c>
      <c r="AU221" s="102" t="s">
        <v>3198</v>
      </c>
      <c r="AV221" s="103"/>
      <c r="AW221" s="105">
        <v>43528</v>
      </c>
      <c r="AX221" s="105">
        <v>43770</v>
      </c>
      <c r="AY221" s="105" t="s">
        <v>149</v>
      </c>
      <c r="AZ221" s="105">
        <v>44239</v>
      </c>
      <c r="BA221" s="105">
        <v>44375</v>
      </c>
      <c r="BB221" s="105"/>
      <c r="BC221" s="106" t="s">
        <v>3199</v>
      </c>
      <c r="BD221" s="105">
        <v>44470</v>
      </c>
      <c r="BE221" s="105" t="s">
        <v>149</v>
      </c>
      <c r="BF221" s="105">
        <v>44732</v>
      </c>
      <c r="BG221" s="105" t="s">
        <v>149</v>
      </c>
      <c r="BH221" s="102"/>
      <c r="BI221" s="102"/>
      <c r="BJ221" s="102"/>
      <c r="BK221" s="107">
        <v>45313</v>
      </c>
      <c r="BL221" s="102" t="s">
        <v>17</v>
      </c>
      <c r="BM221" s="102">
        <f t="shared" si="66"/>
        <v>59</v>
      </c>
      <c r="BN221" s="287">
        <f t="shared" si="67"/>
        <v>51</v>
      </c>
      <c r="BO221" s="287" t="s">
        <v>3200</v>
      </c>
      <c r="BP221" s="102">
        <v>24</v>
      </c>
      <c r="BQ221" s="102">
        <v>6</v>
      </c>
      <c r="BR221" s="102"/>
      <c r="BS221" s="102"/>
      <c r="BT221" s="102"/>
      <c r="BU221" s="102"/>
      <c r="BV221" s="102"/>
      <c r="BW221" s="102" t="s">
        <v>162</v>
      </c>
      <c r="BX221" s="102"/>
      <c r="BY221" s="102"/>
      <c r="BZ221" s="109"/>
      <c r="CA221" s="109"/>
      <c r="CB221" s="102"/>
      <c r="CC221" s="102"/>
      <c r="CD221" s="102"/>
      <c r="CE221" s="102"/>
      <c r="CF221" s="406">
        <v>1</v>
      </c>
      <c r="CG221" s="102"/>
      <c r="CH221" s="102"/>
      <c r="CI221" s="102" t="s">
        <v>814</v>
      </c>
      <c r="CJ221"/>
    </row>
    <row r="222" spans="1:88" s="53" customFormat="1" ht="24.95" customHeight="1">
      <c r="A222" s="102">
        <v>222</v>
      </c>
      <c r="B222" s="102" t="s">
        <v>3201</v>
      </c>
      <c r="C222" s="102" t="s">
        <v>3202</v>
      </c>
      <c r="D222" s="102"/>
      <c r="E222" s="102" t="s">
        <v>3203</v>
      </c>
      <c r="F222" s="102" t="s">
        <v>25</v>
      </c>
      <c r="G222" s="102">
        <v>9</v>
      </c>
      <c r="H222" s="102" t="s">
        <v>50</v>
      </c>
      <c r="I222" s="102" t="s">
        <v>44</v>
      </c>
      <c r="J222" s="102" t="s">
        <v>3204</v>
      </c>
      <c r="K222" s="102" t="s">
        <v>3205</v>
      </c>
      <c r="L222" s="102" t="s">
        <v>42</v>
      </c>
      <c r="M222" s="102" t="s">
        <v>149</v>
      </c>
      <c r="N222" s="102">
        <v>201980015427</v>
      </c>
      <c r="O222" s="102" t="s">
        <v>150</v>
      </c>
      <c r="P222" s="102" t="s">
        <v>150</v>
      </c>
      <c r="Q222" s="102"/>
      <c r="R222" s="102" t="s">
        <v>3206</v>
      </c>
      <c r="S222" s="102" t="s">
        <v>3207</v>
      </c>
      <c r="T222" s="211" t="s">
        <v>3208</v>
      </c>
      <c r="U222" s="103" t="s">
        <v>3209</v>
      </c>
      <c r="V222" s="103">
        <v>33421</v>
      </c>
      <c r="W222" s="111" t="s">
        <v>3210</v>
      </c>
      <c r="X222" s="111" t="s">
        <v>155</v>
      </c>
      <c r="Y222" s="111"/>
      <c r="Z222" s="111"/>
      <c r="AA222" s="102">
        <v>3</v>
      </c>
      <c r="AB222" s="103">
        <v>43815</v>
      </c>
      <c r="AC222" s="304">
        <v>43525</v>
      </c>
      <c r="AD222" s="103"/>
      <c r="AE222" s="103" t="s">
        <v>3211</v>
      </c>
      <c r="AF222" s="103" t="s">
        <v>3212</v>
      </c>
      <c r="AG222" s="103"/>
      <c r="AH222" s="102">
        <f t="shared" si="62"/>
        <v>2</v>
      </c>
      <c r="AI222" s="103" t="s">
        <v>160</v>
      </c>
      <c r="AJ222" s="103" t="s">
        <v>160</v>
      </c>
      <c r="AK222" s="103"/>
      <c r="AL222" s="103" t="s">
        <v>162</v>
      </c>
      <c r="AM222" s="103" t="s">
        <v>149</v>
      </c>
      <c r="AN222" s="103"/>
      <c r="AO222" s="103" t="s">
        <v>181</v>
      </c>
      <c r="AP222" s="103" t="s">
        <v>2211</v>
      </c>
      <c r="AQ222" s="103" t="s">
        <v>2211</v>
      </c>
      <c r="AR222" s="103"/>
      <c r="AS222" s="103"/>
      <c r="AT222" s="438" t="s">
        <v>297</v>
      </c>
      <c r="AU222" s="102" t="s">
        <v>3213</v>
      </c>
      <c r="AV222" s="103"/>
      <c r="AW222" s="105">
        <v>43528</v>
      </c>
      <c r="AX222" s="105">
        <v>43770</v>
      </c>
      <c r="AY222" s="105" t="s">
        <v>149</v>
      </c>
      <c r="AZ222" s="105">
        <v>43609</v>
      </c>
      <c r="BA222" s="105">
        <v>43653</v>
      </c>
      <c r="BB222" s="105"/>
      <c r="BC222" s="106" t="s">
        <v>3214</v>
      </c>
      <c r="BD222" s="105">
        <v>44470</v>
      </c>
      <c r="BE222" s="105" t="s">
        <v>149</v>
      </c>
      <c r="BF222" s="105">
        <v>44732</v>
      </c>
      <c r="BG222" s="105" t="s">
        <v>149</v>
      </c>
      <c r="BH222" s="102"/>
      <c r="BI222" s="102"/>
      <c r="BJ222" s="102"/>
      <c r="BK222" s="107"/>
      <c r="BL222" s="102" t="s">
        <v>18</v>
      </c>
      <c r="BM222" s="238"/>
      <c r="BN222" s="287"/>
      <c r="BO222" s="102"/>
      <c r="BP222" s="102">
        <v>0</v>
      </c>
      <c r="BQ222" s="102">
        <v>5</v>
      </c>
      <c r="BR222" s="102"/>
      <c r="BS222" s="102"/>
      <c r="BT222" s="102"/>
      <c r="BU222" s="102"/>
      <c r="BV222" s="102"/>
      <c r="BW222" s="102" t="s">
        <v>162</v>
      </c>
      <c r="BX222" s="102"/>
      <c r="BY222" s="102"/>
      <c r="BZ222" s="109">
        <v>45078</v>
      </c>
      <c r="CA222" s="109">
        <v>45443</v>
      </c>
      <c r="CB222" s="102">
        <v>12</v>
      </c>
      <c r="CC222" s="102"/>
      <c r="CD222" s="102"/>
      <c r="CE222" s="102"/>
      <c r="CF222" s="406">
        <v>0</v>
      </c>
      <c r="CG222" s="102"/>
      <c r="CH222" s="102"/>
      <c r="CI222" s="102" t="s">
        <v>814</v>
      </c>
      <c r="CJ222"/>
    </row>
    <row r="223" spans="1:88" s="53" customFormat="1" ht="24.95" customHeight="1">
      <c r="A223" s="102">
        <v>223</v>
      </c>
      <c r="B223" s="102" t="s">
        <v>3215</v>
      </c>
      <c r="C223" s="102" t="s">
        <v>3216</v>
      </c>
      <c r="D223" s="102"/>
      <c r="E223" s="102" t="s">
        <v>3217</v>
      </c>
      <c r="F223" s="102" t="s">
        <v>25</v>
      </c>
      <c r="G223" s="102">
        <v>9</v>
      </c>
      <c r="H223" s="102" t="s">
        <v>51</v>
      </c>
      <c r="I223" s="102" t="s">
        <v>30</v>
      </c>
      <c r="J223" s="102" t="s">
        <v>3218</v>
      </c>
      <c r="K223" s="102" t="s">
        <v>3219</v>
      </c>
      <c r="L223" s="102" t="s">
        <v>30</v>
      </c>
      <c r="M223" s="102" t="s">
        <v>149</v>
      </c>
      <c r="N223" s="102"/>
      <c r="O223" s="102" t="s">
        <v>150</v>
      </c>
      <c r="P223" s="102" t="s">
        <v>150</v>
      </c>
      <c r="Q223" s="102"/>
      <c r="R223" s="102" t="s">
        <v>3220</v>
      </c>
      <c r="S223" s="102" t="s">
        <v>3221</v>
      </c>
      <c r="T223" s="211" t="s">
        <v>3222</v>
      </c>
      <c r="U223" s="289" t="s">
        <v>3223</v>
      </c>
      <c r="V223" s="103">
        <v>26828</v>
      </c>
      <c r="W223" s="216" t="s">
        <v>3224</v>
      </c>
      <c r="X223" s="216" t="s">
        <v>178</v>
      </c>
      <c r="Y223" s="216" t="s">
        <v>162</v>
      </c>
      <c r="Z223" s="216"/>
      <c r="AA223" s="102">
        <v>45</v>
      </c>
      <c r="AB223" s="103">
        <v>43840</v>
      </c>
      <c r="AC223" s="304">
        <v>43525</v>
      </c>
      <c r="AD223" s="103"/>
      <c r="AE223" s="103" t="s">
        <v>3225</v>
      </c>
      <c r="AF223" s="103"/>
      <c r="AG223" s="103"/>
      <c r="AH223" s="102">
        <f t="shared" si="62"/>
        <v>1</v>
      </c>
      <c r="AI223" s="103" t="s">
        <v>3226</v>
      </c>
      <c r="AJ223" s="103"/>
      <c r="AK223" s="103"/>
      <c r="AL223" s="103" t="s">
        <v>149</v>
      </c>
      <c r="AM223" s="103"/>
      <c r="AN223" s="103"/>
      <c r="AO223" s="103" t="s">
        <v>163</v>
      </c>
      <c r="AP223" s="103" t="s">
        <v>1448</v>
      </c>
      <c r="AQ223" s="103" t="s">
        <v>1448</v>
      </c>
      <c r="AR223" s="103"/>
      <c r="AS223" s="103"/>
      <c r="AT223" s="438" t="s">
        <v>327</v>
      </c>
      <c r="AU223" s="102" t="s">
        <v>3227</v>
      </c>
      <c r="AV223" s="103"/>
      <c r="AW223" s="105">
        <v>43528</v>
      </c>
      <c r="AX223" s="105">
        <v>43771</v>
      </c>
      <c r="AY223" s="105" t="s">
        <v>149</v>
      </c>
      <c r="AZ223" s="105">
        <v>40464</v>
      </c>
      <c r="BA223" s="105">
        <v>44116</v>
      </c>
      <c r="BB223" s="105"/>
      <c r="BC223" s="106" t="s">
        <v>3228</v>
      </c>
      <c r="BD223" s="105">
        <v>44470</v>
      </c>
      <c r="BE223" s="105" t="s">
        <v>149</v>
      </c>
      <c r="BF223" s="105">
        <v>44732</v>
      </c>
      <c r="BG223" s="105" t="s">
        <v>149</v>
      </c>
      <c r="BH223" s="102"/>
      <c r="BI223" s="102"/>
      <c r="BJ223" s="102"/>
      <c r="BK223" s="107"/>
      <c r="BL223" s="102" t="s">
        <v>18</v>
      </c>
      <c r="BM223" s="238"/>
      <c r="BN223" s="287"/>
      <c r="BO223" s="102"/>
      <c r="BP223" s="102">
        <v>3</v>
      </c>
      <c r="BQ223" s="102">
        <v>7</v>
      </c>
      <c r="BR223" s="102"/>
      <c r="BS223" s="102"/>
      <c r="BT223" s="102"/>
      <c r="BU223" s="102"/>
      <c r="BV223" s="102"/>
      <c r="BW223" s="102" t="s">
        <v>162</v>
      </c>
      <c r="BX223" s="102"/>
      <c r="BY223" s="102"/>
      <c r="BZ223" s="109"/>
      <c r="CA223" s="109"/>
      <c r="CB223" s="102"/>
      <c r="CC223" s="102"/>
      <c r="CD223" s="102"/>
      <c r="CE223" s="102"/>
      <c r="CF223" s="406">
        <v>3</v>
      </c>
      <c r="CG223" s="102"/>
      <c r="CH223" s="102"/>
      <c r="CI223" s="102" t="s">
        <v>814</v>
      </c>
      <c r="CJ223"/>
    </row>
    <row r="224" spans="1:88" s="53" customFormat="1" ht="24.95" customHeight="1">
      <c r="A224" s="102">
        <v>224</v>
      </c>
      <c r="B224" s="97" t="s">
        <v>3229</v>
      </c>
      <c r="C224" s="97" t="s">
        <v>3230</v>
      </c>
      <c r="D224" s="97" t="s">
        <v>3231</v>
      </c>
      <c r="E224" s="97" t="s">
        <v>3232</v>
      </c>
      <c r="F224" s="97" t="s">
        <v>25</v>
      </c>
      <c r="G224" s="97">
        <v>9</v>
      </c>
      <c r="H224" s="97" t="s">
        <v>57</v>
      </c>
      <c r="I224" s="97" t="s">
        <v>33</v>
      </c>
      <c r="J224" s="97" t="s">
        <v>1539</v>
      </c>
      <c r="K224" s="97" t="s">
        <v>2991</v>
      </c>
      <c r="L224" s="97"/>
      <c r="M224" s="97" t="s">
        <v>149</v>
      </c>
      <c r="N224" s="97"/>
      <c r="O224" s="97" t="s">
        <v>150</v>
      </c>
      <c r="P224" s="97" t="s">
        <v>150</v>
      </c>
      <c r="Q224" s="97"/>
      <c r="R224" s="97" t="s">
        <v>3233</v>
      </c>
      <c r="S224" s="209" t="s">
        <v>3234</v>
      </c>
      <c r="T224" s="215" t="s">
        <v>3235</v>
      </c>
      <c r="U224" s="98" t="s">
        <v>3236</v>
      </c>
      <c r="V224" s="98">
        <v>30844</v>
      </c>
      <c r="W224" s="179" t="s">
        <v>3237</v>
      </c>
      <c r="X224" s="179"/>
      <c r="Y224" s="179"/>
      <c r="Z224" s="179"/>
      <c r="AA224" s="97">
        <v>26</v>
      </c>
      <c r="AB224" s="98"/>
      <c r="AC224" s="303">
        <v>43525</v>
      </c>
      <c r="AD224" s="98">
        <v>44818</v>
      </c>
      <c r="AE224" s="98"/>
      <c r="AF224" s="98"/>
      <c r="AG224" s="98"/>
      <c r="AH224" s="97">
        <f t="shared" si="62"/>
        <v>0</v>
      </c>
      <c r="AI224" s="98"/>
      <c r="AJ224" s="98"/>
      <c r="AK224" s="98"/>
      <c r="AL224" s="98"/>
      <c r="AM224" s="98"/>
      <c r="AN224" s="98"/>
      <c r="AO224" s="98" t="s">
        <v>181</v>
      </c>
      <c r="AP224" s="98" t="s">
        <v>2900</v>
      </c>
      <c r="AQ224" s="98" t="s">
        <v>2900</v>
      </c>
      <c r="AR224" s="98"/>
      <c r="AS224" s="98"/>
      <c r="AT224" s="437" t="s">
        <v>584</v>
      </c>
      <c r="AU224" s="97" t="s">
        <v>3238</v>
      </c>
      <c r="AV224" s="98"/>
      <c r="AW224" s="99">
        <v>43891</v>
      </c>
      <c r="AX224" s="99">
        <v>44136</v>
      </c>
      <c r="AY224" s="99" t="s">
        <v>162</v>
      </c>
      <c r="AZ224" s="99"/>
      <c r="BA224" s="99"/>
      <c r="BB224" s="99"/>
      <c r="BC224" s="100" t="s">
        <v>3237</v>
      </c>
      <c r="BD224" s="99"/>
      <c r="BE224" s="99"/>
      <c r="BF224" s="99"/>
      <c r="BG224" s="99"/>
      <c r="BH224" s="97"/>
      <c r="BI224" s="97"/>
      <c r="BJ224" s="97"/>
      <c r="BK224" s="115"/>
      <c r="BL224" s="97" t="s">
        <v>19</v>
      </c>
      <c r="BM224" s="286" t="s">
        <v>19</v>
      </c>
      <c r="BN224" s="286"/>
      <c r="BO224" s="97"/>
      <c r="BP224" s="97">
        <v>1</v>
      </c>
      <c r="BQ224" s="97">
        <v>2</v>
      </c>
      <c r="BR224" s="97"/>
      <c r="BS224" s="97"/>
      <c r="BT224" s="97"/>
      <c r="BU224" s="97"/>
      <c r="BV224" s="97"/>
      <c r="BW224" s="97" t="s">
        <v>162</v>
      </c>
      <c r="BX224" s="97" t="s">
        <v>149</v>
      </c>
      <c r="BY224" s="97"/>
      <c r="BZ224" s="101">
        <v>43705</v>
      </c>
      <c r="CA224" s="101">
        <v>43914</v>
      </c>
      <c r="CB224" s="97">
        <v>7</v>
      </c>
      <c r="CC224" s="97"/>
      <c r="CD224" s="97"/>
      <c r="CE224" s="97"/>
      <c r="CF224" s="119">
        <v>3</v>
      </c>
      <c r="CG224" s="97"/>
      <c r="CH224" s="97"/>
      <c r="CI224" s="97" t="s">
        <v>814</v>
      </c>
      <c r="CJ224"/>
    </row>
    <row r="225" spans="1:88" s="53" customFormat="1" ht="29.45" customHeight="1">
      <c r="A225" s="217">
        <v>225</v>
      </c>
      <c r="B225" s="217" t="s">
        <v>3239</v>
      </c>
      <c r="C225" s="217" t="s">
        <v>3240</v>
      </c>
      <c r="D225" s="217"/>
      <c r="E225" s="217" t="s">
        <v>3241</v>
      </c>
      <c r="F225" s="217" t="s">
        <v>25</v>
      </c>
      <c r="G225" s="217">
        <v>10</v>
      </c>
      <c r="H225" s="217" t="s">
        <v>52</v>
      </c>
      <c r="I225" s="217" t="s">
        <v>41</v>
      </c>
      <c r="J225" s="217" t="s">
        <v>1429</v>
      </c>
      <c r="K225" s="217" t="s">
        <v>3242</v>
      </c>
      <c r="L225" s="217" t="s">
        <v>43</v>
      </c>
      <c r="M225" s="217" t="s">
        <v>162</v>
      </c>
      <c r="N225" s="217"/>
      <c r="O225" s="217" t="s">
        <v>150</v>
      </c>
      <c r="P225" s="217" t="s">
        <v>150</v>
      </c>
      <c r="Q225" s="217"/>
      <c r="R225" s="217" t="s">
        <v>3243</v>
      </c>
      <c r="S225" s="217" t="s">
        <v>3244</v>
      </c>
      <c r="T225" s="385" t="s">
        <v>3245</v>
      </c>
      <c r="U225" s="218" t="s">
        <v>3246</v>
      </c>
      <c r="V225" s="218">
        <v>29346</v>
      </c>
      <c r="W225" s="290" t="s">
        <v>3247</v>
      </c>
      <c r="X225" s="290" t="s">
        <v>178</v>
      </c>
      <c r="Y225" s="290"/>
      <c r="Z225" s="290"/>
      <c r="AA225" s="217"/>
      <c r="AB225" s="218">
        <v>43861</v>
      </c>
      <c r="AC225" s="312">
        <v>43891</v>
      </c>
      <c r="AD225" s="218"/>
      <c r="AE225" s="218" t="s">
        <v>3248</v>
      </c>
      <c r="AF225" s="218"/>
      <c r="AG225" s="218"/>
      <c r="AH225" s="217">
        <f t="shared" ref="AH225:AH249" si="68">COUNTA(AE225:AG225)</f>
        <v>1</v>
      </c>
      <c r="AI225" s="218"/>
      <c r="AJ225" s="218"/>
      <c r="AK225" s="218"/>
      <c r="AL225" s="218"/>
      <c r="AM225" s="218"/>
      <c r="AN225" s="218"/>
      <c r="AO225" s="218" t="s">
        <v>163</v>
      </c>
      <c r="AP225" s="218" t="s">
        <v>180</v>
      </c>
      <c r="AQ225" s="218" t="s">
        <v>180</v>
      </c>
      <c r="AR225" s="218" t="s">
        <v>162</v>
      </c>
      <c r="AS225" s="218"/>
      <c r="AT225" s="460" t="s">
        <v>218</v>
      </c>
      <c r="AU225" s="217" t="s">
        <v>3249</v>
      </c>
      <c r="AV225" s="218"/>
      <c r="AW225" s="219">
        <v>43892</v>
      </c>
      <c r="AX225" s="345" t="s">
        <v>3250</v>
      </c>
      <c r="AY225" s="218" t="s">
        <v>149</v>
      </c>
      <c r="AZ225" s="219">
        <v>44452</v>
      </c>
      <c r="BA225" s="219">
        <v>44531</v>
      </c>
      <c r="BB225" s="219"/>
      <c r="BC225" s="220" t="s">
        <v>3247</v>
      </c>
      <c r="BD225" s="219">
        <v>44872</v>
      </c>
      <c r="BE225" s="219" t="s">
        <v>149</v>
      </c>
      <c r="BF225" s="219">
        <v>45476</v>
      </c>
      <c r="BG225" s="219" t="s">
        <v>149</v>
      </c>
      <c r="BH225" s="218"/>
      <c r="BI225" s="218"/>
      <c r="BJ225" s="218"/>
      <c r="BK225" s="221">
        <v>45538</v>
      </c>
      <c r="BL225" s="217" t="s">
        <v>17</v>
      </c>
      <c r="BM225" s="291">
        <f>DATEDIF(AW225,BK225, "M")+1</f>
        <v>55</v>
      </c>
      <c r="BN225" s="217" t="e">
        <f>DATEDIF(AX225,BK225, "M")+1</f>
        <v>#VALUE!</v>
      </c>
      <c r="BO225" s="217" t="s">
        <v>3251</v>
      </c>
      <c r="BP225" s="217">
        <v>0</v>
      </c>
      <c r="BQ225" s="217"/>
      <c r="BR225" s="217"/>
      <c r="BS225" s="217"/>
      <c r="BT225" s="217"/>
      <c r="BU225" s="217"/>
      <c r="BV225" s="217"/>
      <c r="BW225" s="217" t="s">
        <v>162</v>
      </c>
      <c r="BX225" s="217"/>
      <c r="BY225" s="217"/>
      <c r="BZ225" s="222"/>
      <c r="CA225" s="222"/>
      <c r="CB225" s="217"/>
      <c r="CC225" s="217"/>
      <c r="CD225" s="217"/>
      <c r="CE225" s="217"/>
      <c r="CF225" s="414">
        <v>3</v>
      </c>
      <c r="CG225" s="217"/>
      <c r="CH225" s="217"/>
      <c r="CI225" s="217" t="s">
        <v>814</v>
      </c>
      <c r="CJ225"/>
    </row>
    <row r="226" spans="1:88" s="53" customFormat="1" ht="32.450000000000003" customHeight="1">
      <c r="A226" s="217">
        <v>226</v>
      </c>
      <c r="B226" s="217" t="s">
        <v>3252</v>
      </c>
      <c r="C226" s="217" t="s">
        <v>3253</v>
      </c>
      <c r="D226" s="217"/>
      <c r="E226" s="217" t="s">
        <v>3254</v>
      </c>
      <c r="F226" s="217" t="s">
        <v>25</v>
      </c>
      <c r="G226" s="217">
        <v>10</v>
      </c>
      <c r="H226" s="217" t="s">
        <v>52</v>
      </c>
      <c r="I226" s="217" t="s">
        <v>41</v>
      </c>
      <c r="J226" s="217" t="s">
        <v>606</v>
      </c>
      <c r="K226" s="217" t="s">
        <v>3255</v>
      </c>
      <c r="L226" s="217" t="s">
        <v>43</v>
      </c>
      <c r="M226" s="217" t="s">
        <v>162</v>
      </c>
      <c r="N226" s="217">
        <v>2477108</v>
      </c>
      <c r="O226" s="217" t="s">
        <v>150</v>
      </c>
      <c r="P226" s="217" t="s">
        <v>150</v>
      </c>
      <c r="Q226" s="217"/>
      <c r="R226" s="217" t="s">
        <v>3256</v>
      </c>
      <c r="S226" s="217" t="s">
        <v>3257</v>
      </c>
      <c r="T226" s="385" t="s">
        <v>3258</v>
      </c>
      <c r="U226" s="218" t="s">
        <v>3259</v>
      </c>
      <c r="V226" s="218">
        <v>31357</v>
      </c>
      <c r="W226" s="290" t="s">
        <v>3260</v>
      </c>
      <c r="X226" s="290" t="s">
        <v>178</v>
      </c>
      <c r="Y226" s="290"/>
      <c r="Z226" s="290"/>
      <c r="AA226" s="217"/>
      <c r="AB226" s="218">
        <v>43815</v>
      </c>
      <c r="AC226" s="312">
        <v>43891</v>
      </c>
      <c r="AD226" s="218"/>
      <c r="AE226" s="218" t="s">
        <v>3261</v>
      </c>
      <c r="AF226" s="218"/>
      <c r="AG226" s="218"/>
      <c r="AH226" s="217">
        <f t="shared" si="68"/>
        <v>1</v>
      </c>
      <c r="AI226" s="218"/>
      <c r="AJ226" s="218"/>
      <c r="AK226" s="218"/>
      <c r="AL226" s="218"/>
      <c r="AM226" s="218"/>
      <c r="AN226" s="218"/>
      <c r="AO226" s="218" t="s">
        <v>163</v>
      </c>
      <c r="AP226" s="218" t="s">
        <v>180</v>
      </c>
      <c r="AQ226" s="218" t="s">
        <v>180</v>
      </c>
      <c r="AR226" s="218" t="s">
        <v>162</v>
      </c>
      <c r="AS226" s="218" t="s">
        <v>3262</v>
      </c>
      <c r="AT226" s="460" t="s">
        <v>218</v>
      </c>
      <c r="AU226" s="217" t="s">
        <v>3263</v>
      </c>
      <c r="AV226" s="218"/>
      <c r="AW226" s="219">
        <v>43893</v>
      </c>
      <c r="AX226" s="345" t="s">
        <v>3250</v>
      </c>
      <c r="AY226" s="218" t="s">
        <v>149</v>
      </c>
      <c r="AZ226" s="219">
        <v>44111</v>
      </c>
      <c r="BA226" s="219">
        <v>44075</v>
      </c>
      <c r="BB226" s="219"/>
      <c r="BC226" s="220" t="s">
        <v>3260</v>
      </c>
      <c r="BD226" s="219">
        <v>44872</v>
      </c>
      <c r="BE226" s="219" t="s">
        <v>149</v>
      </c>
      <c r="BF226" s="219">
        <v>45476</v>
      </c>
      <c r="BG226" s="219" t="s">
        <v>149</v>
      </c>
      <c r="BH226" s="218">
        <v>45747</v>
      </c>
      <c r="BI226" s="218"/>
      <c r="BJ226" s="218"/>
      <c r="BK226" s="221"/>
      <c r="BL226" s="217" t="s">
        <v>18</v>
      </c>
      <c r="BM226" s="291"/>
      <c r="BN226" s="291"/>
      <c r="BO226" s="217"/>
      <c r="BP226" s="217">
        <v>1</v>
      </c>
      <c r="BQ226" s="217">
        <v>2</v>
      </c>
      <c r="BR226" s="217"/>
      <c r="BS226" s="217"/>
      <c r="BT226" s="217"/>
      <c r="BU226" s="217"/>
      <c r="BV226" s="217"/>
      <c r="BW226" s="217" t="s">
        <v>162</v>
      </c>
      <c r="BX226" s="217"/>
      <c r="BY226" s="217"/>
      <c r="BZ226" s="222">
        <v>45586</v>
      </c>
      <c r="CA226" s="222">
        <v>45716</v>
      </c>
      <c r="CB226" s="217">
        <v>4</v>
      </c>
      <c r="CC226" s="217"/>
      <c r="CD226" s="217"/>
      <c r="CE226" s="217"/>
      <c r="CF226" s="414">
        <v>0</v>
      </c>
      <c r="CG226" s="217"/>
      <c r="CH226" s="217"/>
      <c r="CI226" s="217" t="s">
        <v>814</v>
      </c>
      <c r="CJ226"/>
    </row>
    <row r="227" spans="1:88" s="53" customFormat="1" ht="20.45" customHeight="1">
      <c r="A227" s="217">
        <v>227</v>
      </c>
      <c r="B227" s="217" t="s">
        <v>3264</v>
      </c>
      <c r="C227" s="217" t="s">
        <v>3265</v>
      </c>
      <c r="D227" s="217" t="s">
        <v>3266</v>
      </c>
      <c r="E227" s="217" t="s">
        <v>3267</v>
      </c>
      <c r="F227" s="217" t="s">
        <v>25</v>
      </c>
      <c r="G227" s="217">
        <v>10</v>
      </c>
      <c r="H227" s="217" t="s">
        <v>56</v>
      </c>
      <c r="I227" s="217" t="s">
        <v>38</v>
      </c>
      <c r="J227" s="217" t="s">
        <v>2148</v>
      </c>
      <c r="K227" s="217" t="s">
        <v>3268</v>
      </c>
      <c r="L227" s="217" t="s">
        <v>43</v>
      </c>
      <c r="M227" s="217" t="s">
        <v>162</v>
      </c>
      <c r="N227" s="217"/>
      <c r="O227" s="217" t="s">
        <v>321</v>
      </c>
      <c r="P227" s="217" t="s">
        <v>321</v>
      </c>
      <c r="Q227" s="217"/>
      <c r="R227" s="217" t="s">
        <v>3269</v>
      </c>
      <c r="S227" s="217" t="s">
        <v>3270</v>
      </c>
      <c r="T227" s="385" t="s">
        <v>3271</v>
      </c>
      <c r="U227" s="218" t="s">
        <v>3272</v>
      </c>
      <c r="V227" s="218">
        <v>30155</v>
      </c>
      <c r="W227" s="290" t="s">
        <v>3273</v>
      </c>
      <c r="X227" s="290" t="s">
        <v>2897</v>
      </c>
      <c r="Y227" s="290"/>
      <c r="Z227" s="290"/>
      <c r="AA227" s="217"/>
      <c r="AB227" s="218">
        <v>44089</v>
      </c>
      <c r="AC227" s="312">
        <v>43891</v>
      </c>
      <c r="AD227" s="218"/>
      <c r="AE227" s="218" t="s">
        <v>3274</v>
      </c>
      <c r="AF227" s="218" t="s">
        <v>3275</v>
      </c>
      <c r="AG227" s="218"/>
      <c r="AH227" s="217">
        <f t="shared" si="68"/>
        <v>2</v>
      </c>
      <c r="AI227" s="218"/>
      <c r="AJ227" s="218"/>
      <c r="AK227" s="218"/>
      <c r="AL227" s="218"/>
      <c r="AM227" s="218"/>
      <c r="AN227" s="218"/>
      <c r="AO227" s="218" t="s">
        <v>964</v>
      </c>
      <c r="AP227" s="218" t="s">
        <v>597</v>
      </c>
      <c r="AQ227" s="218"/>
      <c r="AR227" s="218"/>
      <c r="AS227" s="218"/>
      <c r="AT227" s="460" t="s">
        <v>1273</v>
      </c>
      <c r="AU227" s="217" t="s">
        <v>3276</v>
      </c>
      <c r="AV227" s="218"/>
      <c r="AW227" s="219">
        <v>43895</v>
      </c>
      <c r="AX227" s="345" t="s">
        <v>3250</v>
      </c>
      <c r="AY227" s="218" t="s">
        <v>149</v>
      </c>
      <c r="AZ227" s="219">
        <v>44309</v>
      </c>
      <c r="BA227" s="219">
        <v>44474</v>
      </c>
      <c r="BB227" s="219"/>
      <c r="BC227" s="220" t="s">
        <v>3273</v>
      </c>
      <c r="BD227" s="219">
        <v>44872</v>
      </c>
      <c r="BE227" s="219" t="s">
        <v>149</v>
      </c>
      <c r="BF227" s="219">
        <v>45476</v>
      </c>
      <c r="BG227" s="219" t="s">
        <v>149</v>
      </c>
      <c r="BH227" s="218"/>
      <c r="BI227" s="218">
        <v>45597</v>
      </c>
      <c r="BJ227" s="218"/>
      <c r="BK227" s="221"/>
      <c r="BL227" s="217" t="s">
        <v>18</v>
      </c>
      <c r="BM227" s="291"/>
      <c r="BN227" s="291"/>
      <c r="BO227" s="217"/>
      <c r="BP227" s="217">
        <v>15</v>
      </c>
      <c r="BQ227" s="217">
        <v>4</v>
      </c>
      <c r="BR227" s="217"/>
      <c r="BS227" s="217"/>
      <c r="BT227" s="217"/>
      <c r="BU227" s="217"/>
      <c r="BV227" s="217"/>
      <c r="BW227" s="217" t="s">
        <v>162</v>
      </c>
      <c r="BX227" s="217"/>
      <c r="BY227" s="217"/>
      <c r="BZ227" s="222"/>
      <c r="CA227" s="222"/>
      <c r="CB227" s="217"/>
      <c r="CC227" s="217"/>
      <c r="CD227" s="217"/>
      <c r="CE227" s="217"/>
      <c r="CF227" s="414">
        <v>0</v>
      </c>
      <c r="CG227" s="217"/>
      <c r="CH227" s="217"/>
      <c r="CI227" s="217" t="s">
        <v>814</v>
      </c>
      <c r="CJ227"/>
    </row>
    <row r="228" spans="1:88" s="53" customFormat="1" ht="29.45" customHeight="1">
      <c r="A228" s="217">
        <v>228</v>
      </c>
      <c r="B228" s="217" t="s">
        <v>3277</v>
      </c>
      <c r="C228" s="217" t="s">
        <v>633</v>
      </c>
      <c r="D228" s="217" t="s">
        <v>3278</v>
      </c>
      <c r="E228" s="217" t="s">
        <v>3279</v>
      </c>
      <c r="F228" s="217" t="s">
        <v>25</v>
      </c>
      <c r="G228" s="217">
        <v>10</v>
      </c>
      <c r="H228" s="217" t="s">
        <v>51</v>
      </c>
      <c r="I228" s="217" t="s">
        <v>30</v>
      </c>
      <c r="J228" s="217" t="s">
        <v>3280</v>
      </c>
      <c r="K228" s="217" t="s">
        <v>3281</v>
      </c>
      <c r="L228" s="217" t="s">
        <v>30</v>
      </c>
      <c r="M228" s="217" t="s">
        <v>149</v>
      </c>
      <c r="N228" s="217"/>
      <c r="O228" s="217" t="s">
        <v>321</v>
      </c>
      <c r="P228" s="217" t="s">
        <v>321</v>
      </c>
      <c r="Q228" s="217"/>
      <c r="R228" s="217" t="s">
        <v>3282</v>
      </c>
      <c r="S228" s="217" t="s">
        <v>3283</v>
      </c>
      <c r="T228" s="385" t="s">
        <v>3284</v>
      </c>
      <c r="U228" s="218" t="s">
        <v>3285</v>
      </c>
      <c r="V228" s="218">
        <v>27816</v>
      </c>
      <c r="W228" s="290" t="s">
        <v>3286</v>
      </c>
      <c r="X228" s="290" t="s">
        <v>178</v>
      </c>
      <c r="Y228" s="290"/>
      <c r="Z228" s="290"/>
      <c r="AA228" s="217"/>
      <c r="AB228" s="218">
        <v>43955</v>
      </c>
      <c r="AC228" s="312">
        <v>43891</v>
      </c>
      <c r="AD228" s="218"/>
      <c r="AE228" s="218" t="s">
        <v>3287</v>
      </c>
      <c r="AF228" s="218"/>
      <c r="AG228" s="218"/>
      <c r="AH228" s="217">
        <f t="shared" si="68"/>
        <v>1</v>
      </c>
      <c r="AI228" s="218"/>
      <c r="AJ228" s="218"/>
      <c r="AK228" s="218"/>
      <c r="AL228" s="218"/>
      <c r="AM228" s="218"/>
      <c r="AN228" s="218"/>
      <c r="AO228" s="218" t="s">
        <v>163</v>
      </c>
      <c r="AP228" s="218" t="s">
        <v>1448</v>
      </c>
      <c r="AQ228" s="218" t="s">
        <v>249</v>
      </c>
      <c r="AR228" s="218"/>
      <c r="AS228" s="218"/>
      <c r="AT228" s="460" t="s">
        <v>327</v>
      </c>
      <c r="AU228" s="217" t="s">
        <v>3288</v>
      </c>
      <c r="AV228" s="218"/>
      <c r="AW228" s="219">
        <v>43906</v>
      </c>
      <c r="AX228" s="346">
        <v>44136</v>
      </c>
      <c r="AY228" s="219" t="s">
        <v>149</v>
      </c>
      <c r="AZ228" s="219"/>
      <c r="BA228" s="219">
        <v>44600</v>
      </c>
      <c r="BB228" s="219"/>
      <c r="BC228" s="220" t="s">
        <v>3286</v>
      </c>
      <c r="BD228" s="219">
        <v>45061</v>
      </c>
      <c r="BE228" s="219" t="s">
        <v>162</v>
      </c>
      <c r="BF228" s="219">
        <v>45476</v>
      </c>
      <c r="BG228" s="219" t="s">
        <v>149</v>
      </c>
      <c r="BH228" s="218"/>
      <c r="BI228" s="218"/>
      <c r="BJ228" s="218"/>
      <c r="BK228" s="221"/>
      <c r="BL228" s="217" t="s">
        <v>18</v>
      </c>
      <c r="BM228" s="291"/>
      <c r="BN228" s="291"/>
      <c r="BO228" s="217"/>
      <c r="BP228" s="217">
        <v>4</v>
      </c>
      <c r="BQ228" s="217">
        <v>3</v>
      </c>
      <c r="BR228" s="217"/>
      <c r="BS228" s="217"/>
      <c r="BT228" s="217"/>
      <c r="BU228" s="217"/>
      <c r="BV228" s="217"/>
      <c r="BW228" s="217" t="s">
        <v>162</v>
      </c>
      <c r="BX228" s="217"/>
      <c r="BY228" s="217"/>
      <c r="BZ228" s="222">
        <v>45566</v>
      </c>
      <c r="CA228" s="222">
        <v>45688</v>
      </c>
      <c r="CB228" s="217">
        <v>4</v>
      </c>
      <c r="CC228" s="217"/>
      <c r="CD228" s="217"/>
      <c r="CE228" s="217"/>
      <c r="CF228" s="414">
        <v>0</v>
      </c>
      <c r="CG228" s="217"/>
      <c r="CH228" s="217"/>
      <c r="CI228" s="217" t="s">
        <v>814</v>
      </c>
      <c r="CJ228"/>
    </row>
    <row r="229" spans="1:88" s="53" customFormat="1" ht="29.45" customHeight="1">
      <c r="A229" s="217">
        <v>229</v>
      </c>
      <c r="B229" s="217" t="s">
        <v>3289</v>
      </c>
      <c r="C229" s="217" t="s">
        <v>3290</v>
      </c>
      <c r="D229" s="217" t="s">
        <v>3291</v>
      </c>
      <c r="E229" s="217" t="s">
        <v>3292</v>
      </c>
      <c r="F229" s="217" t="s">
        <v>25</v>
      </c>
      <c r="G229" s="217">
        <v>10</v>
      </c>
      <c r="H229" s="217" t="s">
        <v>50</v>
      </c>
      <c r="I229" s="217" t="s">
        <v>44</v>
      </c>
      <c r="J229" s="217" t="s">
        <v>1429</v>
      </c>
      <c r="K229" s="217" t="s">
        <v>3293</v>
      </c>
      <c r="L229" s="217" t="s">
        <v>43</v>
      </c>
      <c r="M229" s="217" t="s">
        <v>162</v>
      </c>
      <c r="N229" s="217"/>
      <c r="O229" s="217" t="s">
        <v>150</v>
      </c>
      <c r="P229" s="217" t="s">
        <v>150</v>
      </c>
      <c r="Q229" s="217"/>
      <c r="R229" s="217" t="s">
        <v>3294</v>
      </c>
      <c r="S229" s="217" t="s">
        <v>3295</v>
      </c>
      <c r="T229" s="385" t="s">
        <v>3296</v>
      </c>
      <c r="U229" s="218" t="s">
        <v>3297</v>
      </c>
      <c r="V229" s="218">
        <v>29049</v>
      </c>
      <c r="W229" s="290" t="s">
        <v>3298</v>
      </c>
      <c r="X229" s="290" t="s">
        <v>2897</v>
      </c>
      <c r="Y229" s="290"/>
      <c r="Z229" s="290"/>
      <c r="AA229" s="217"/>
      <c r="AB229" s="218">
        <v>44398</v>
      </c>
      <c r="AC229" s="312">
        <v>43891</v>
      </c>
      <c r="AD229" s="218"/>
      <c r="AE229" s="218" t="s">
        <v>2954</v>
      </c>
      <c r="AF229" s="342" t="s">
        <v>3299</v>
      </c>
      <c r="AG229" s="218"/>
      <c r="AH229" s="217">
        <f t="shared" si="68"/>
        <v>2</v>
      </c>
      <c r="AI229" s="218"/>
      <c r="AJ229" s="218"/>
      <c r="AK229" s="218"/>
      <c r="AL229" s="218"/>
      <c r="AM229" s="218"/>
      <c r="AN229" s="218"/>
      <c r="AO229" s="218" t="s">
        <v>163</v>
      </c>
      <c r="AP229" s="218" t="s">
        <v>249</v>
      </c>
      <c r="AQ229" s="218" t="s">
        <v>249</v>
      </c>
      <c r="AR229" s="218"/>
      <c r="AS229" s="218"/>
      <c r="AT229" s="460" t="s">
        <v>297</v>
      </c>
      <c r="AU229" s="217" t="s">
        <v>3300</v>
      </c>
      <c r="AV229" s="218"/>
      <c r="AW229" s="219">
        <v>43907</v>
      </c>
      <c r="AX229" s="345" t="s">
        <v>3250</v>
      </c>
      <c r="AY229" s="219" t="s">
        <v>149</v>
      </c>
      <c r="AZ229" s="219">
        <v>44596</v>
      </c>
      <c r="BA229" s="219">
        <v>44656</v>
      </c>
      <c r="BB229" s="219"/>
      <c r="BC229" s="220" t="s">
        <v>3298</v>
      </c>
      <c r="BD229" s="219">
        <v>44872</v>
      </c>
      <c r="BE229" s="219" t="s">
        <v>149</v>
      </c>
      <c r="BF229" s="219">
        <v>45476</v>
      </c>
      <c r="BG229" s="219" t="s">
        <v>149</v>
      </c>
      <c r="BH229" s="218"/>
      <c r="BI229" s="218"/>
      <c r="BJ229" s="218"/>
      <c r="BK229" s="221"/>
      <c r="BL229" s="217" t="s">
        <v>18</v>
      </c>
      <c r="BM229" s="291"/>
      <c r="BN229" s="291"/>
      <c r="BO229" s="217"/>
      <c r="BP229" s="217">
        <v>1</v>
      </c>
      <c r="BQ229" s="217">
        <v>6</v>
      </c>
      <c r="BR229" s="217"/>
      <c r="BS229" s="217"/>
      <c r="BT229" s="217"/>
      <c r="BU229" s="217"/>
      <c r="BV229" s="217"/>
      <c r="BW229" s="217" t="s">
        <v>162</v>
      </c>
      <c r="BX229" s="217"/>
      <c r="BY229" s="217"/>
      <c r="BZ229" s="222"/>
      <c r="CA229" s="222"/>
      <c r="CB229" s="217"/>
      <c r="CC229" s="217"/>
      <c r="CD229" s="217"/>
      <c r="CE229" s="217"/>
      <c r="CF229" s="414">
        <v>3</v>
      </c>
      <c r="CG229" s="217"/>
      <c r="CH229" s="217"/>
      <c r="CI229" s="217" t="s">
        <v>814</v>
      </c>
      <c r="CJ229"/>
    </row>
    <row r="230" spans="1:88" s="53" customFormat="1" ht="29.45" customHeight="1">
      <c r="A230" s="217">
        <v>230</v>
      </c>
      <c r="B230" s="217" t="s">
        <v>3301</v>
      </c>
      <c r="C230" s="217" t="s">
        <v>3302</v>
      </c>
      <c r="D230" s="217" t="s">
        <v>3303</v>
      </c>
      <c r="E230" s="217" t="s">
        <v>3304</v>
      </c>
      <c r="F230" s="217" t="s">
        <v>25</v>
      </c>
      <c r="G230" s="217">
        <v>10</v>
      </c>
      <c r="H230" s="217" t="s">
        <v>49</v>
      </c>
      <c r="I230" s="217" t="s">
        <v>35</v>
      </c>
      <c r="J230" s="217" t="s">
        <v>3305</v>
      </c>
      <c r="K230" s="217" t="s">
        <v>3306</v>
      </c>
      <c r="L230" s="217" t="s">
        <v>43</v>
      </c>
      <c r="M230" s="217" t="s">
        <v>162</v>
      </c>
      <c r="N230" s="217"/>
      <c r="O230" s="217" t="s">
        <v>1310</v>
      </c>
      <c r="P230" s="217" t="s">
        <v>1310</v>
      </c>
      <c r="Q230" s="217"/>
      <c r="R230" s="217" t="s">
        <v>3307</v>
      </c>
      <c r="S230" s="217" t="s">
        <v>3308</v>
      </c>
      <c r="T230" s="385" t="s">
        <v>3309</v>
      </c>
      <c r="U230" s="218" t="s">
        <v>3310</v>
      </c>
      <c r="V230" s="218">
        <v>31132</v>
      </c>
      <c r="W230" s="290" t="s">
        <v>3311</v>
      </c>
      <c r="X230" s="290" t="s">
        <v>178</v>
      </c>
      <c r="Y230" s="290"/>
      <c r="Z230" s="290"/>
      <c r="AA230" s="217"/>
      <c r="AB230" s="218">
        <v>44013</v>
      </c>
      <c r="AC230" s="312">
        <v>43891</v>
      </c>
      <c r="AD230" s="218"/>
      <c r="AE230" s="218" t="s">
        <v>3312</v>
      </c>
      <c r="AF230" s="218" t="s">
        <v>3313</v>
      </c>
      <c r="AG230" s="218" t="s">
        <v>3313</v>
      </c>
      <c r="AH230" s="217">
        <f t="shared" si="68"/>
        <v>3</v>
      </c>
      <c r="AI230" s="218"/>
      <c r="AJ230" s="218"/>
      <c r="AK230" s="218"/>
      <c r="AL230" s="218"/>
      <c r="AM230" s="218"/>
      <c r="AN230" s="218"/>
      <c r="AO230" s="218" t="s">
        <v>163</v>
      </c>
      <c r="AP230" s="218" t="s">
        <v>880</v>
      </c>
      <c r="AQ230" s="218" t="s">
        <v>3314</v>
      </c>
      <c r="AR230" s="218" t="s">
        <v>149</v>
      </c>
      <c r="AS230" s="218"/>
      <c r="AT230" s="460" t="s">
        <v>3315</v>
      </c>
      <c r="AU230" s="217" t="s">
        <v>3316</v>
      </c>
      <c r="AV230" s="218"/>
      <c r="AW230" s="219">
        <v>43897</v>
      </c>
      <c r="AX230" s="345" t="s">
        <v>3250</v>
      </c>
      <c r="AY230" s="219" t="s">
        <v>149</v>
      </c>
      <c r="AZ230" s="219">
        <v>44161</v>
      </c>
      <c r="BA230" s="219">
        <v>44214</v>
      </c>
      <c r="BB230" s="219"/>
      <c r="BC230" s="220" t="s">
        <v>3311</v>
      </c>
      <c r="BD230" s="219">
        <v>44872</v>
      </c>
      <c r="BE230" s="219" t="s">
        <v>149</v>
      </c>
      <c r="BF230" s="219">
        <v>45476</v>
      </c>
      <c r="BG230" s="219" t="s">
        <v>149</v>
      </c>
      <c r="BH230" s="218"/>
      <c r="BI230" s="218"/>
      <c r="BJ230" s="218"/>
      <c r="BK230" s="221">
        <v>45188</v>
      </c>
      <c r="BL230" s="223" t="s">
        <v>17</v>
      </c>
      <c r="BM230" s="291">
        <f>DATEDIF(AW230,BK230, "M")+1</f>
        <v>43</v>
      </c>
      <c r="BN230" s="217" t="e">
        <f t="shared" ref="BN230" si="69">DATEDIF(AX230,BK230, "M")+1</f>
        <v>#VALUE!</v>
      </c>
      <c r="BO230" s="338" t="s">
        <v>3317</v>
      </c>
      <c r="BP230" s="217">
        <v>2</v>
      </c>
      <c r="BQ230" s="217">
        <v>1</v>
      </c>
      <c r="BR230" s="217"/>
      <c r="BS230" s="217"/>
      <c r="BT230" s="217"/>
      <c r="BU230" s="217"/>
      <c r="BV230" s="217"/>
      <c r="BW230" s="217" t="s">
        <v>162</v>
      </c>
      <c r="BX230" s="217"/>
      <c r="BY230" s="217"/>
      <c r="BZ230" s="222"/>
      <c r="CA230" s="222"/>
      <c r="CB230" s="217"/>
      <c r="CC230" s="217"/>
      <c r="CD230" s="217"/>
      <c r="CE230" s="217"/>
      <c r="CF230" s="414">
        <v>3</v>
      </c>
      <c r="CG230" s="217"/>
      <c r="CH230" s="217"/>
      <c r="CI230" s="217" t="s">
        <v>814</v>
      </c>
      <c r="CJ230"/>
    </row>
    <row r="231" spans="1:88" s="53" customFormat="1" ht="24.95" customHeight="1">
      <c r="A231" s="217">
        <v>231</v>
      </c>
      <c r="B231" s="217" t="s">
        <v>3318</v>
      </c>
      <c r="C231" s="217" t="s">
        <v>3319</v>
      </c>
      <c r="D231" s="217" t="s">
        <v>3320</v>
      </c>
      <c r="E231" s="217" t="s">
        <v>3321</v>
      </c>
      <c r="F231" s="217" t="s">
        <v>25</v>
      </c>
      <c r="G231" s="217">
        <v>10</v>
      </c>
      <c r="H231" s="217" t="s">
        <v>51</v>
      </c>
      <c r="I231" s="217" t="s">
        <v>30</v>
      </c>
      <c r="J231" s="217" t="s">
        <v>3322</v>
      </c>
      <c r="K231" s="217" t="s">
        <v>1752</v>
      </c>
      <c r="L231" s="217" t="s">
        <v>30</v>
      </c>
      <c r="M231" s="217" t="s">
        <v>162</v>
      </c>
      <c r="N231" s="217"/>
      <c r="O231" s="217" t="s">
        <v>150</v>
      </c>
      <c r="P231" s="217" t="s">
        <v>150</v>
      </c>
      <c r="Q231" s="217" t="s">
        <v>150</v>
      </c>
      <c r="R231" s="217" t="s">
        <v>3323</v>
      </c>
      <c r="S231" s="217" t="s">
        <v>3324</v>
      </c>
      <c r="T231" s="385" t="s">
        <v>3325</v>
      </c>
      <c r="U231" s="218" t="s">
        <v>3326</v>
      </c>
      <c r="V231" s="218">
        <v>29362</v>
      </c>
      <c r="W231" s="290" t="s">
        <v>3327</v>
      </c>
      <c r="X231" s="290" t="s">
        <v>2507</v>
      </c>
      <c r="Y231" s="290"/>
      <c r="Z231" s="290"/>
      <c r="AA231" s="217"/>
      <c r="AB231" s="218"/>
      <c r="AC231" s="312">
        <v>43891</v>
      </c>
      <c r="AD231" s="218"/>
      <c r="AE231" s="218" t="s">
        <v>3328</v>
      </c>
      <c r="AF231" s="218" t="s">
        <v>3329</v>
      </c>
      <c r="AG231" s="218" t="s">
        <v>3330</v>
      </c>
      <c r="AH231" s="217">
        <f t="shared" si="68"/>
        <v>3</v>
      </c>
      <c r="AI231" s="218"/>
      <c r="AJ231" s="218"/>
      <c r="AK231" s="218"/>
      <c r="AL231" s="218"/>
      <c r="AM231" s="218"/>
      <c r="AN231" s="218"/>
      <c r="AO231" s="218" t="s">
        <v>163</v>
      </c>
      <c r="AP231" s="218" t="s">
        <v>444</v>
      </c>
      <c r="AQ231" s="218" t="s">
        <v>1448</v>
      </c>
      <c r="AR231" s="218" t="s">
        <v>149</v>
      </c>
      <c r="AS231" s="218"/>
      <c r="AT231" s="460" t="s">
        <v>327</v>
      </c>
      <c r="AU231" s="217" t="s">
        <v>3331</v>
      </c>
      <c r="AV231" s="218"/>
      <c r="AW231" s="219">
        <v>43898</v>
      </c>
      <c r="AX231" s="219">
        <v>44136</v>
      </c>
      <c r="AY231" s="219" t="s">
        <v>149</v>
      </c>
      <c r="AZ231" s="219"/>
      <c r="BA231" s="219"/>
      <c r="BB231" s="219"/>
      <c r="BC231" s="220" t="s">
        <v>3327</v>
      </c>
      <c r="BD231" s="219">
        <v>44872</v>
      </c>
      <c r="BE231" s="219" t="s">
        <v>149</v>
      </c>
      <c r="BF231" s="219">
        <v>45476</v>
      </c>
      <c r="BG231" s="219" t="s">
        <v>149</v>
      </c>
      <c r="BH231" s="218"/>
      <c r="BI231" s="218"/>
      <c r="BJ231" s="218"/>
      <c r="BK231" s="221">
        <v>44543</v>
      </c>
      <c r="BL231" s="217" t="s">
        <v>17</v>
      </c>
      <c r="BM231" s="291">
        <f>DATEDIF(AW231,BK231, "M")+1</f>
        <v>22</v>
      </c>
      <c r="BN231" s="217">
        <f t="shared" ref="BN231" si="70">DATEDIF(AX231,BK231, "M")+1</f>
        <v>14</v>
      </c>
      <c r="BO231" s="338" t="s">
        <v>3332</v>
      </c>
      <c r="BP231" s="217">
        <v>3</v>
      </c>
      <c r="BQ231" s="217">
        <v>2</v>
      </c>
      <c r="BR231" s="217"/>
      <c r="BS231" s="217"/>
      <c r="BT231" s="217"/>
      <c r="BU231" s="217"/>
      <c r="BV231" s="217"/>
      <c r="BW231" s="217" t="s">
        <v>3333</v>
      </c>
      <c r="BX231" s="217"/>
      <c r="BY231" s="217"/>
      <c r="BZ231" s="222"/>
      <c r="CA231" s="222"/>
      <c r="CB231" s="217"/>
      <c r="CC231" s="217"/>
      <c r="CD231" s="217"/>
      <c r="CE231" s="217"/>
      <c r="CF231" s="414">
        <v>4</v>
      </c>
      <c r="CG231" s="217">
        <v>4</v>
      </c>
      <c r="CH231" s="217"/>
      <c r="CI231" s="217" t="s">
        <v>814</v>
      </c>
      <c r="CJ231"/>
    </row>
    <row r="232" spans="1:88" s="53" customFormat="1" ht="24.95" customHeight="1">
      <c r="A232" s="217">
        <v>232</v>
      </c>
      <c r="B232" s="97" t="s">
        <v>3334</v>
      </c>
      <c r="C232" s="97" t="s">
        <v>3335</v>
      </c>
      <c r="D232" s="97" t="s">
        <v>3336</v>
      </c>
      <c r="E232" s="97" t="s">
        <v>3337</v>
      </c>
      <c r="F232" s="97" t="s">
        <v>24</v>
      </c>
      <c r="G232" s="97">
        <v>10</v>
      </c>
      <c r="H232" s="97" t="s">
        <v>49</v>
      </c>
      <c r="I232" s="97" t="s">
        <v>40</v>
      </c>
      <c r="J232" s="97" t="s">
        <v>3338</v>
      </c>
      <c r="K232" s="97" t="s">
        <v>2299</v>
      </c>
      <c r="L232" s="97" t="s">
        <v>40</v>
      </c>
      <c r="M232" s="97" t="s">
        <v>149</v>
      </c>
      <c r="N232" s="97"/>
      <c r="O232" s="97" t="s">
        <v>321</v>
      </c>
      <c r="P232" s="97" t="s">
        <v>321</v>
      </c>
      <c r="Q232" s="97"/>
      <c r="R232" s="97" t="s">
        <v>3339</v>
      </c>
      <c r="S232" s="97" t="s">
        <v>3340</v>
      </c>
      <c r="T232" s="371" t="s">
        <v>3341</v>
      </c>
      <c r="U232" s="98" t="s">
        <v>3342</v>
      </c>
      <c r="V232" s="98">
        <v>30207</v>
      </c>
      <c r="W232" s="179" t="s">
        <v>3343</v>
      </c>
      <c r="X232" s="179" t="s">
        <v>2388</v>
      </c>
      <c r="Y232" s="179"/>
      <c r="Z232" s="179"/>
      <c r="AA232" s="97"/>
      <c r="AB232" s="98"/>
      <c r="AC232" s="303">
        <v>43891</v>
      </c>
      <c r="AD232" s="98">
        <v>45107</v>
      </c>
      <c r="AE232" s="98" t="s">
        <v>3344</v>
      </c>
      <c r="AF232" s="97"/>
      <c r="AG232" s="97"/>
      <c r="AH232" s="97">
        <f t="shared" si="68"/>
        <v>1</v>
      </c>
      <c r="AI232" s="98"/>
      <c r="AJ232" s="98"/>
      <c r="AK232" s="98"/>
      <c r="AL232" s="98"/>
      <c r="AM232" s="98"/>
      <c r="AN232" s="98"/>
      <c r="AO232" s="98" t="s">
        <v>163</v>
      </c>
      <c r="AP232" s="98"/>
      <c r="AQ232" s="98"/>
      <c r="AR232" s="98"/>
      <c r="AS232" s="98"/>
      <c r="AT232" s="437" t="s">
        <v>419</v>
      </c>
      <c r="AU232" s="97" t="s">
        <v>3345</v>
      </c>
      <c r="AV232" s="98"/>
      <c r="AW232" s="99">
        <v>43899</v>
      </c>
      <c r="AX232" s="99">
        <v>44136</v>
      </c>
      <c r="AY232" s="99" t="s">
        <v>149</v>
      </c>
      <c r="AZ232" s="99"/>
      <c r="BA232" s="99"/>
      <c r="BB232" s="99"/>
      <c r="BC232" s="100" t="s">
        <v>3343</v>
      </c>
      <c r="BD232" s="99"/>
      <c r="BE232" s="99"/>
      <c r="BF232" s="99"/>
      <c r="BG232" s="99"/>
      <c r="BH232" s="98"/>
      <c r="BI232" s="98"/>
      <c r="BJ232" s="98"/>
      <c r="BK232" s="115"/>
      <c r="BL232" s="208" t="s">
        <v>19</v>
      </c>
      <c r="BM232" s="286"/>
      <c r="BN232" s="286"/>
      <c r="BO232" s="97"/>
      <c r="BP232" s="97"/>
      <c r="BQ232" s="97"/>
      <c r="BR232" s="97"/>
      <c r="BS232" s="97"/>
      <c r="BT232" s="97"/>
      <c r="BU232" s="97"/>
      <c r="BV232" s="97"/>
      <c r="BW232" s="97" t="s">
        <v>162</v>
      </c>
      <c r="BX232" s="97"/>
      <c r="BY232" s="97"/>
      <c r="BZ232" s="101"/>
      <c r="CA232" s="101"/>
      <c r="CB232" s="97"/>
      <c r="CC232" s="97"/>
      <c r="CD232" s="97"/>
      <c r="CE232" s="97"/>
      <c r="CF232" s="119">
        <v>1</v>
      </c>
      <c r="CG232" s="97"/>
      <c r="CH232" s="97"/>
      <c r="CI232" s="97" t="s">
        <v>814</v>
      </c>
      <c r="CJ232"/>
    </row>
    <row r="233" spans="1:88" s="53" customFormat="1" ht="24.95" customHeight="1">
      <c r="A233" s="217">
        <v>233</v>
      </c>
      <c r="B233" s="217" t="s">
        <v>3346</v>
      </c>
      <c r="C233" s="217" t="s">
        <v>3347</v>
      </c>
      <c r="D233" s="217" t="s">
        <v>3348</v>
      </c>
      <c r="E233" s="217" t="s">
        <v>3349</v>
      </c>
      <c r="F233" s="217" t="s">
        <v>25</v>
      </c>
      <c r="G233" s="217">
        <v>10</v>
      </c>
      <c r="H233" s="217" t="s">
        <v>51</v>
      </c>
      <c r="I233" s="217" t="s">
        <v>37</v>
      </c>
      <c r="J233" s="217" t="s">
        <v>2811</v>
      </c>
      <c r="K233" s="217" t="s">
        <v>3350</v>
      </c>
      <c r="L233" s="217" t="s">
        <v>43</v>
      </c>
      <c r="M233" s="217" t="s">
        <v>162</v>
      </c>
      <c r="N233" s="217"/>
      <c r="O233" s="217" t="s">
        <v>150</v>
      </c>
      <c r="P233" s="217" t="s">
        <v>150</v>
      </c>
      <c r="Q233" s="217"/>
      <c r="R233" s="217" t="s">
        <v>3351</v>
      </c>
      <c r="S233" s="428" t="s">
        <v>3352</v>
      </c>
      <c r="T233" s="385" t="s">
        <v>3353</v>
      </c>
      <c r="U233" s="218" t="s">
        <v>793</v>
      </c>
      <c r="V233" s="218">
        <v>29652</v>
      </c>
      <c r="W233" s="290" t="s">
        <v>3354</v>
      </c>
      <c r="X233" s="290" t="s">
        <v>2388</v>
      </c>
      <c r="Y233" s="290"/>
      <c r="Z233" s="290"/>
      <c r="AA233" s="217"/>
      <c r="AB233" s="218">
        <v>44305</v>
      </c>
      <c r="AC233" s="312">
        <v>43891</v>
      </c>
      <c r="AD233" s="218"/>
      <c r="AE233" s="218" t="s">
        <v>3355</v>
      </c>
      <c r="AF233" s="218" t="s">
        <v>3356</v>
      </c>
      <c r="AG233" s="218" t="s">
        <v>3357</v>
      </c>
      <c r="AH233" s="217">
        <f t="shared" si="68"/>
        <v>3</v>
      </c>
      <c r="AI233" s="218"/>
      <c r="AJ233" s="218"/>
      <c r="AK233" s="218"/>
      <c r="AL233" s="218"/>
      <c r="AM233" s="218"/>
      <c r="AN233" s="218"/>
      <c r="AO233" s="218" t="s">
        <v>163</v>
      </c>
      <c r="AP233" s="218" t="s">
        <v>1448</v>
      </c>
      <c r="AQ233" s="218" t="s">
        <v>1977</v>
      </c>
      <c r="AR233" s="218"/>
      <c r="AS233" s="218"/>
      <c r="AT233" s="460" t="s">
        <v>284</v>
      </c>
      <c r="AU233" s="217" t="s">
        <v>3358</v>
      </c>
      <c r="AV233" s="218"/>
      <c r="AW233" s="219">
        <v>43909</v>
      </c>
      <c r="AX233" s="219">
        <v>44136</v>
      </c>
      <c r="AY233" s="219" t="s">
        <v>149</v>
      </c>
      <c r="AZ233" s="219">
        <v>44391</v>
      </c>
      <c r="BA233" s="219">
        <v>44355</v>
      </c>
      <c r="BB233" s="219"/>
      <c r="BC233" s="220" t="s">
        <v>3354</v>
      </c>
      <c r="BD233" s="219">
        <v>45061</v>
      </c>
      <c r="BE233" s="219" t="s">
        <v>162</v>
      </c>
      <c r="BF233" s="219">
        <v>45476</v>
      </c>
      <c r="BG233" s="219" t="s">
        <v>149</v>
      </c>
      <c r="BH233" s="218"/>
      <c r="BI233" s="218"/>
      <c r="BJ233" s="218">
        <v>45747</v>
      </c>
      <c r="BK233" s="218">
        <v>45747</v>
      </c>
      <c r="BL233" s="217" t="s">
        <v>17</v>
      </c>
      <c r="BM233" s="291">
        <f>DATEDIF(AW233,BK233, "M")+1</f>
        <v>61</v>
      </c>
      <c r="BN233" s="291">
        <f>DATEDIF(AX233,BK233, "M")+1</f>
        <v>53</v>
      </c>
      <c r="BO233" s="217" t="s">
        <v>3359</v>
      </c>
      <c r="BP233" s="217">
        <v>4</v>
      </c>
      <c r="BQ233" s="217">
        <v>3</v>
      </c>
      <c r="BR233" s="217"/>
      <c r="BS233" s="217"/>
      <c r="BT233" s="217"/>
      <c r="BU233" s="217"/>
      <c r="BV233" s="217"/>
      <c r="BW233" s="217" t="s">
        <v>162</v>
      </c>
      <c r="BX233" s="217"/>
      <c r="BY233" s="217"/>
      <c r="BZ233" s="222"/>
      <c r="CA233" s="222"/>
      <c r="CB233" s="217"/>
      <c r="CC233" s="217"/>
      <c r="CD233" s="217"/>
      <c r="CE233" s="217"/>
      <c r="CF233" s="414">
        <v>2</v>
      </c>
      <c r="CG233" s="217"/>
      <c r="CH233" s="217"/>
      <c r="CI233" s="217" t="s">
        <v>814</v>
      </c>
      <c r="CJ233"/>
    </row>
    <row r="234" spans="1:88" s="53" customFormat="1" ht="24.95" customHeight="1">
      <c r="A234" s="217">
        <v>234</v>
      </c>
      <c r="B234" s="217" t="s">
        <v>3360</v>
      </c>
      <c r="C234" s="217" t="s">
        <v>3361</v>
      </c>
      <c r="D234" s="217"/>
      <c r="E234" s="217" t="s">
        <v>3362</v>
      </c>
      <c r="F234" s="217" t="s">
        <v>24</v>
      </c>
      <c r="G234" s="217">
        <v>10</v>
      </c>
      <c r="H234" s="217" t="s">
        <v>57</v>
      </c>
      <c r="I234" s="217" t="s">
        <v>33</v>
      </c>
      <c r="J234" s="217" t="s">
        <v>606</v>
      </c>
      <c r="K234" s="217" t="s">
        <v>2991</v>
      </c>
      <c r="L234" s="217" t="s">
        <v>33</v>
      </c>
      <c r="M234" s="217" t="s">
        <v>149</v>
      </c>
      <c r="N234" s="217"/>
      <c r="O234" s="217" t="s">
        <v>150</v>
      </c>
      <c r="P234" s="217" t="s">
        <v>150</v>
      </c>
      <c r="Q234" s="217"/>
      <c r="R234" s="217" t="s">
        <v>3363</v>
      </c>
      <c r="S234" s="217" t="s">
        <v>3364</v>
      </c>
      <c r="T234" s="385" t="s">
        <v>3365</v>
      </c>
      <c r="U234" s="218" t="s">
        <v>822</v>
      </c>
      <c r="V234" s="218">
        <v>31343</v>
      </c>
      <c r="W234" s="290" t="s">
        <v>3366</v>
      </c>
      <c r="X234" s="290" t="s">
        <v>178</v>
      </c>
      <c r="Y234" s="290"/>
      <c r="Z234" s="290"/>
      <c r="AA234" s="217"/>
      <c r="AB234" s="218">
        <v>44074</v>
      </c>
      <c r="AC234" s="312">
        <v>43891</v>
      </c>
      <c r="AD234" s="218"/>
      <c r="AE234" s="218" t="s">
        <v>3367</v>
      </c>
      <c r="AF234" s="218" t="s">
        <v>3368</v>
      </c>
      <c r="AG234" s="218" t="s">
        <v>3369</v>
      </c>
      <c r="AH234" s="217">
        <f t="shared" si="68"/>
        <v>3</v>
      </c>
      <c r="AI234" s="218"/>
      <c r="AJ234" s="218"/>
      <c r="AK234" s="218"/>
      <c r="AL234" s="218"/>
      <c r="AM234" s="218"/>
      <c r="AN234" s="218"/>
      <c r="AO234" s="218" t="s">
        <v>181</v>
      </c>
      <c r="AP234" s="218" t="s">
        <v>1843</v>
      </c>
      <c r="AQ234" s="218"/>
      <c r="AR234" s="218"/>
      <c r="AS234" s="218"/>
      <c r="AT234" s="460" t="s">
        <v>584</v>
      </c>
      <c r="AU234" s="217" t="s">
        <v>3370</v>
      </c>
      <c r="AV234" s="218"/>
      <c r="AW234" s="219">
        <v>43901</v>
      </c>
      <c r="AX234" s="219">
        <v>44136</v>
      </c>
      <c r="AY234" s="219" t="s">
        <v>149</v>
      </c>
      <c r="AZ234" s="219">
        <v>44271</v>
      </c>
      <c r="BA234" s="219">
        <v>44593</v>
      </c>
      <c r="BB234" s="219"/>
      <c r="BC234" s="220" t="s">
        <v>3366</v>
      </c>
      <c r="BD234" s="219">
        <v>44872</v>
      </c>
      <c r="BE234" s="219" t="s">
        <v>149</v>
      </c>
      <c r="BF234" s="219">
        <v>45476</v>
      </c>
      <c r="BG234" s="219" t="s">
        <v>149</v>
      </c>
      <c r="BH234" s="218"/>
      <c r="BI234" s="218">
        <v>45237</v>
      </c>
      <c r="BJ234" s="218"/>
      <c r="BK234" s="221">
        <v>45245</v>
      </c>
      <c r="BL234" s="217" t="s">
        <v>17</v>
      </c>
      <c r="BM234" s="291">
        <f>DATEDIF(AW234,BK234, "M")+1</f>
        <v>45</v>
      </c>
      <c r="BN234" s="217">
        <f>DATEDIF(AX234,BK234, "M")+1</f>
        <v>37</v>
      </c>
      <c r="BO234" s="338" t="s">
        <v>3371</v>
      </c>
      <c r="BP234" s="217">
        <v>8</v>
      </c>
      <c r="BQ234" s="217">
        <v>7</v>
      </c>
      <c r="BR234" s="217"/>
      <c r="BS234" s="217"/>
      <c r="BT234" s="217"/>
      <c r="BU234" s="217"/>
      <c r="BV234" s="217"/>
      <c r="BW234" s="217" t="s">
        <v>162</v>
      </c>
      <c r="BX234" s="217"/>
      <c r="BY234" s="217"/>
      <c r="BZ234" s="222"/>
      <c r="CA234" s="222"/>
      <c r="CB234" s="217"/>
      <c r="CC234" s="217"/>
      <c r="CD234" s="217"/>
      <c r="CE234" s="217"/>
      <c r="CF234" s="414">
        <v>1</v>
      </c>
      <c r="CG234" s="217"/>
      <c r="CH234" s="217"/>
      <c r="CI234" s="217" t="s">
        <v>814</v>
      </c>
      <c r="CJ234"/>
    </row>
    <row r="235" spans="1:88" s="53" customFormat="1" ht="26.1" customHeight="1">
      <c r="A235" s="217">
        <v>235</v>
      </c>
      <c r="B235" s="217" t="s">
        <v>3372</v>
      </c>
      <c r="C235" s="217" t="s">
        <v>3373</v>
      </c>
      <c r="D235" s="217" t="s">
        <v>3374</v>
      </c>
      <c r="E235" s="217" t="s">
        <v>3375</v>
      </c>
      <c r="F235" s="217" t="s">
        <v>25</v>
      </c>
      <c r="G235" s="217">
        <v>10</v>
      </c>
      <c r="H235" s="217" t="s">
        <v>51</v>
      </c>
      <c r="I235" s="217" t="s">
        <v>37</v>
      </c>
      <c r="J235" s="217" t="s">
        <v>3376</v>
      </c>
      <c r="K235" s="217" t="s">
        <v>3377</v>
      </c>
      <c r="L235" s="217" t="s">
        <v>30</v>
      </c>
      <c r="M235" s="217" t="s">
        <v>162</v>
      </c>
      <c r="N235" s="217"/>
      <c r="O235" s="217" t="s">
        <v>150</v>
      </c>
      <c r="P235" s="217" t="s">
        <v>150</v>
      </c>
      <c r="Q235" s="217"/>
      <c r="R235" s="217" t="s">
        <v>3378</v>
      </c>
      <c r="S235" s="217" t="s">
        <v>3379</v>
      </c>
      <c r="T235" s="385" t="s">
        <v>3380</v>
      </c>
      <c r="U235" s="218" t="s">
        <v>822</v>
      </c>
      <c r="V235" s="218">
        <v>27714</v>
      </c>
      <c r="W235" s="290" t="s">
        <v>3381</v>
      </c>
      <c r="X235" s="290" t="s">
        <v>155</v>
      </c>
      <c r="Y235" s="290"/>
      <c r="Z235" s="290"/>
      <c r="AA235" s="217"/>
      <c r="AB235" s="218">
        <v>44217</v>
      </c>
      <c r="AC235" s="312">
        <v>43891</v>
      </c>
      <c r="AD235" s="218"/>
      <c r="AE235" s="218" t="s">
        <v>3382</v>
      </c>
      <c r="AF235" s="218" t="s">
        <v>3383</v>
      </c>
      <c r="AG235" s="218"/>
      <c r="AH235" s="217">
        <f t="shared" si="68"/>
        <v>2</v>
      </c>
      <c r="AI235" s="218"/>
      <c r="AJ235" s="218"/>
      <c r="AK235" s="218"/>
      <c r="AL235" s="218"/>
      <c r="AM235" s="218"/>
      <c r="AN235" s="218"/>
      <c r="AO235" s="218" t="s">
        <v>181</v>
      </c>
      <c r="AP235" s="218" t="s">
        <v>249</v>
      </c>
      <c r="AQ235" s="218" t="s">
        <v>3384</v>
      </c>
      <c r="AR235" s="218"/>
      <c r="AS235" s="218"/>
      <c r="AT235" s="460" t="s">
        <v>284</v>
      </c>
      <c r="AU235" s="217" t="s">
        <v>3385</v>
      </c>
      <c r="AV235" s="218"/>
      <c r="AW235" s="219">
        <v>43910</v>
      </c>
      <c r="AX235" s="345" t="s">
        <v>3250</v>
      </c>
      <c r="AY235" s="219" t="s">
        <v>149</v>
      </c>
      <c r="AZ235" s="219">
        <v>44888</v>
      </c>
      <c r="BA235" s="219">
        <v>44780</v>
      </c>
      <c r="BB235" s="219"/>
      <c r="BC235" s="220" t="s">
        <v>3381</v>
      </c>
      <c r="BD235" s="219">
        <v>45061</v>
      </c>
      <c r="BE235" s="219" t="s">
        <v>162</v>
      </c>
      <c r="BF235" s="219">
        <v>45476</v>
      </c>
      <c r="BG235" s="219" t="s">
        <v>149</v>
      </c>
      <c r="BH235" s="218"/>
      <c r="BI235" s="218"/>
      <c r="BJ235" s="218"/>
      <c r="BK235" s="221"/>
      <c r="BL235" s="217" t="s">
        <v>18</v>
      </c>
      <c r="BM235" s="291"/>
      <c r="BN235" s="217"/>
      <c r="BO235" s="217"/>
      <c r="BP235" s="217">
        <v>7</v>
      </c>
      <c r="BQ235" s="217">
        <v>8</v>
      </c>
      <c r="BR235" s="217"/>
      <c r="BS235" s="217"/>
      <c r="BT235" s="217"/>
      <c r="BU235" s="217"/>
      <c r="BV235" s="217"/>
      <c r="BW235" s="217" t="s">
        <v>162</v>
      </c>
      <c r="BX235" s="217"/>
      <c r="BY235" s="217"/>
      <c r="BZ235" s="222"/>
      <c r="CA235" s="222"/>
      <c r="CB235" s="217"/>
      <c r="CC235" s="217"/>
      <c r="CD235" s="217"/>
      <c r="CE235" s="217"/>
      <c r="CF235" s="414">
        <v>2</v>
      </c>
      <c r="CG235" s="217"/>
      <c r="CH235" s="217"/>
      <c r="CI235" s="217" t="s">
        <v>814</v>
      </c>
      <c r="CJ235"/>
    </row>
    <row r="236" spans="1:88" s="53" customFormat="1" ht="26.1" customHeight="1">
      <c r="A236" s="217">
        <v>236</v>
      </c>
      <c r="B236" s="217" t="s">
        <v>3386</v>
      </c>
      <c r="C236" s="217" t="s">
        <v>3387</v>
      </c>
      <c r="D236" s="217"/>
      <c r="E236" s="217" t="s">
        <v>3388</v>
      </c>
      <c r="F236" s="217" t="s">
        <v>24</v>
      </c>
      <c r="G236" s="217">
        <v>10</v>
      </c>
      <c r="H236" s="217" t="s">
        <v>57</v>
      </c>
      <c r="I236" s="217" t="s">
        <v>33</v>
      </c>
      <c r="J236" s="217" t="s">
        <v>2702</v>
      </c>
      <c r="K236" s="217" t="s">
        <v>3389</v>
      </c>
      <c r="L236" s="217" t="s">
        <v>33</v>
      </c>
      <c r="M236" s="217" t="s">
        <v>149</v>
      </c>
      <c r="N236" s="217"/>
      <c r="O236" s="217" t="s">
        <v>150</v>
      </c>
      <c r="P236" s="217" t="s">
        <v>150</v>
      </c>
      <c r="Q236" s="217"/>
      <c r="R236" s="217" t="s">
        <v>3390</v>
      </c>
      <c r="S236" s="217" t="s">
        <v>3391</v>
      </c>
      <c r="T236" s="385" t="s">
        <v>3392</v>
      </c>
      <c r="U236" s="218" t="s">
        <v>3393</v>
      </c>
      <c r="V236" s="218">
        <v>34002</v>
      </c>
      <c r="W236" s="290" t="s">
        <v>3394</v>
      </c>
      <c r="X236" s="290" t="s">
        <v>2507</v>
      </c>
      <c r="Y236" s="290"/>
      <c r="Z236" s="290"/>
      <c r="AA236" s="217"/>
      <c r="AB236" s="218">
        <v>44580</v>
      </c>
      <c r="AC236" s="312">
        <v>43891</v>
      </c>
      <c r="AD236" s="218"/>
      <c r="AE236" s="218" t="s">
        <v>3395</v>
      </c>
      <c r="AF236" s="218" t="s">
        <v>3396</v>
      </c>
      <c r="AG236" s="218" t="s">
        <v>3397</v>
      </c>
      <c r="AH236" s="217">
        <f t="shared" si="68"/>
        <v>3</v>
      </c>
      <c r="AI236" s="218"/>
      <c r="AJ236" s="218"/>
      <c r="AK236" s="218"/>
      <c r="AL236" s="218"/>
      <c r="AM236" s="218"/>
      <c r="AN236" s="218"/>
      <c r="AO236" s="218" t="s">
        <v>163</v>
      </c>
      <c r="AP236" s="218" t="s">
        <v>1843</v>
      </c>
      <c r="AQ236" s="218"/>
      <c r="AR236" s="218"/>
      <c r="AS236" s="218"/>
      <c r="AT236" s="460" t="s">
        <v>584</v>
      </c>
      <c r="AU236" s="217" t="s">
        <v>3398</v>
      </c>
      <c r="AV236" s="218"/>
      <c r="AW236" s="219">
        <v>43903</v>
      </c>
      <c r="AX236" s="345" t="s">
        <v>3250</v>
      </c>
      <c r="AY236" s="219" t="s">
        <v>149</v>
      </c>
      <c r="AZ236" s="219">
        <v>44566</v>
      </c>
      <c r="BA236" s="219">
        <v>44582</v>
      </c>
      <c r="BB236" s="219"/>
      <c r="BC236" s="220" t="s">
        <v>3394</v>
      </c>
      <c r="BD236" s="219">
        <v>44872</v>
      </c>
      <c r="BE236" s="219" t="s">
        <v>149</v>
      </c>
      <c r="BF236" s="219">
        <v>45476</v>
      </c>
      <c r="BG236" s="219" t="s">
        <v>149</v>
      </c>
      <c r="BH236" s="218"/>
      <c r="BI236" s="218">
        <v>45253</v>
      </c>
      <c r="BJ236" s="218"/>
      <c r="BK236" s="221">
        <v>45254</v>
      </c>
      <c r="BL236" s="217" t="s">
        <v>17</v>
      </c>
      <c r="BM236" s="291">
        <f>DATEDIF(AW236,BK236, "M")+1</f>
        <v>45</v>
      </c>
      <c r="BN236" s="217" t="e">
        <f>DATEDIF(AX236,BK236, "M")+1</f>
        <v>#VALUE!</v>
      </c>
      <c r="BO236" s="290" t="s">
        <v>3399</v>
      </c>
      <c r="BP236" s="217">
        <v>4</v>
      </c>
      <c r="BQ236" s="217">
        <v>4</v>
      </c>
      <c r="BR236" s="217"/>
      <c r="BS236" s="217"/>
      <c r="BT236" s="217"/>
      <c r="BU236" s="217"/>
      <c r="BV236" s="217"/>
      <c r="BW236" s="217" t="s">
        <v>162</v>
      </c>
      <c r="BX236" s="217"/>
      <c r="BY236" s="217"/>
      <c r="BZ236" s="222"/>
      <c r="CA236" s="222"/>
      <c r="CB236" s="217"/>
      <c r="CC236" s="217"/>
      <c r="CD236" s="217"/>
      <c r="CE236" s="217"/>
      <c r="CF236" s="414">
        <v>3</v>
      </c>
      <c r="CG236" s="217"/>
      <c r="CH236" s="217"/>
      <c r="CI236" s="217" t="s">
        <v>814</v>
      </c>
      <c r="CJ236"/>
    </row>
    <row r="237" spans="1:88" s="53" customFormat="1" ht="26.1" customHeight="1">
      <c r="A237" s="217">
        <v>237</v>
      </c>
      <c r="B237" s="217" t="s">
        <v>3400</v>
      </c>
      <c r="C237" s="217" t="s">
        <v>3401</v>
      </c>
      <c r="D237" s="217"/>
      <c r="E237" s="217" t="s">
        <v>3402</v>
      </c>
      <c r="F237" s="217" t="s">
        <v>25</v>
      </c>
      <c r="G237" s="217">
        <v>10</v>
      </c>
      <c r="H237" s="217" t="s">
        <v>58</v>
      </c>
      <c r="I237" s="217" t="s">
        <v>43</v>
      </c>
      <c r="J237" s="331" t="s">
        <v>606</v>
      </c>
      <c r="K237" s="217" t="s">
        <v>3403</v>
      </c>
      <c r="L237" s="217" t="s">
        <v>43</v>
      </c>
      <c r="M237" s="217" t="s">
        <v>149</v>
      </c>
      <c r="N237" s="217"/>
      <c r="O237" s="217" t="s">
        <v>150</v>
      </c>
      <c r="P237" s="217" t="s">
        <v>150</v>
      </c>
      <c r="Q237" s="217"/>
      <c r="R237" s="217" t="s">
        <v>3404</v>
      </c>
      <c r="S237" s="217" t="s">
        <v>3405</v>
      </c>
      <c r="T237" s="385" t="s">
        <v>3406</v>
      </c>
      <c r="U237" s="218" t="s">
        <v>3407</v>
      </c>
      <c r="V237" s="218">
        <v>30016</v>
      </c>
      <c r="W237" s="332" t="s">
        <v>3408</v>
      </c>
      <c r="X237" s="290" t="s">
        <v>178</v>
      </c>
      <c r="Y237" s="290"/>
      <c r="Z237" s="290"/>
      <c r="AA237" s="217"/>
      <c r="AB237" s="218">
        <v>44265</v>
      </c>
      <c r="AC237" s="312">
        <v>43891</v>
      </c>
      <c r="AD237" s="218"/>
      <c r="AE237" s="218" t="s">
        <v>3409</v>
      </c>
      <c r="AF237" s="218" t="s">
        <v>2108</v>
      </c>
      <c r="AG237" s="218"/>
      <c r="AH237" s="217">
        <f t="shared" si="68"/>
        <v>2</v>
      </c>
      <c r="AI237" s="218"/>
      <c r="AJ237" s="218"/>
      <c r="AK237" s="218"/>
      <c r="AL237" s="218"/>
      <c r="AM237" s="218"/>
      <c r="AN237" s="218"/>
      <c r="AO237" s="218" t="s">
        <v>163</v>
      </c>
      <c r="AP237" s="218" t="s">
        <v>181</v>
      </c>
      <c r="AQ237" s="218" t="s">
        <v>181</v>
      </c>
      <c r="AR237" s="218"/>
      <c r="AS237" s="218"/>
      <c r="AT237" s="460" t="s">
        <v>371</v>
      </c>
      <c r="AU237" s="217" t="s">
        <v>3410</v>
      </c>
      <c r="AV237" s="218"/>
      <c r="AW237" s="219">
        <v>43911</v>
      </c>
      <c r="AX237" s="345" t="s">
        <v>3250</v>
      </c>
      <c r="AY237" s="219" t="s">
        <v>149</v>
      </c>
      <c r="AZ237" s="219">
        <v>44407</v>
      </c>
      <c r="BA237" s="219">
        <v>44508</v>
      </c>
      <c r="BB237" s="219"/>
      <c r="BC237" s="220" t="s">
        <v>3408</v>
      </c>
      <c r="BD237" s="219">
        <v>44872</v>
      </c>
      <c r="BE237" s="219" t="s">
        <v>149</v>
      </c>
      <c r="BF237" s="219">
        <v>45476</v>
      </c>
      <c r="BG237" s="219" t="s">
        <v>149</v>
      </c>
      <c r="BH237" s="219">
        <v>45747</v>
      </c>
      <c r="BI237" s="218"/>
      <c r="BJ237" s="218"/>
      <c r="BK237" s="221"/>
      <c r="BL237" s="217" t="s">
        <v>18</v>
      </c>
      <c r="BM237" s="291"/>
      <c r="BN237" s="217"/>
      <c r="BO237" s="217"/>
      <c r="BP237" s="217">
        <v>3</v>
      </c>
      <c r="BQ237" s="217">
        <v>3</v>
      </c>
      <c r="BR237" s="217"/>
      <c r="BS237" s="217"/>
      <c r="BT237" s="217"/>
      <c r="BU237" s="217"/>
      <c r="BV237" s="217"/>
      <c r="BW237" s="217" t="s">
        <v>162</v>
      </c>
      <c r="BX237" s="217"/>
      <c r="BY237" s="217"/>
      <c r="BZ237" s="222"/>
      <c r="CA237" s="222"/>
      <c r="CB237" s="217"/>
      <c r="CC237" s="217"/>
      <c r="CD237" s="217"/>
      <c r="CE237" s="217"/>
      <c r="CF237" s="414">
        <v>3</v>
      </c>
      <c r="CG237" s="217"/>
      <c r="CH237" s="217"/>
      <c r="CI237" s="217" t="s">
        <v>3411</v>
      </c>
      <c r="CJ237"/>
    </row>
    <row r="238" spans="1:88" s="53" customFormat="1" ht="26.1" customHeight="1">
      <c r="A238" s="217">
        <v>238</v>
      </c>
      <c r="B238" s="217" t="s">
        <v>3412</v>
      </c>
      <c r="C238" s="217" t="s">
        <v>3413</v>
      </c>
      <c r="D238" s="217"/>
      <c r="E238" s="217" t="s">
        <v>3414</v>
      </c>
      <c r="F238" s="217" t="s">
        <v>25</v>
      </c>
      <c r="G238" s="217">
        <v>10</v>
      </c>
      <c r="H238" s="217" t="s">
        <v>58</v>
      </c>
      <c r="I238" s="217" t="s">
        <v>43</v>
      </c>
      <c r="J238" s="217" t="s">
        <v>361</v>
      </c>
      <c r="K238" s="217" t="s">
        <v>3415</v>
      </c>
      <c r="L238" s="217" t="s">
        <v>43</v>
      </c>
      <c r="M238" s="217" t="s">
        <v>149</v>
      </c>
      <c r="N238" s="217"/>
      <c r="O238" s="217" t="s">
        <v>150</v>
      </c>
      <c r="P238" s="217" t="s">
        <v>150</v>
      </c>
      <c r="Q238" s="217"/>
      <c r="R238" s="217" t="s">
        <v>3416</v>
      </c>
      <c r="S238" s="217" t="s">
        <v>3417</v>
      </c>
      <c r="T238" s="385" t="s">
        <v>3418</v>
      </c>
      <c r="U238" s="218" t="s">
        <v>3419</v>
      </c>
      <c r="V238" s="218">
        <v>31616</v>
      </c>
      <c r="W238" s="290" t="s">
        <v>3420</v>
      </c>
      <c r="X238" s="290" t="s">
        <v>178</v>
      </c>
      <c r="Y238" s="290"/>
      <c r="Z238" s="290"/>
      <c r="AA238" s="217"/>
      <c r="AB238" s="218">
        <v>43865</v>
      </c>
      <c r="AC238" s="312">
        <v>43891</v>
      </c>
      <c r="AD238" s="218"/>
      <c r="AE238" s="218" t="s">
        <v>3421</v>
      </c>
      <c r="AF238" s="218"/>
      <c r="AG238" s="218"/>
      <c r="AH238" s="217">
        <f t="shared" si="68"/>
        <v>1</v>
      </c>
      <c r="AI238" s="218"/>
      <c r="AJ238" s="218"/>
      <c r="AK238" s="218"/>
      <c r="AL238" s="218"/>
      <c r="AM238" s="218"/>
      <c r="AN238" s="218"/>
      <c r="AO238" s="218" t="s">
        <v>163</v>
      </c>
      <c r="AP238" s="218" t="s">
        <v>3422</v>
      </c>
      <c r="AQ238" s="218" t="s">
        <v>583</v>
      </c>
      <c r="AR238" s="218"/>
      <c r="AS238" s="218"/>
      <c r="AT238" s="460" t="s">
        <v>371</v>
      </c>
      <c r="AU238" s="217" t="s">
        <v>3423</v>
      </c>
      <c r="AV238" s="218"/>
      <c r="AW238" s="219">
        <v>43905</v>
      </c>
      <c r="AX238" s="345" t="s">
        <v>3250</v>
      </c>
      <c r="AY238" s="219" t="s">
        <v>149</v>
      </c>
      <c r="AZ238" s="219"/>
      <c r="BA238" s="219"/>
      <c r="BB238" s="219"/>
      <c r="BC238" s="220" t="s">
        <v>3420</v>
      </c>
      <c r="BD238" s="219">
        <v>45061</v>
      </c>
      <c r="BE238" s="219" t="s">
        <v>162</v>
      </c>
      <c r="BF238" s="219">
        <v>45476</v>
      </c>
      <c r="BG238" s="219" t="s">
        <v>149</v>
      </c>
      <c r="BH238" s="218"/>
      <c r="BI238" s="218"/>
      <c r="BJ238" s="218"/>
      <c r="BK238" s="221">
        <v>45215</v>
      </c>
      <c r="BL238" s="217" t="s">
        <v>17</v>
      </c>
      <c r="BM238" s="291">
        <f>DATEDIF(AW238,BK238, "M")+1</f>
        <v>44</v>
      </c>
      <c r="BN238" s="217" t="e">
        <f t="shared" ref="BN238" si="71">DATEDIF(AX238,BK238, "M")+1</f>
        <v>#VALUE!</v>
      </c>
      <c r="BO238" s="290" t="s">
        <v>3424</v>
      </c>
      <c r="BP238" s="217">
        <v>0</v>
      </c>
      <c r="BQ238" s="217"/>
      <c r="BR238" s="217"/>
      <c r="BS238" s="217"/>
      <c r="BT238" s="217"/>
      <c r="BU238" s="217"/>
      <c r="BV238" s="217"/>
      <c r="BW238" s="217" t="s">
        <v>3425</v>
      </c>
      <c r="BX238" s="217"/>
      <c r="BY238" s="217"/>
      <c r="BZ238" s="222"/>
      <c r="CA238" s="222"/>
      <c r="CB238" s="217"/>
      <c r="CC238" s="217"/>
      <c r="CD238" s="217"/>
      <c r="CE238" s="217"/>
      <c r="CF238" s="414">
        <v>1</v>
      </c>
      <c r="CG238" s="217"/>
      <c r="CH238" s="217"/>
      <c r="CI238" s="217" t="s">
        <v>3411</v>
      </c>
      <c r="CJ238"/>
    </row>
    <row r="239" spans="1:88" s="53" customFormat="1" ht="26.1" customHeight="1">
      <c r="A239" s="217">
        <v>239</v>
      </c>
      <c r="B239" s="217" t="s">
        <v>3426</v>
      </c>
      <c r="C239" s="217" t="s">
        <v>3427</v>
      </c>
      <c r="D239" s="217" t="s">
        <v>3428</v>
      </c>
      <c r="E239" s="217" t="s">
        <v>3429</v>
      </c>
      <c r="F239" s="217" t="s">
        <v>25</v>
      </c>
      <c r="G239" s="217">
        <v>10</v>
      </c>
      <c r="H239" s="217" t="s">
        <v>51</v>
      </c>
      <c r="I239" s="217" t="s">
        <v>30</v>
      </c>
      <c r="J239" s="217" t="s">
        <v>2328</v>
      </c>
      <c r="K239" s="217" t="s">
        <v>3430</v>
      </c>
      <c r="L239" s="217" t="s">
        <v>30</v>
      </c>
      <c r="M239" s="217" t="s">
        <v>149</v>
      </c>
      <c r="N239" s="217"/>
      <c r="O239" s="217" t="s">
        <v>3431</v>
      </c>
      <c r="P239" s="217" t="s">
        <v>3432</v>
      </c>
      <c r="Q239" s="217"/>
      <c r="R239" s="217" t="s">
        <v>3433</v>
      </c>
      <c r="S239" s="217" t="s">
        <v>3434</v>
      </c>
      <c r="T239" s="385" t="s">
        <v>3435</v>
      </c>
      <c r="U239" s="218" t="s">
        <v>3436</v>
      </c>
      <c r="V239" s="218">
        <v>27485</v>
      </c>
      <c r="W239" s="290" t="s">
        <v>3437</v>
      </c>
      <c r="X239" s="290" t="s">
        <v>155</v>
      </c>
      <c r="Y239" s="290"/>
      <c r="Z239" s="290"/>
      <c r="AA239" s="217"/>
      <c r="AB239" s="218">
        <v>44182</v>
      </c>
      <c r="AC239" s="312">
        <v>43891</v>
      </c>
      <c r="AD239" s="218"/>
      <c r="AE239" s="218" t="s">
        <v>3438</v>
      </c>
      <c r="AF239" s="218" t="s">
        <v>3439</v>
      </c>
      <c r="AG239" s="218"/>
      <c r="AH239" s="217">
        <f t="shared" si="68"/>
        <v>2</v>
      </c>
      <c r="AI239" s="218"/>
      <c r="AJ239" s="218"/>
      <c r="AK239" s="218"/>
      <c r="AL239" s="218"/>
      <c r="AM239" s="218"/>
      <c r="AN239" s="218"/>
      <c r="AO239" s="218" t="s">
        <v>181</v>
      </c>
      <c r="AP239" s="218" t="s">
        <v>249</v>
      </c>
      <c r="AQ239" s="218" t="s">
        <v>249</v>
      </c>
      <c r="AR239" s="218"/>
      <c r="AS239" s="218"/>
      <c r="AT239" s="460" t="s">
        <v>327</v>
      </c>
      <c r="AU239" s="217" t="s">
        <v>3440</v>
      </c>
      <c r="AV239" s="218"/>
      <c r="AW239" s="219">
        <v>43912</v>
      </c>
      <c r="AX239" s="345" t="s">
        <v>3250</v>
      </c>
      <c r="AY239" s="219" t="s">
        <v>149</v>
      </c>
      <c r="AZ239" s="219">
        <v>44335</v>
      </c>
      <c r="BA239" s="219">
        <v>44370</v>
      </c>
      <c r="BB239" s="219"/>
      <c r="BC239" s="220" t="s">
        <v>3437</v>
      </c>
      <c r="BD239" s="219">
        <v>44872</v>
      </c>
      <c r="BE239" s="219" t="s">
        <v>149</v>
      </c>
      <c r="BF239" s="219">
        <v>45476</v>
      </c>
      <c r="BG239" s="219" t="s">
        <v>149</v>
      </c>
      <c r="BH239" s="218"/>
      <c r="BI239" s="218">
        <v>45565</v>
      </c>
      <c r="BJ239" s="218"/>
      <c r="BK239" s="221">
        <v>45568</v>
      </c>
      <c r="BL239" s="217" t="s">
        <v>17</v>
      </c>
      <c r="BM239" s="291">
        <f>DATEDIF(AW239,BK239, "M")+1</f>
        <v>55</v>
      </c>
      <c r="BN239" s="219" t="e">
        <f>DATEDIF(AX239,BK239, "M")+1</f>
        <v>#VALUE!</v>
      </c>
      <c r="BO239" s="290" t="s">
        <v>3441</v>
      </c>
      <c r="BP239" s="217">
        <v>8</v>
      </c>
      <c r="BQ239" s="217">
        <v>3</v>
      </c>
      <c r="BR239" s="217"/>
      <c r="BS239" s="217"/>
      <c r="BT239" s="217"/>
      <c r="BU239" s="217"/>
      <c r="BV239" s="217"/>
      <c r="BW239" s="217" t="s">
        <v>162</v>
      </c>
      <c r="BX239" s="217"/>
      <c r="BY239" s="217"/>
      <c r="BZ239" s="222">
        <v>45413</v>
      </c>
      <c r="CA239" s="222">
        <v>45535</v>
      </c>
      <c r="CB239" s="217">
        <v>4</v>
      </c>
      <c r="CC239" s="217"/>
      <c r="CD239" s="217"/>
      <c r="CE239" s="217"/>
      <c r="CF239" s="414">
        <v>4</v>
      </c>
      <c r="CG239" s="217"/>
      <c r="CH239" s="217"/>
      <c r="CI239" s="217" t="s">
        <v>814</v>
      </c>
      <c r="CJ239"/>
    </row>
    <row r="240" spans="1:88" s="53" customFormat="1" ht="26.1" customHeight="1">
      <c r="A240" s="217">
        <v>240</v>
      </c>
      <c r="B240" s="217" t="s">
        <v>3442</v>
      </c>
      <c r="C240" s="217" t="s">
        <v>3443</v>
      </c>
      <c r="D240" s="217"/>
      <c r="E240" s="217" t="s">
        <v>3444</v>
      </c>
      <c r="F240" s="217" t="s">
        <v>25</v>
      </c>
      <c r="G240" s="217">
        <v>10</v>
      </c>
      <c r="H240" s="217" t="s">
        <v>55</v>
      </c>
      <c r="I240" s="217" t="s">
        <v>43</v>
      </c>
      <c r="J240" s="217" t="s">
        <v>3445</v>
      </c>
      <c r="K240" s="217" t="s">
        <v>3446</v>
      </c>
      <c r="L240" s="217" t="s">
        <v>43</v>
      </c>
      <c r="M240" s="217" t="s">
        <v>149</v>
      </c>
      <c r="N240" s="217"/>
      <c r="O240" s="217" t="s">
        <v>150</v>
      </c>
      <c r="P240" s="217" t="s">
        <v>150</v>
      </c>
      <c r="Q240" s="217"/>
      <c r="R240" s="217" t="s">
        <v>3447</v>
      </c>
      <c r="S240" s="224" t="s">
        <v>3448</v>
      </c>
      <c r="T240" s="385" t="s">
        <v>3449</v>
      </c>
      <c r="U240" s="218" t="s">
        <v>3450</v>
      </c>
      <c r="V240" s="218">
        <v>32413</v>
      </c>
      <c r="W240" s="290" t="s">
        <v>3451</v>
      </c>
      <c r="X240" s="290" t="s">
        <v>178</v>
      </c>
      <c r="Y240" s="290"/>
      <c r="Z240" s="290"/>
      <c r="AA240" s="217"/>
      <c r="AB240" s="218">
        <v>43678</v>
      </c>
      <c r="AC240" s="312">
        <v>43891</v>
      </c>
      <c r="AD240" s="218"/>
      <c r="AE240" s="218" t="s">
        <v>3452</v>
      </c>
      <c r="AF240" s="218" t="s">
        <v>3453</v>
      </c>
      <c r="AG240" s="218"/>
      <c r="AH240" s="217">
        <f t="shared" si="68"/>
        <v>2</v>
      </c>
      <c r="AI240" s="218"/>
      <c r="AJ240" s="218"/>
      <c r="AK240" s="218"/>
      <c r="AL240" s="218"/>
      <c r="AM240" s="218"/>
      <c r="AN240" s="218"/>
      <c r="AO240" s="218" t="s">
        <v>163</v>
      </c>
      <c r="AP240" s="218" t="s">
        <v>3454</v>
      </c>
      <c r="AQ240" s="218" t="s">
        <v>3454</v>
      </c>
      <c r="AR240" s="218"/>
      <c r="AS240" s="218"/>
      <c r="AT240" s="460" t="s">
        <v>371</v>
      </c>
      <c r="AU240" s="217" t="s">
        <v>3455</v>
      </c>
      <c r="AV240" s="218"/>
      <c r="AW240" s="219">
        <v>43913</v>
      </c>
      <c r="AX240" s="345" t="s">
        <v>3250</v>
      </c>
      <c r="AY240" s="219" t="s">
        <v>149</v>
      </c>
      <c r="AZ240" s="219">
        <v>44462</v>
      </c>
      <c r="BA240" s="219">
        <v>44505</v>
      </c>
      <c r="BB240" s="219"/>
      <c r="BC240" s="220" t="s">
        <v>3451</v>
      </c>
      <c r="BD240" s="219">
        <v>45061</v>
      </c>
      <c r="BE240" s="219" t="s">
        <v>162</v>
      </c>
      <c r="BF240" s="219">
        <v>45476</v>
      </c>
      <c r="BG240" s="219" t="s">
        <v>149</v>
      </c>
      <c r="BH240" s="218"/>
      <c r="BI240" s="218"/>
      <c r="BJ240" s="218"/>
      <c r="BK240" s="221"/>
      <c r="BL240" s="217" t="s">
        <v>18</v>
      </c>
      <c r="BM240" s="291"/>
      <c r="BN240" s="217"/>
      <c r="BO240" s="217"/>
      <c r="BP240" s="217">
        <v>0</v>
      </c>
      <c r="BQ240" s="217"/>
      <c r="BR240" s="217"/>
      <c r="BS240" s="217"/>
      <c r="BT240" s="217"/>
      <c r="BU240" s="217"/>
      <c r="BV240" s="217"/>
      <c r="BW240" s="217" t="s">
        <v>162</v>
      </c>
      <c r="BX240" s="217"/>
      <c r="BY240" s="217"/>
      <c r="BZ240" s="222"/>
      <c r="CA240" s="222"/>
      <c r="CB240" s="217"/>
      <c r="CC240" s="217"/>
      <c r="CD240" s="217"/>
      <c r="CE240" s="217"/>
      <c r="CF240" s="414">
        <v>0</v>
      </c>
      <c r="CG240" s="217"/>
      <c r="CH240" s="217"/>
      <c r="CI240" s="217" t="s">
        <v>3411</v>
      </c>
      <c r="CJ240"/>
    </row>
    <row r="241" spans="1:88" s="53" customFormat="1" ht="26.1" customHeight="1">
      <c r="A241" s="217">
        <v>241</v>
      </c>
      <c r="B241" s="217" t="s">
        <v>3456</v>
      </c>
      <c r="C241" s="217" t="s">
        <v>3457</v>
      </c>
      <c r="D241" s="217" t="s">
        <v>3458</v>
      </c>
      <c r="E241" s="217" t="s">
        <v>3459</v>
      </c>
      <c r="F241" s="217" t="s">
        <v>25</v>
      </c>
      <c r="G241" s="217">
        <v>10</v>
      </c>
      <c r="H241" s="217" t="s">
        <v>50</v>
      </c>
      <c r="I241" s="217" t="s">
        <v>44</v>
      </c>
      <c r="J241" s="217" t="s">
        <v>3460</v>
      </c>
      <c r="K241" s="217" t="s">
        <v>2281</v>
      </c>
      <c r="L241" s="217" t="s">
        <v>43</v>
      </c>
      <c r="M241" s="217" t="s">
        <v>149</v>
      </c>
      <c r="N241" s="217"/>
      <c r="O241" s="217" t="s">
        <v>321</v>
      </c>
      <c r="P241" s="217" t="s">
        <v>321</v>
      </c>
      <c r="Q241" s="217"/>
      <c r="R241" s="217" t="s">
        <v>3461</v>
      </c>
      <c r="S241" s="217" t="s">
        <v>3462</v>
      </c>
      <c r="T241" s="385" t="s">
        <v>3463</v>
      </c>
      <c r="U241" s="218" t="s">
        <v>3464</v>
      </c>
      <c r="V241" s="218">
        <v>33810</v>
      </c>
      <c r="W241" s="290" t="s">
        <v>3465</v>
      </c>
      <c r="X241" s="290" t="s">
        <v>178</v>
      </c>
      <c r="Y241" s="290"/>
      <c r="Z241" s="290"/>
      <c r="AA241" s="217"/>
      <c r="AB241" s="218">
        <v>44479</v>
      </c>
      <c r="AC241" s="312">
        <v>43891</v>
      </c>
      <c r="AD241" s="218"/>
      <c r="AE241" s="218" t="s">
        <v>3466</v>
      </c>
      <c r="AF241" s="218" t="s">
        <v>3467</v>
      </c>
      <c r="AG241" s="218"/>
      <c r="AH241" s="217">
        <f t="shared" si="68"/>
        <v>2</v>
      </c>
      <c r="AI241" s="218"/>
      <c r="AJ241" s="218"/>
      <c r="AK241" s="218"/>
      <c r="AL241" s="218"/>
      <c r="AM241" s="218"/>
      <c r="AN241" s="218"/>
      <c r="AO241" s="218" t="s">
        <v>163</v>
      </c>
      <c r="AP241" s="218" t="s">
        <v>202</v>
      </c>
      <c r="AQ241" s="218" t="s">
        <v>202</v>
      </c>
      <c r="AR241" s="218"/>
      <c r="AS241" s="218"/>
      <c r="AT241" s="460" t="s">
        <v>297</v>
      </c>
      <c r="AU241" s="217" t="s">
        <v>3468</v>
      </c>
      <c r="AV241" s="218"/>
      <c r="AW241" s="219">
        <v>43914</v>
      </c>
      <c r="AX241" s="345" t="s">
        <v>3250</v>
      </c>
      <c r="AY241" s="219" t="s">
        <v>149</v>
      </c>
      <c r="AZ241" s="219"/>
      <c r="BA241" s="219"/>
      <c r="BB241" s="219"/>
      <c r="BC241" s="220" t="s">
        <v>3465</v>
      </c>
      <c r="BD241" s="219">
        <v>45061</v>
      </c>
      <c r="BE241" s="219" t="s">
        <v>162</v>
      </c>
      <c r="BF241" s="219">
        <v>45476</v>
      </c>
      <c r="BG241" s="219" t="s">
        <v>149</v>
      </c>
      <c r="BH241" s="218"/>
      <c r="BI241" s="218"/>
      <c r="BJ241" s="218"/>
      <c r="BK241" s="221"/>
      <c r="BL241" s="217" t="s">
        <v>18</v>
      </c>
      <c r="BM241" s="291"/>
      <c r="BN241" s="217"/>
      <c r="BO241" s="217"/>
      <c r="BP241" s="217">
        <v>1</v>
      </c>
      <c r="BQ241" s="217">
        <v>0</v>
      </c>
      <c r="BR241" s="217"/>
      <c r="BS241" s="217"/>
      <c r="BT241" s="217"/>
      <c r="BU241" s="217"/>
      <c r="BV241" s="217"/>
      <c r="BW241" s="217" t="s">
        <v>162</v>
      </c>
      <c r="BX241" s="217"/>
      <c r="BY241" s="217"/>
      <c r="BZ241" s="222"/>
      <c r="CA241" s="222"/>
      <c r="CB241" s="217"/>
      <c r="CC241" s="217"/>
      <c r="CD241" s="217"/>
      <c r="CE241" s="217"/>
      <c r="CF241" s="414">
        <v>0</v>
      </c>
      <c r="CG241" s="217"/>
      <c r="CH241" s="217"/>
      <c r="CI241" s="217" t="s">
        <v>814</v>
      </c>
      <c r="CJ241"/>
    </row>
    <row r="242" spans="1:88" s="53" customFormat="1" ht="26.1" customHeight="1">
      <c r="A242" s="217">
        <v>242</v>
      </c>
      <c r="B242" s="217" t="s">
        <v>3469</v>
      </c>
      <c r="C242" s="217" t="s">
        <v>3470</v>
      </c>
      <c r="D242" s="217" t="s">
        <v>3471</v>
      </c>
      <c r="E242" s="217" t="s">
        <v>3472</v>
      </c>
      <c r="F242" s="217" t="s">
        <v>25</v>
      </c>
      <c r="G242" s="217">
        <v>10</v>
      </c>
      <c r="H242" s="217" t="s">
        <v>51</v>
      </c>
      <c r="I242" s="217" t="s">
        <v>30</v>
      </c>
      <c r="J242" s="217" t="s">
        <v>3473</v>
      </c>
      <c r="K242" s="217" t="s">
        <v>3474</v>
      </c>
      <c r="L242" s="217" t="s">
        <v>40</v>
      </c>
      <c r="M242" s="217" t="s">
        <v>162</v>
      </c>
      <c r="N242" s="217"/>
      <c r="O242" s="217" t="s">
        <v>321</v>
      </c>
      <c r="P242" s="217" t="s">
        <v>3475</v>
      </c>
      <c r="Q242" s="217"/>
      <c r="R242" s="217" t="s">
        <v>3476</v>
      </c>
      <c r="S242" s="217" t="s">
        <v>3477</v>
      </c>
      <c r="T242" s="385" t="s">
        <v>3478</v>
      </c>
      <c r="U242" s="218" t="s">
        <v>3479</v>
      </c>
      <c r="V242" s="218">
        <v>28305</v>
      </c>
      <c r="W242" s="290" t="s">
        <v>3480</v>
      </c>
      <c r="X242" s="290" t="s">
        <v>2507</v>
      </c>
      <c r="Y242" s="290"/>
      <c r="Z242" s="290"/>
      <c r="AA242" s="217"/>
      <c r="AB242" s="218">
        <v>44432</v>
      </c>
      <c r="AC242" s="312">
        <v>43891</v>
      </c>
      <c r="AD242" s="218"/>
      <c r="AE242" s="218" t="s">
        <v>3481</v>
      </c>
      <c r="AF242" s="218" t="s">
        <v>3482</v>
      </c>
      <c r="AG242" s="218"/>
      <c r="AH242" s="217">
        <f t="shared" si="68"/>
        <v>2</v>
      </c>
      <c r="AI242" s="218"/>
      <c r="AJ242" s="218"/>
      <c r="AK242" s="218"/>
      <c r="AL242" s="218"/>
      <c r="AM242" s="218"/>
      <c r="AN242" s="218"/>
      <c r="AO242" s="218" t="s">
        <v>163</v>
      </c>
      <c r="AP242" s="218" t="s">
        <v>1448</v>
      </c>
      <c r="AQ242" s="218" t="s">
        <v>249</v>
      </c>
      <c r="AR242" s="218"/>
      <c r="AS242" s="218"/>
      <c r="AT242" s="460" t="s">
        <v>327</v>
      </c>
      <c r="AU242" s="217" t="s">
        <v>3483</v>
      </c>
      <c r="AV242" s="218"/>
      <c r="AW242" s="219">
        <v>43916</v>
      </c>
      <c r="AX242" s="345" t="s">
        <v>3250</v>
      </c>
      <c r="AY242" s="219" t="s">
        <v>149</v>
      </c>
      <c r="AZ242" s="219"/>
      <c r="BA242" s="219"/>
      <c r="BB242" s="219"/>
      <c r="BC242" s="220" t="s">
        <v>3480</v>
      </c>
      <c r="BD242" s="219">
        <v>44872</v>
      </c>
      <c r="BE242" s="219" t="s">
        <v>149</v>
      </c>
      <c r="BF242" s="219">
        <v>45476</v>
      </c>
      <c r="BG242" s="219" t="s">
        <v>149</v>
      </c>
      <c r="BH242" s="218"/>
      <c r="BI242" s="218"/>
      <c r="BJ242" s="218"/>
      <c r="BK242" s="221"/>
      <c r="BL242" s="217" t="s">
        <v>18</v>
      </c>
      <c r="BM242" s="291"/>
      <c r="BN242" s="217"/>
      <c r="BO242" s="217"/>
      <c r="BP242" s="217">
        <v>6</v>
      </c>
      <c r="BQ242" s="217">
        <v>5</v>
      </c>
      <c r="BR242" s="217"/>
      <c r="BS242" s="217"/>
      <c r="BT242" s="217"/>
      <c r="BU242" s="217"/>
      <c r="BV242" s="217"/>
      <c r="BW242" s="217" t="s">
        <v>162</v>
      </c>
      <c r="BX242" s="217"/>
      <c r="BY242" s="217"/>
      <c r="BZ242" s="222"/>
      <c r="CA242" s="222"/>
      <c r="CB242" s="217"/>
      <c r="CC242" s="217"/>
      <c r="CD242" s="217"/>
      <c r="CE242" s="217"/>
      <c r="CF242" s="414">
        <v>0</v>
      </c>
      <c r="CG242" s="217"/>
      <c r="CH242" s="217"/>
      <c r="CI242" s="217" t="s">
        <v>814</v>
      </c>
      <c r="CJ242"/>
    </row>
    <row r="243" spans="1:88" s="53" customFormat="1" ht="26.1" customHeight="1">
      <c r="A243" s="217">
        <v>243</v>
      </c>
      <c r="B243" s="217" t="s">
        <v>3484</v>
      </c>
      <c r="C243" s="217" t="s">
        <v>3485</v>
      </c>
      <c r="D243" s="217" t="s">
        <v>3486</v>
      </c>
      <c r="E243" s="217" t="s">
        <v>3487</v>
      </c>
      <c r="F243" s="217" t="s">
        <v>24</v>
      </c>
      <c r="G243" s="217">
        <v>10</v>
      </c>
      <c r="H243" s="217" t="s">
        <v>52</v>
      </c>
      <c r="I243" s="217" t="s">
        <v>41</v>
      </c>
      <c r="J243" s="217" t="s">
        <v>3488</v>
      </c>
      <c r="K243" s="217" t="s">
        <v>2798</v>
      </c>
      <c r="L243" s="217" t="s">
        <v>41</v>
      </c>
      <c r="M243" s="217" t="s">
        <v>149</v>
      </c>
      <c r="N243" s="217"/>
      <c r="O243" s="217" t="s">
        <v>150</v>
      </c>
      <c r="P243" s="217" t="s">
        <v>150</v>
      </c>
      <c r="Q243" s="217"/>
      <c r="R243" s="217" t="s">
        <v>3489</v>
      </c>
      <c r="S243" s="217" t="s">
        <v>3490</v>
      </c>
      <c r="T243" s="385" t="s">
        <v>3491</v>
      </c>
      <c r="U243" s="218" t="s">
        <v>3492</v>
      </c>
      <c r="V243" s="218">
        <v>29588</v>
      </c>
      <c r="W243" s="290" t="s">
        <v>3493</v>
      </c>
      <c r="X243" s="290" t="s">
        <v>2897</v>
      </c>
      <c r="Y243" s="290"/>
      <c r="Z243" s="290"/>
      <c r="AA243" s="217"/>
      <c r="AB243" s="218">
        <v>43840</v>
      </c>
      <c r="AC243" s="312">
        <v>43891</v>
      </c>
      <c r="AD243" s="218"/>
      <c r="AE243" s="218" t="s">
        <v>3494</v>
      </c>
      <c r="AF243" s="218" t="s">
        <v>3495</v>
      </c>
      <c r="AG243" s="218"/>
      <c r="AH243" s="217">
        <f t="shared" si="68"/>
        <v>2</v>
      </c>
      <c r="AI243" s="218"/>
      <c r="AJ243" s="218"/>
      <c r="AK243" s="218"/>
      <c r="AL243" s="218"/>
      <c r="AM243" s="218"/>
      <c r="AN243" s="218"/>
      <c r="AO243" s="218" t="s">
        <v>181</v>
      </c>
      <c r="AP243" s="218" t="s">
        <v>3496</v>
      </c>
      <c r="AQ243" s="218" t="s">
        <v>249</v>
      </c>
      <c r="AR243" s="218" t="s">
        <v>149</v>
      </c>
      <c r="AS243" s="419" t="s">
        <v>3497</v>
      </c>
      <c r="AT243" s="460" t="s">
        <v>218</v>
      </c>
      <c r="AU243" s="217" t="s">
        <v>3498</v>
      </c>
      <c r="AV243" s="218"/>
      <c r="AW243" s="219">
        <v>43894</v>
      </c>
      <c r="AX243" s="345" t="s">
        <v>3250</v>
      </c>
      <c r="AY243" s="219" t="s">
        <v>149</v>
      </c>
      <c r="AZ243" s="219">
        <v>44593</v>
      </c>
      <c r="BA243" s="219">
        <v>44602</v>
      </c>
      <c r="BB243" s="219"/>
      <c r="BC243" s="220" t="s">
        <v>3493</v>
      </c>
      <c r="BD243" s="219">
        <v>44872</v>
      </c>
      <c r="BE243" s="219" t="s">
        <v>149</v>
      </c>
      <c r="BF243" s="219">
        <v>45476</v>
      </c>
      <c r="BG243" s="219" t="s">
        <v>149</v>
      </c>
      <c r="BH243" s="218"/>
      <c r="BI243" s="218"/>
      <c r="BJ243" s="218"/>
      <c r="BK243" s="221">
        <v>45590</v>
      </c>
      <c r="BL243" s="217" t="s">
        <v>17</v>
      </c>
      <c r="BM243" s="291">
        <f>DATEDIF(AW243,BK243, "M")+1</f>
        <v>56</v>
      </c>
      <c r="BN243" s="217" t="e">
        <f>DATEDIF(AX243,BK243, "M")+1</f>
        <v>#VALUE!</v>
      </c>
      <c r="BO243" s="217"/>
      <c r="BP243" s="217">
        <v>0</v>
      </c>
      <c r="BQ243" s="217">
        <v>2</v>
      </c>
      <c r="BR243" s="217"/>
      <c r="BS243" s="217"/>
      <c r="BT243" s="217"/>
      <c r="BU243" s="217"/>
      <c r="BV243" s="217"/>
      <c r="BW243" s="217" t="s">
        <v>162</v>
      </c>
      <c r="BX243" s="217"/>
      <c r="BY243" s="217"/>
      <c r="BZ243" s="222"/>
      <c r="CA243" s="222"/>
      <c r="CB243" s="217"/>
      <c r="CC243" s="217"/>
      <c r="CD243" s="217"/>
      <c r="CE243" s="217"/>
      <c r="CF243" s="414">
        <v>2</v>
      </c>
      <c r="CG243" s="217"/>
      <c r="CH243" s="217"/>
      <c r="CI243" s="217" t="s">
        <v>814</v>
      </c>
      <c r="CJ243"/>
    </row>
    <row r="244" spans="1:88" s="53" customFormat="1" ht="26.1" customHeight="1">
      <c r="A244" s="217">
        <v>244</v>
      </c>
      <c r="B244" s="217" t="s">
        <v>3499</v>
      </c>
      <c r="C244" s="217" t="s">
        <v>3500</v>
      </c>
      <c r="D244" s="217"/>
      <c r="E244" s="217" t="s">
        <v>3501</v>
      </c>
      <c r="F244" s="217" t="s">
        <v>24</v>
      </c>
      <c r="G244" s="217">
        <v>10</v>
      </c>
      <c r="H244" s="217" t="s">
        <v>50</v>
      </c>
      <c r="I244" s="217" t="s">
        <v>44</v>
      </c>
      <c r="J244" s="217" t="s">
        <v>3502</v>
      </c>
      <c r="K244" s="217" t="s">
        <v>521</v>
      </c>
      <c r="L244" s="217" t="s">
        <v>43</v>
      </c>
      <c r="M244" s="217" t="s">
        <v>162</v>
      </c>
      <c r="N244" s="217"/>
      <c r="O244" s="217" t="s">
        <v>321</v>
      </c>
      <c r="P244" s="217" t="s">
        <v>150</v>
      </c>
      <c r="Q244" s="217"/>
      <c r="R244" s="217" t="s">
        <v>3503</v>
      </c>
      <c r="S244" s="217" t="s">
        <v>3504</v>
      </c>
      <c r="T244" s="385" t="s">
        <v>3505</v>
      </c>
      <c r="U244" s="218" t="s">
        <v>3506</v>
      </c>
      <c r="V244" s="218">
        <v>32014</v>
      </c>
      <c r="W244" s="290" t="s">
        <v>3507</v>
      </c>
      <c r="X244" s="290" t="s">
        <v>178</v>
      </c>
      <c r="Y244" s="290"/>
      <c r="Z244" s="290"/>
      <c r="AA244" s="217"/>
      <c r="AB244" s="218">
        <v>44424</v>
      </c>
      <c r="AC244" s="312">
        <v>43891</v>
      </c>
      <c r="AD244" s="218"/>
      <c r="AE244" s="218" t="s">
        <v>3508</v>
      </c>
      <c r="AF244" s="218" t="s">
        <v>3509</v>
      </c>
      <c r="AG244" s="218"/>
      <c r="AH244" s="217">
        <f t="shared" si="68"/>
        <v>2</v>
      </c>
      <c r="AI244" s="218"/>
      <c r="AJ244" s="218"/>
      <c r="AK244" s="218"/>
      <c r="AL244" s="218"/>
      <c r="AM244" s="218"/>
      <c r="AN244" s="218"/>
      <c r="AO244" s="218" t="s">
        <v>964</v>
      </c>
      <c r="AP244" s="218" t="s">
        <v>3510</v>
      </c>
      <c r="AQ244" s="218"/>
      <c r="AR244" s="218"/>
      <c r="AS244" s="218"/>
      <c r="AT244" s="460" t="s">
        <v>297</v>
      </c>
      <c r="AU244" s="217" t="s">
        <v>3511</v>
      </c>
      <c r="AV244" s="218"/>
      <c r="AW244" s="219">
        <v>43896</v>
      </c>
      <c r="AX244" s="345" t="s">
        <v>3250</v>
      </c>
      <c r="AY244" s="219" t="s">
        <v>149</v>
      </c>
      <c r="AZ244" s="219">
        <v>44708</v>
      </c>
      <c r="BA244" s="219">
        <v>44811</v>
      </c>
      <c r="BB244" s="219"/>
      <c r="BC244" s="220" t="s">
        <v>3507</v>
      </c>
      <c r="BD244" s="219">
        <v>45061</v>
      </c>
      <c r="BE244" s="219" t="s">
        <v>162</v>
      </c>
      <c r="BF244" s="219">
        <v>45476</v>
      </c>
      <c r="BG244" s="219" t="s">
        <v>149</v>
      </c>
      <c r="BH244" s="218">
        <v>45747</v>
      </c>
      <c r="BI244" s="218"/>
      <c r="BJ244" s="218"/>
      <c r="BK244" s="221"/>
      <c r="BL244" s="217" t="s">
        <v>18</v>
      </c>
      <c r="BM244" s="291"/>
      <c r="BN244" s="217"/>
      <c r="BO244" s="217"/>
      <c r="BP244" s="217">
        <v>2</v>
      </c>
      <c r="BQ244" s="217"/>
      <c r="BR244" s="217"/>
      <c r="BS244" s="217"/>
      <c r="BT244" s="217"/>
      <c r="BU244" s="217"/>
      <c r="BV244" s="217"/>
      <c r="BW244" s="217" t="s">
        <v>162</v>
      </c>
      <c r="BX244" s="217"/>
      <c r="BY244" s="217"/>
      <c r="BZ244" s="222"/>
      <c r="CA244" s="222"/>
      <c r="CB244" s="217"/>
      <c r="CC244" s="217"/>
      <c r="CD244" s="217"/>
      <c r="CE244" s="217"/>
      <c r="CF244" s="414">
        <v>0</v>
      </c>
      <c r="CG244" s="217"/>
      <c r="CH244" s="217"/>
      <c r="CI244" s="217" t="s">
        <v>814</v>
      </c>
      <c r="CJ244"/>
    </row>
    <row r="245" spans="1:88" s="53" customFormat="1" ht="26.1" customHeight="1">
      <c r="A245" s="217">
        <v>245</v>
      </c>
      <c r="B245" s="217" t="s">
        <v>3512</v>
      </c>
      <c r="C245" s="217" t="s">
        <v>830</v>
      </c>
      <c r="D245" s="217"/>
      <c r="E245" s="217" t="s">
        <v>3513</v>
      </c>
      <c r="F245" s="217" t="s">
        <v>24</v>
      </c>
      <c r="G245" s="217">
        <v>10</v>
      </c>
      <c r="H245" s="217" t="s">
        <v>52</v>
      </c>
      <c r="I245" s="217" t="s">
        <v>41</v>
      </c>
      <c r="J245" s="217" t="s">
        <v>2328</v>
      </c>
      <c r="K245" s="217" t="s">
        <v>3514</v>
      </c>
      <c r="L245" s="217" t="s">
        <v>43</v>
      </c>
      <c r="M245" s="217" t="s">
        <v>162</v>
      </c>
      <c r="N245" s="217"/>
      <c r="O245" s="217" t="s">
        <v>321</v>
      </c>
      <c r="P245" s="217" t="s">
        <v>321</v>
      </c>
      <c r="Q245" s="217"/>
      <c r="R245" s="217" t="s">
        <v>3515</v>
      </c>
      <c r="S245" s="217" t="s">
        <v>3516</v>
      </c>
      <c r="T245" s="385" t="s">
        <v>3517</v>
      </c>
      <c r="U245" s="218" t="s">
        <v>3518</v>
      </c>
      <c r="V245" s="218">
        <v>33695</v>
      </c>
      <c r="W245" s="290" t="s">
        <v>3519</v>
      </c>
      <c r="X245" s="290" t="s">
        <v>178</v>
      </c>
      <c r="Y245" s="290"/>
      <c r="Z245" s="290"/>
      <c r="AA245" s="217"/>
      <c r="AB245" s="218">
        <v>43983</v>
      </c>
      <c r="AC245" s="312">
        <v>43891</v>
      </c>
      <c r="AD245" s="218"/>
      <c r="AE245" s="218" t="s">
        <v>3520</v>
      </c>
      <c r="AF245" s="218" t="s">
        <v>3521</v>
      </c>
      <c r="AG245" s="218" t="s">
        <v>3522</v>
      </c>
      <c r="AH245" s="217">
        <f t="shared" si="68"/>
        <v>3</v>
      </c>
      <c r="AI245" s="218"/>
      <c r="AJ245" s="218"/>
      <c r="AK245" s="218"/>
      <c r="AL245" s="218"/>
      <c r="AM245" s="218"/>
      <c r="AN245" s="218"/>
      <c r="AO245" s="218" t="s">
        <v>163</v>
      </c>
      <c r="AP245" s="218" t="s">
        <v>180</v>
      </c>
      <c r="AQ245" s="218" t="s">
        <v>180</v>
      </c>
      <c r="AR245" s="218" t="s">
        <v>162</v>
      </c>
      <c r="AS245" s="218"/>
      <c r="AT245" s="460" t="s">
        <v>218</v>
      </c>
      <c r="AU245" s="217" t="s">
        <v>3523</v>
      </c>
      <c r="AV245" s="218"/>
      <c r="AW245" s="219">
        <v>43900</v>
      </c>
      <c r="AX245" s="345" t="s">
        <v>3250</v>
      </c>
      <c r="AY245" s="219" t="s">
        <v>149</v>
      </c>
      <c r="AZ245" s="219">
        <v>44579</v>
      </c>
      <c r="BA245" s="219">
        <v>44617</v>
      </c>
      <c r="BB245" s="219"/>
      <c r="BC245" s="220" t="s">
        <v>3519</v>
      </c>
      <c r="BD245" s="219">
        <v>44872</v>
      </c>
      <c r="BE245" s="219" t="s">
        <v>149</v>
      </c>
      <c r="BF245" s="219">
        <v>45476</v>
      </c>
      <c r="BG245" s="219" t="s">
        <v>149</v>
      </c>
      <c r="BH245" s="218"/>
      <c r="BI245" s="218"/>
      <c r="BJ245" s="218"/>
      <c r="BK245" s="221">
        <v>45648</v>
      </c>
      <c r="BL245" s="217" t="s">
        <v>17</v>
      </c>
      <c r="BM245" s="291">
        <f>DATEDIF(AW245,BK245,"M")+1</f>
        <v>58</v>
      </c>
      <c r="BN245" s="217"/>
      <c r="BO245" s="217" t="s">
        <v>3524</v>
      </c>
      <c r="BP245" s="217">
        <v>0</v>
      </c>
      <c r="BQ245" s="217">
        <v>3</v>
      </c>
      <c r="BR245" s="217"/>
      <c r="BS245" s="217"/>
      <c r="BT245" s="217"/>
      <c r="BU245" s="217"/>
      <c r="BV245" s="217"/>
      <c r="BW245" s="217" t="s">
        <v>162</v>
      </c>
      <c r="BX245" s="217"/>
      <c r="BY245" s="217"/>
      <c r="BZ245" s="222"/>
      <c r="CA245" s="222"/>
      <c r="CB245" s="217"/>
      <c r="CC245" s="217"/>
      <c r="CD245" s="217"/>
      <c r="CE245" s="217"/>
      <c r="CF245" s="414">
        <v>0</v>
      </c>
      <c r="CG245" s="217"/>
      <c r="CH245" s="217"/>
      <c r="CI245" s="217" t="s">
        <v>814</v>
      </c>
      <c r="CJ245"/>
    </row>
    <row r="246" spans="1:88" s="53" customFormat="1" ht="26.1" customHeight="1">
      <c r="A246" s="217">
        <v>246</v>
      </c>
      <c r="B246" s="217" t="s">
        <v>3525</v>
      </c>
      <c r="C246" s="217" t="s">
        <v>3387</v>
      </c>
      <c r="D246" s="217" t="s">
        <v>3526</v>
      </c>
      <c r="E246" s="217" t="s">
        <v>3527</v>
      </c>
      <c r="F246" s="217" t="s">
        <v>24</v>
      </c>
      <c r="G246" s="217">
        <v>10</v>
      </c>
      <c r="H246" s="217" t="s">
        <v>49</v>
      </c>
      <c r="I246" s="217" t="s">
        <v>40</v>
      </c>
      <c r="J246" s="217" t="s">
        <v>2962</v>
      </c>
      <c r="K246" s="217" t="s">
        <v>3528</v>
      </c>
      <c r="L246" s="217" t="s">
        <v>40</v>
      </c>
      <c r="M246" s="217" t="s">
        <v>149</v>
      </c>
      <c r="N246" s="217"/>
      <c r="O246" s="217" t="s">
        <v>150</v>
      </c>
      <c r="P246" s="217" t="s">
        <v>150</v>
      </c>
      <c r="Q246" s="217"/>
      <c r="R246" s="217" t="s">
        <v>3529</v>
      </c>
      <c r="S246" s="217" t="s">
        <v>3530</v>
      </c>
      <c r="T246" s="385" t="s">
        <v>3531</v>
      </c>
      <c r="U246" s="218" t="s">
        <v>3532</v>
      </c>
      <c r="V246" s="218">
        <v>31757</v>
      </c>
      <c r="W246" s="290" t="s">
        <v>3533</v>
      </c>
      <c r="X246" s="290" t="s">
        <v>2388</v>
      </c>
      <c r="Y246" s="290"/>
      <c r="Z246" s="290"/>
      <c r="AA246" s="217"/>
      <c r="AB246" s="218">
        <v>44245</v>
      </c>
      <c r="AC246" s="312">
        <v>43891</v>
      </c>
      <c r="AD246" s="218"/>
      <c r="AE246" s="218" t="s">
        <v>3534</v>
      </c>
      <c r="AF246" s="218" t="s">
        <v>3535</v>
      </c>
      <c r="AG246" s="218" t="s">
        <v>3536</v>
      </c>
      <c r="AH246" s="217">
        <f t="shared" si="68"/>
        <v>3</v>
      </c>
      <c r="AI246" s="218"/>
      <c r="AJ246" s="218"/>
      <c r="AK246" s="218"/>
      <c r="AL246" s="218"/>
      <c r="AM246" s="218"/>
      <c r="AN246" s="218"/>
      <c r="AO246" s="218" t="s">
        <v>163</v>
      </c>
      <c r="AP246" s="218" t="s">
        <v>3537</v>
      </c>
      <c r="AQ246" s="218"/>
      <c r="AR246" s="218"/>
      <c r="AS246" s="218"/>
      <c r="AT246" s="460" t="s">
        <v>419</v>
      </c>
      <c r="AU246" s="217" t="s">
        <v>3538</v>
      </c>
      <c r="AV246" s="218"/>
      <c r="AW246" s="219">
        <v>43902</v>
      </c>
      <c r="AX246" s="345" t="s">
        <v>3250</v>
      </c>
      <c r="AY246" s="219" t="s">
        <v>149</v>
      </c>
      <c r="AZ246" s="219">
        <v>44214</v>
      </c>
      <c r="BA246" s="219">
        <v>44613</v>
      </c>
      <c r="BB246" s="219"/>
      <c r="BC246" s="220" t="s">
        <v>3533</v>
      </c>
      <c r="BD246" s="219">
        <v>44872</v>
      </c>
      <c r="BE246" s="219" t="s">
        <v>149</v>
      </c>
      <c r="BF246" s="219">
        <v>45476</v>
      </c>
      <c r="BG246" s="219" t="s">
        <v>149</v>
      </c>
      <c r="BH246" s="218">
        <v>45348</v>
      </c>
      <c r="BI246" s="218"/>
      <c r="BJ246" s="218"/>
      <c r="BK246" s="221">
        <v>45610</v>
      </c>
      <c r="BL246" s="217" t="s">
        <v>17</v>
      </c>
      <c r="BM246" s="291">
        <f>DATEDIF(AW246,BK246,"M")+1</f>
        <v>57</v>
      </c>
      <c r="BN246" s="217"/>
      <c r="BO246" s="217"/>
      <c r="BP246" s="217">
        <v>2</v>
      </c>
      <c r="BQ246" s="217">
        <v>1</v>
      </c>
      <c r="BR246" s="217"/>
      <c r="BS246" s="217"/>
      <c r="BT246" s="217"/>
      <c r="BU246" s="217"/>
      <c r="BV246" s="217"/>
      <c r="BW246" s="217" t="s">
        <v>162</v>
      </c>
      <c r="BX246" s="217"/>
      <c r="BY246" s="217"/>
      <c r="BZ246" s="222"/>
      <c r="CA246" s="222"/>
      <c r="CB246" s="217"/>
      <c r="CC246" s="217"/>
      <c r="CD246" s="217"/>
      <c r="CE246" s="217"/>
      <c r="CF246" s="414">
        <v>2</v>
      </c>
      <c r="CG246" s="217"/>
      <c r="CH246" s="217"/>
      <c r="CI246" s="217" t="s">
        <v>814</v>
      </c>
      <c r="CJ246"/>
    </row>
    <row r="247" spans="1:88" s="53" customFormat="1" ht="26.1" customHeight="1">
      <c r="A247" s="217">
        <v>247</v>
      </c>
      <c r="B247" s="217" t="s">
        <v>3539</v>
      </c>
      <c r="C247" s="217" t="s">
        <v>3540</v>
      </c>
      <c r="D247" s="217" t="s">
        <v>21</v>
      </c>
      <c r="E247" s="217" t="s">
        <v>3541</v>
      </c>
      <c r="F247" s="217" t="s">
        <v>24</v>
      </c>
      <c r="G247" s="217">
        <v>10</v>
      </c>
      <c r="H247" s="217" t="s">
        <v>55</v>
      </c>
      <c r="I247" s="217" t="s">
        <v>43</v>
      </c>
      <c r="J247" s="217" t="s">
        <v>3460</v>
      </c>
      <c r="K247" s="217" t="s">
        <v>3542</v>
      </c>
      <c r="L247" s="217" t="s">
        <v>43</v>
      </c>
      <c r="M247" s="217" t="s">
        <v>149</v>
      </c>
      <c r="N247" s="217">
        <v>1897532</v>
      </c>
      <c r="O247" s="217" t="s">
        <v>321</v>
      </c>
      <c r="P247" s="217" t="s">
        <v>321</v>
      </c>
      <c r="Q247" s="217"/>
      <c r="R247" s="217" t="s">
        <v>3543</v>
      </c>
      <c r="S247" s="217" t="s">
        <v>3544</v>
      </c>
      <c r="T247" s="385" t="s">
        <v>3545</v>
      </c>
      <c r="U247" s="218" t="s">
        <v>3546</v>
      </c>
      <c r="V247" s="218">
        <v>33727</v>
      </c>
      <c r="W247" s="217" t="s">
        <v>3547</v>
      </c>
      <c r="X247" s="290" t="s">
        <v>178</v>
      </c>
      <c r="Y247" s="290"/>
      <c r="Z247" s="290"/>
      <c r="AA247" s="217"/>
      <c r="AB247" s="218">
        <v>43660</v>
      </c>
      <c r="AC247" s="312">
        <v>43891</v>
      </c>
      <c r="AD247" s="218"/>
      <c r="AE247" s="218" t="s">
        <v>3548</v>
      </c>
      <c r="AF247" s="218" t="s">
        <v>3549</v>
      </c>
      <c r="AG247" s="218"/>
      <c r="AH247" s="217">
        <f t="shared" si="68"/>
        <v>2</v>
      </c>
      <c r="AI247" s="218"/>
      <c r="AJ247" s="218"/>
      <c r="AK247" s="218"/>
      <c r="AL247" s="218"/>
      <c r="AM247" s="218"/>
      <c r="AN247" s="218"/>
      <c r="AO247" s="218" t="s">
        <v>163</v>
      </c>
      <c r="AP247" s="218" t="s">
        <v>202</v>
      </c>
      <c r="AQ247" s="218" t="s">
        <v>249</v>
      </c>
      <c r="AR247" s="218" t="s">
        <v>149</v>
      </c>
      <c r="AS247" s="218"/>
      <c r="AT247" s="460" t="s">
        <v>371</v>
      </c>
      <c r="AU247" s="217" t="s">
        <v>3550</v>
      </c>
      <c r="AV247" s="218"/>
      <c r="AW247" s="219">
        <v>43904</v>
      </c>
      <c r="AX247" s="345" t="s">
        <v>3250</v>
      </c>
      <c r="AY247" s="219" t="s">
        <v>149</v>
      </c>
      <c r="AZ247" s="219">
        <v>44013</v>
      </c>
      <c r="BA247" s="219">
        <v>44249</v>
      </c>
      <c r="BB247" s="219"/>
      <c r="BC247" s="220" t="s">
        <v>3547</v>
      </c>
      <c r="BD247" s="219">
        <v>44872</v>
      </c>
      <c r="BE247" s="219" t="s">
        <v>149</v>
      </c>
      <c r="BF247" s="219">
        <v>45476</v>
      </c>
      <c r="BG247" s="219" t="s">
        <v>149</v>
      </c>
      <c r="BH247" s="218"/>
      <c r="BI247" s="218"/>
      <c r="BJ247" s="218"/>
      <c r="BK247" s="221">
        <v>45596</v>
      </c>
      <c r="BL247" s="217" t="s">
        <v>17</v>
      </c>
      <c r="BM247" s="291">
        <f>DATEDIF(AW247,BK247,"M")+1</f>
        <v>56</v>
      </c>
      <c r="BN247" s="217" t="e">
        <f>DATEDIF(AX247,BK247, "M")+1</f>
        <v>#VALUE!</v>
      </c>
      <c r="BO247" s="217" t="s">
        <v>3551</v>
      </c>
      <c r="BP247" s="217">
        <v>1</v>
      </c>
      <c r="BQ247" s="217">
        <v>0</v>
      </c>
      <c r="BR247" s="217"/>
      <c r="BS247" s="217"/>
      <c r="BT247" s="217"/>
      <c r="BU247" s="217"/>
      <c r="BV247" s="217"/>
      <c r="BW247" s="217" t="s">
        <v>162</v>
      </c>
      <c r="BX247" s="217"/>
      <c r="BY247" s="217"/>
      <c r="BZ247" s="222"/>
      <c r="CA247" s="222"/>
      <c r="CB247" s="217"/>
      <c r="CC247" s="217"/>
      <c r="CD247" s="217"/>
      <c r="CE247" s="217"/>
      <c r="CF247" s="414">
        <v>0</v>
      </c>
      <c r="CG247" s="217"/>
      <c r="CH247" s="217"/>
      <c r="CI247" s="217" t="s">
        <v>3411</v>
      </c>
      <c r="CJ247"/>
    </row>
    <row r="248" spans="1:88" s="53" customFormat="1" ht="26.1" customHeight="1">
      <c r="A248" s="217">
        <v>248</v>
      </c>
      <c r="B248" s="217" t="s">
        <v>3552</v>
      </c>
      <c r="C248" s="217" t="s">
        <v>3553</v>
      </c>
      <c r="D248" s="217" t="s">
        <v>3554</v>
      </c>
      <c r="E248" s="217" t="s">
        <v>3555</v>
      </c>
      <c r="F248" s="217" t="s">
        <v>24</v>
      </c>
      <c r="G248" s="217">
        <v>10</v>
      </c>
      <c r="H248" s="217" t="s">
        <v>51</v>
      </c>
      <c r="I248" s="217" t="s">
        <v>37</v>
      </c>
      <c r="J248" s="217" t="s">
        <v>405</v>
      </c>
      <c r="K248" s="217" t="s">
        <v>289</v>
      </c>
      <c r="L248" s="217" t="s">
        <v>30</v>
      </c>
      <c r="M248" s="217" t="s">
        <v>162</v>
      </c>
      <c r="N248" s="217"/>
      <c r="O248" s="217" t="s">
        <v>150</v>
      </c>
      <c r="P248" s="217" t="s">
        <v>150</v>
      </c>
      <c r="Q248" s="217"/>
      <c r="R248" s="217" t="s">
        <v>3556</v>
      </c>
      <c r="S248" s="217" t="s">
        <v>3557</v>
      </c>
      <c r="T248" s="385" t="s">
        <v>3558</v>
      </c>
      <c r="U248" s="218" t="s">
        <v>3559</v>
      </c>
      <c r="V248" s="218">
        <v>31740</v>
      </c>
      <c r="W248" s="290" t="s">
        <v>3560</v>
      </c>
      <c r="X248" s="290" t="s">
        <v>2507</v>
      </c>
      <c r="Y248" s="290"/>
      <c r="Z248" s="290"/>
      <c r="AA248" s="217"/>
      <c r="AB248" s="218">
        <v>44267</v>
      </c>
      <c r="AC248" s="312">
        <v>43891</v>
      </c>
      <c r="AD248" s="218"/>
      <c r="AE248" s="217" t="s">
        <v>3561</v>
      </c>
      <c r="AF248" s="218"/>
      <c r="AG248" s="218"/>
      <c r="AH248" s="217">
        <f t="shared" si="68"/>
        <v>1</v>
      </c>
      <c r="AI248" s="218"/>
      <c r="AJ248" s="218"/>
      <c r="AK248" s="218"/>
      <c r="AL248" s="218"/>
      <c r="AM248" s="218"/>
      <c r="AN248" s="218"/>
      <c r="AO248" s="218" t="s">
        <v>163</v>
      </c>
      <c r="AP248" s="218" t="s">
        <v>444</v>
      </c>
      <c r="AQ248" s="218" t="s">
        <v>444</v>
      </c>
      <c r="AR248" s="218"/>
      <c r="AS248" s="218"/>
      <c r="AT248" s="460" t="s">
        <v>284</v>
      </c>
      <c r="AU248" s="217" t="s">
        <v>3562</v>
      </c>
      <c r="AV248" s="218"/>
      <c r="AW248" s="219">
        <v>43908</v>
      </c>
      <c r="AX248" s="345" t="s">
        <v>3250</v>
      </c>
      <c r="AY248" s="219" t="s">
        <v>149</v>
      </c>
      <c r="AZ248" s="219">
        <v>44874</v>
      </c>
      <c r="BA248" s="219">
        <v>44811</v>
      </c>
      <c r="BB248" s="219"/>
      <c r="BC248" s="220" t="s">
        <v>3560</v>
      </c>
      <c r="BD248" s="219">
        <v>45061</v>
      </c>
      <c r="BE248" s="219" t="s">
        <v>162</v>
      </c>
      <c r="BF248" s="219">
        <v>45476</v>
      </c>
      <c r="BG248" s="219" t="s">
        <v>149</v>
      </c>
      <c r="BH248" s="218"/>
      <c r="BI248" s="218"/>
      <c r="BJ248" s="218"/>
      <c r="BK248" s="221"/>
      <c r="BL248" s="217" t="s">
        <v>18</v>
      </c>
      <c r="BM248" s="291"/>
      <c r="BN248" s="217"/>
      <c r="BO248" s="217"/>
      <c r="BP248" s="217">
        <v>2</v>
      </c>
      <c r="BQ248" s="217">
        <v>1</v>
      </c>
      <c r="BR248" s="217"/>
      <c r="BS248" s="217"/>
      <c r="BT248" s="217"/>
      <c r="BU248" s="217"/>
      <c r="BV248" s="217"/>
      <c r="BW248" s="217" t="s">
        <v>162</v>
      </c>
      <c r="BX248" s="217"/>
      <c r="BY248" s="217"/>
      <c r="BZ248" s="222"/>
      <c r="CA248" s="222"/>
      <c r="CB248" s="217"/>
      <c r="CC248" s="217"/>
      <c r="CD248" s="217"/>
      <c r="CE248" s="217"/>
      <c r="CF248" s="414">
        <v>1</v>
      </c>
      <c r="CG248" s="217"/>
      <c r="CH248" s="217"/>
      <c r="CI248" s="217" t="s">
        <v>814</v>
      </c>
      <c r="CJ248"/>
    </row>
    <row r="249" spans="1:88" s="53" customFormat="1" ht="29.1" customHeight="1">
      <c r="A249" s="217">
        <v>249</v>
      </c>
      <c r="B249" s="223" t="s">
        <v>3563</v>
      </c>
      <c r="C249" s="223" t="s">
        <v>3564</v>
      </c>
      <c r="D249" s="223" t="s">
        <v>3565</v>
      </c>
      <c r="E249" s="223" t="s">
        <v>938</v>
      </c>
      <c r="F249" s="223" t="s">
        <v>24</v>
      </c>
      <c r="G249" s="223">
        <v>10</v>
      </c>
      <c r="H249" s="223" t="s">
        <v>51</v>
      </c>
      <c r="I249" s="223" t="s">
        <v>37</v>
      </c>
      <c r="J249" s="223" t="s">
        <v>3566</v>
      </c>
      <c r="K249" s="223" t="s">
        <v>289</v>
      </c>
      <c r="L249" s="217" t="s">
        <v>43</v>
      </c>
      <c r="M249" s="223" t="s">
        <v>162</v>
      </c>
      <c r="N249" s="223"/>
      <c r="O249" s="223" t="s">
        <v>150</v>
      </c>
      <c r="P249" s="223" t="s">
        <v>150</v>
      </c>
      <c r="Q249" s="223"/>
      <c r="R249" s="223" t="s">
        <v>3567</v>
      </c>
      <c r="S249" s="223" t="s">
        <v>3568</v>
      </c>
      <c r="T249" s="386" t="s">
        <v>3569</v>
      </c>
      <c r="U249" s="349" t="s">
        <v>793</v>
      </c>
      <c r="V249" s="349">
        <v>30185</v>
      </c>
      <c r="W249" s="350" t="s">
        <v>3570</v>
      </c>
      <c r="X249" s="350" t="s">
        <v>178</v>
      </c>
      <c r="Y249" s="350"/>
      <c r="Z249" s="350"/>
      <c r="AA249" s="223"/>
      <c r="AB249" s="349">
        <v>44622</v>
      </c>
      <c r="AC249" s="351">
        <v>43891</v>
      </c>
      <c r="AD249" s="349"/>
      <c r="AE249" s="349" t="s">
        <v>3571</v>
      </c>
      <c r="AF249" s="349" t="s">
        <v>3572</v>
      </c>
      <c r="AG249" s="349"/>
      <c r="AH249" s="223">
        <f t="shared" si="68"/>
        <v>2</v>
      </c>
      <c r="AI249" s="349"/>
      <c r="AJ249" s="349"/>
      <c r="AK249" s="349"/>
      <c r="AL249" s="349"/>
      <c r="AM249" s="349"/>
      <c r="AN249" s="349"/>
      <c r="AO249" s="349" t="s">
        <v>163</v>
      </c>
      <c r="AP249" s="349" t="s">
        <v>1448</v>
      </c>
      <c r="AQ249" s="349" t="s">
        <v>249</v>
      </c>
      <c r="AR249" s="349" t="s">
        <v>149</v>
      </c>
      <c r="AS249" s="349"/>
      <c r="AT249" s="461" t="s">
        <v>284</v>
      </c>
      <c r="AU249" s="223" t="s">
        <v>3573</v>
      </c>
      <c r="AV249" s="349"/>
      <c r="AW249" s="352">
        <v>43915</v>
      </c>
      <c r="AX249" s="353" t="s">
        <v>3250</v>
      </c>
      <c r="AY249" s="352" t="s">
        <v>149</v>
      </c>
      <c r="AZ249" s="352">
        <v>44797</v>
      </c>
      <c r="BA249" s="352">
        <v>44839</v>
      </c>
      <c r="BB249" s="352"/>
      <c r="BC249" s="354" t="s">
        <v>3570</v>
      </c>
      <c r="BD249" s="352">
        <v>44872</v>
      </c>
      <c r="BE249" s="352" t="s">
        <v>149</v>
      </c>
      <c r="BF249" s="352">
        <v>45476</v>
      </c>
      <c r="BG249" s="352" t="s">
        <v>149</v>
      </c>
      <c r="BH249" s="349"/>
      <c r="BI249" s="349"/>
      <c r="BJ249" s="349"/>
      <c r="BK249" s="355"/>
      <c r="BL249" s="223" t="s">
        <v>18</v>
      </c>
      <c r="BM249" s="356"/>
      <c r="BN249" s="223"/>
      <c r="BO249" s="223"/>
      <c r="BP249" s="223">
        <v>12</v>
      </c>
      <c r="BQ249" s="223">
        <v>11</v>
      </c>
      <c r="BR249" s="223"/>
      <c r="BS249" s="223"/>
      <c r="BT249" s="223"/>
      <c r="BU249" s="223"/>
      <c r="BV249" s="223"/>
      <c r="BW249" s="223" t="s">
        <v>162</v>
      </c>
      <c r="BX249" s="223"/>
      <c r="BY249" s="223"/>
      <c r="BZ249" s="357"/>
      <c r="CA249" s="357"/>
      <c r="CB249" s="223"/>
      <c r="CC249" s="223"/>
      <c r="CD249" s="223"/>
      <c r="CE249" s="223"/>
      <c r="CF249" s="415">
        <v>2</v>
      </c>
      <c r="CG249" s="217"/>
      <c r="CH249" s="217"/>
      <c r="CI249" s="217" t="s">
        <v>814</v>
      </c>
      <c r="CJ249"/>
    </row>
    <row r="250" spans="1:88" ht="29.25" customHeight="1">
      <c r="A250" s="359">
        <v>250</v>
      </c>
      <c r="B250" s="359" t="s">
        <v>3574</v>
      </c>
      <c r="C250" s="359" t="s">
        <v>3575</v>
      </c>
      <c r="D250" s="359" t="s">
        <v>3564</v>
      </c>
      <c r="E250" s="359" t="s">
        <v>3576</v>
      </c>
      <c r="F250" s="359" t="s">
        <v>25</v>
      </c>
      <c r="G250" s="358">
        <v>11</v>
      </c>
      <c r="H250" s="358" t="s">
        <v>51</v>
      </c>
      <c r="I250" s="358" t="s">
        <v>30</v>
      </c>
      <c r="J250" s="358" t="s">
        <v>3577</v>
      </c>
      <c r="K250" s="358" t="s">
        <v>3578</v>
      </c>
      <c r="L250" s="358" t="s">
        <v>30</v>
      </c>
      <c r="M250" s="358" t="s">
        <v>149</v>
      </c>
      <c r="N250" s="360"/>
      <c r="O250" s="360" t="s">
        <v>150</v>
      </c>
      <c r="P250" s="360"/>
      <c r="Q250" s="358"/>
      <c r="R250" s="359" t="s">
        <v>3579</v>
      </c>
      <c r="S250" s="359" t="s">
        <v>3580</v>
      </c>
      <c r="T250" s="387" t="s">
        <v>3581</v>
      </c>
      <c r="U250" s="359" t="s">
        <v>3582</v>
      </c>
      <c r="V250" s="361">
        <v>31207</v>
      </c>
      <c r="W250" s="427" t="s">
        <v>3583</v>
      </c>
      <c r="X250" s="362" t="s">
        <v>3584</v>
      </c>
      <c r="Y250" s="362"/>
      <c r="Z250" s="362"/>
      <c r="AA250" s="358"/>
      <c r="AB250" s="392">
        <v>45670</v>
      </c>
      <c r="AC250" s="392">
        <v>45719</v>
      </c>
      <c r="AD250" s="358"/>
      <c r="AE250" s="358"/>
      <c r="AF250" s="358"/>
      <c r="AG250" s="358"/>
      <c r="AH250" s="363"/>
      <c r="AI250" s="358"/>
      <c r="AJ250" s="358"/>
      <c r="AK250" s="358"/>
      <c r="AL250" s="363"/>
      <c r="AM250" s="363"/>
      <c r="AN250" s="363"/>
      <c r="AO250" s="364"/>
      <c r="AP250" s="361"/>
      <c r="AQ250" s="364"/>
      <c r="AR250" s="363"/>
      <c r="AS250" s="358"/>
      <c r="AT250" s="462"/>
      <c r="AU250" s="358" t="s">
        <v>3585</v>
      </c>
      <c r="AV250" s="358"/>
      <c r="AW250" s="394">
        <v>45719</v>
      </c>
      <c r="AX250" s="358"/>
      <c r="AY250" s="363"/>
      <c r="AZ250" s="358"/>
      <c r="BA250" s="358"/>
      <c r="BB250" s="358"/>
      <c r="BC250" s="358"/>
      <c r="BD250" s="358"/>
      <c r="BE250" s="358"/>
      <c r="BF250" s="358"/>
      <c r="BG250" s="358"/>
      <c r="BH250" s="358"/>
      <c r="BI250" s="358"/>
      <c r="BJ250" s="358"/>
      <c r="BK250" s="361"/>
      <c r="BL250" s="396" t="s">
        <v>18</v>
      </c>
      <c r="BM250" s="363"/>
      <c r="BN250" s="363"/>
      <c r="BO250" s="358"/>
      <c r="BP250" s="358">
        <v>7</v>
      </c>
      <c r="BQ250" s="358"/>
      <c r="BR250" s="358"/>
      <c r="BS250" s="358"/>
      <c r="BT250" s="358"/>
      <c r="BU250" s="358"/>
      <c r="BV250" s="358"/>
      <c r="BW250" s="358"/>
      <c r="BX250" s="358"/>
      <c r="BY250" s="358"/>
      <c r="BZ250" s="358"/>
      <c r="CA250" s="358"/>
      <c r="CB250" s="358"/>
      <c r="CC250" s="358"/>
      <c r="CD250" s="358"/>
      <c r="CE250" s="358"/>
      <c r="CF250" s="416">
        <v>2</v>
      </c>
      <c r="CG250" s="418"/>
      <c r="CH250" s="418"/>
      <c r="CI250" s="418" t="s">
        <v>814</v>
      </c>
    </row>
    <row r="251" spans="1:88" ht="24" customHeight="1">
      <c r="A251" s="359">
        <v>251</v>
      </c>
      <c r="B251" s="359" t="s">
        <v>3586</v>
      </c>
      <c r="C251" s="359" t="s">
        <v>3587</v>
      </c>
      <c r="D251" s="359" t="s">
        <v>3588</v>
      </c>
      <c r="E251" s="359" t="s">
        <v>1779</v>
      </c>
      <c r="F251" s="359" t="s">
        <v>25</v>
      </c>
      <c r="G251" s="358">
        <v>11</v>
      </c>
      <c r="H251" s="358" t="s">
        <v>54</v>
      </c>
      <c r="I251" s="358" t="s">
        <v>46</v>
      </c>
      <c r="J251" s="358" t="s">
        <v>3589</v>
      </c>
      <c r="K251" s="358" t="s">
        <v>3590</v>
      </c>
      <c r="L251" s="358"/>
      <c r="M251" s="358"/>
      <c r="N251" s="360"/>
      <c r="O251" s="360" t="s">
        <v>150</v>
      </c>
      <c r="P251" s="360"/>
      <c r="Q251" s="358"/>
      <c r="R251" s="359" t="s">
        <v>3591</v>
      </c>
      <c r="S251" s="359" t="s">
        <v>3592</v>
      </c>
      <c r="T251" s="387" t="s">
        <v>3593</v>
      </c>
      <c r="U251" s="359" t="s">
        <v>3594</v>
      </c>
      <c r="V251" s="361">
        <v>33239</v>
      </c>
      <c r="W251" s="427" t="s">
        <v>3595</v>
      </c>
      <c r="X251" s="362" t="s">
        <v>3584</v>
      </c>
      <c r="Y251" s="362"/>
      <c r="Z251" s="362"/>
      <c r="AA251" s="358"/>
      <c r="AB251" s="392">
        <v>45869</v>
      </c>
      <c r="AC251" s="392">
        <v>45719</v>
      </c>
      <c r="AD251" s="358"/>
      <c r="AE251" s="358"/>
      <c r="AF251" s="358"/>
      <c r="AG251" s="358"/>
      <c r="AH251" s="363"/>
      <c r="AI251" s="358"/>
      <c r="AJ251" s="358"/>
      <c r="AK251" s="358"/>
      <c r="AL251" s="363"/>
      <c r="AM251" s="363"/>
      <c r="AN251" s="363"/>
      <c r="AO251" s="364"/>
      <c r="AP251" s="364"/>
      <c r="AQ251" s="364"/>
      <c r="AR251" s="363"/>
      <c r="AS251" s="358"/>
      <c r="AT251" s="462"/>
      <c r="AU251" s="358" t="s">
        <v>3596</v>
      </c>
      <c r="AV251" s="358"/>
      <c r="AW251" s="394">
        <v>45719</v>
      </c>
      <c r="AX251" s="358"/>
      <c r="AY251" s="363"/>
      <c r="AZ251" s="358"/>
      <c r="BA251" s="358"/>
      <c r="BB251" s="358"/>
      <c r="BC251" s="358"/>
      <c r="BD251" s="358"/>
      <c r="BE251" s="358"/>
      <c r="BF251" s="358"/>
      <c r="BG251" s="358"/>
      <c r="BH251" s="358"/>
      <c r="BI251" s="358"/>
      <c r="BJ251" s="358"/>
      <c r="BK251" s="361"/>
      <c r="BL251" s="396" t="s">
        <v>18</v>
      </c>
      <c r="BM251" s="363"/>
      <c r="BN251" s="363"/>
      <c r="BO251" s="358"/>
      <c r="BP251" s="358">
        <v>0</v>
      </c>
      <c r="BQ251" s="358"/>
      <c r="BR251" s="358"/>
      <c r="BS251" s="358"/>
      <c r="BT251" s="358"/>
      <c r="BU251" s="358"/>
      <c r="BV251" s="358"/>
      <c r="BW251" s="358"/>
      <c r="BX251" s="358"/>
      <c r="BY251" s="358"/>
      <c r="BZ251" s="358"/>
      <c r="CA251" s="358"/>
      <c r="CB251" s="358"/>
      <c r="CC251" s="358"/>
      <c r="CD251" s="358"/>
      <c r="CE251" s="358"/>
      <c r="CF251" s="416">
        <v>1</v>
      </c>
      <c r="CG251" s="418"/>
      <c r="CH251" s="418"/>
      <c r="CI251" s="418" t="s">
        <v>814</v>
      </c>
    </row>
    <row r="252" spans="1:88" ht="26.25" customHeight="1">
      <c r="A252" s="359">
        <v>252</v>
      </c>
      <c r="B252" s="359" t="s">
        <v>3597</v>
      </c>
      <c r="C252" s="359" t="s">
        <v>3598</v>
      </c>
      <c r="D252" s="359"/>
      <c r="E252" s="359" t="s">
        <v>3599</v>
      </c>
      <c r="F252" s="359" t="s">
        <v>25</v>
      </c>
      <c r="G252" s="358">
        <v>11</v>
      </c>
      <c r="H252" s="358" t="s">
        <v>57</v>
      </c>
      <c r="I252" s="358" t="s">
        <v>33</v>
      </c>
      <c r="J252" s="358" t="s">
        <v>606</v>
      </c>
      <c r="K252" s="358" t="s">
        <v>3600</v>
      </c>
      <c r="L252" s="358" t="s">
        <v>33</v>
      </c>
      <c r="M252" s="358" t="s">
        <v>149</v>
      </c>
      <c r="N252" s="360"/>
      <c r="O252" s="360" t="s">
        <v>150</v>
      </c>
      <c r="P252" s="360"/>
      <c r="Q252" s="358"/>
      <c r="R252" s="359" t="s">
        <v>3601</v>
      </c>
      <c r="S252" s="359" t="s">
        <v>3602</v>
      </c>
      <c r="T252" s="387" t="s">
        <v>3603</v>
      </c>
      <c r="U252" s="359" t="s">
        <v>3604</v>
      </c>
      <c r="V252" s="361">
        <v>34108</v>
      </c>
      <c r="W252" s="427" t="s">
        <v>3605</v>
      </c>
      <c r="X252" s="362" t="s">
        <v>3584</v>
      </c>
      <c r="Y252" s="362"/>
      <c r="Z252" s="362"/>
      <c r="AA252" s="358"/>
      <c r="AB252" s="392">
        <v>45524</v>
      </c>
      <c r="AC252" s="392">
        <v>45719</v>
      </c>
      <c r="AD252" s="358"/>
      <c r="AE252" s="358"/>
      <c r="AF252" s="358"/>
      <c r="AG252" s="358"/>
      <c r="AH252" s="363"/>
      <c r="AI252" s="358"/>
      <c r="AJ252" s="358"/>
      <c r="AK252" s="358"/>
      <c r="AL252" s="363"/>
      <c r="AM252" s="363"/>
      <c r="AN252" s="363"/>
      <c r="AO252" s="364"/>
      <c r="AP252" s="364"/>
      <c r="AQ252" s="364"/>
      <c r="AR252" s="363"/>
      <c r="AS252" s="358"/>
      <c r="AT252" s="462"/>
      <c r="AU252" s="358" t="s">
        <v>3606</v>
      </c>
      <c r="AV252" s="358"/>
      <c r="AW252" s="394">
        <v>45719</v>
      </c>
      <c r="AX252" s="358"/>
      <c r="AY252" s="363"/>
      <c r="AZ252" s="358"/>
      <c r="BA252" s="358"/>
      <c r="BB252" s="358"/>
      <c r="BC252" s="358"/>
      <c r="BD252" s="358"/>
      <c r="BE252" s="358"/>
      <c r="BF252" s="358"/>
      <c r="BG252" s="358"/>
      <c r="BH252" s="358"/>
      <c r="BI252" s="358"/>
      <c r="BJ252" s="358"/>
      <c r="BK252" s="361"/>
      <c r="BL252" s="396" t="s">
        <v>18</v>
      </c>
      <c r="BM252" s="363"/>
      <c r="BN252" s="365" t="e">
        <f>MEDIAN(BN2:BN238)</f>
        <v>#VALUE!</v>
      </c>
      <c r="BO252" s="358"/>
      <c r="BP252" s="358">
        <v>8</v>
      </c>
      <c r="BQ252" s="358"/>
      <c r="BR252" s="358"/>
      <c r="BS252" s="358"/>
      <c r="BT252" s="358"/>
      <c r="BU252" s="358"/>
      <c r="BV252" s="358"/>
      <c r="BW252" s="358"/>
      <c r="BX252" s="358"/>
      <c r="BY252" s="358"/>
      <c r="BZ252" s="358"/>
      <c r="CA252" s="358"/>
      <c r="CB252" s="358"/>
      <c r="CC252" s="358"/>
      <c r="CD252" s="358"/>
      <c r="CE252" s="358"/>
      <c r="CF252" s="416">
        <v>2</v>
      </c>
      <c r="CG252" s="418"/>
      <c r="CH252" s="418"/>
      <c r="CI252" s="418" t="s">
        <v>814</v>
      </c>
    </row>
    <row r="253" spans="1:88" ht="23.25" customHeight="1">
      <c r="A253" s="359">
        <v>253</v>
      </c>
      <c r="B253" s="359" t="s">
        <v>3607</v>
      </c>
      <c r="C253" s="359" t="s">
        <v>3005</v>
      </c>
      <c r="D253" s="359" t="s">
        <v>3608</v>
      </c>
      <c r="E253" s="359" t="s">
        <v>3609</v>
      </c>
      <c r="F253" s="359" t="s">
        <v>24</v>
      </c>
      <c r="G253" s="358">
        <v>11</v>
      </c>
      <c r="H253" s="358" t="s">
        <v>58</v>
      </c>
      <c r="I253" s="358" t="s">
        <v>34</v>
      </c>
      <c r="J253" s="358" t="s">
        <v>3610</v>
      </c>
      <c r="K253" s="358" t="s">
        <v>3611</v>
      </c>
      <c r="L253" s="358" t="s">
        <v>43</v>
      </c>
      <c r="M253" s="358" t="s">
        <v>162</v>
      </c>
      <c r="N253" s="360"/>
      <c r="O253" s="360" t="s">
        <v>321</v>
      </c>
      <c r="P253" s="360"/>
      <c r="Q253" s="358"/>
      <c r="R253" s="359" t="s">
        <v>3612</v>
      </c>
      <c r="S253" s="359" t="s">
        <v>3613</v>
      </c>
      <c r="T253" s="387" t="s">
        <v>3614</v>
      </c>
      <c r="U253" s="359" t="s">
        <v>3615</v>
      </c>
      <c r="V253" s="361">
        <v>34467</v>
      </c>
      <c r="W253" s="427" t="s">
        <v>3616</v>
      </c>
      <c r="X253" s="362" t="s">
        <v>3584</v>
      </c>
      <c r="Y253" s="360"/>
      <c r="Z253" s="360"/>
      <c r="AA253" s="358"/>
      <c r="AB253" s="392">
        <v>45323</v>
      </c>
      <c r="AC253" s="392">
        <v>45719</v>
      </c>
      <c r="AD253" s="358"/>
      <c r="AE253" s="358"/>
      <c r="AF253" s="358"/>
      <c r="AG253" s="358"/>
      <c r="AH253" s="363"/>
      <c r="AI253" s="358"/>
      <c r="AJ253" s="358"/>
      <c r="AK253" s="358"/>
      <c r="AL253" s="363"/>
      <c r="AM253" s="363"/>
      <c r="AN253" s="363"/>
      <c r="AO253" s="364"/>
      <c r="AP253" s="364"/>
      <c r="AQ253" s="364"/>
      <c r="AR253" s="363"/>
      <c r="AS253" s="358"/>
      <c r="AT253" s="462"/>
      <c r="AU253" s="358" t="s">
        <v>3617</v>
      </c>
      <c r="AV253" s="358"/>
      <c r="AW253" s="394">
        <v>45719</v>
      </c>
      <c r="AX253" s="358"/>
      <c r="AY253" s="363"/>
      <c r="AZ253" s="358"/>
      <c r="BA253" s="358"/>
      <c r="BB253" s="358"/>
      <c r="BC253" s="358"/>
      <c r="BD253" s="358"/>
      <c r="BE253" s="358"/>
      <c r="BF253" s="358"/>
      <c r="BG253" s="358"/>
      <c r="BH253" s="358"/>
      <c r="BI253" s="358"/>
      <c r="BJ253" s="358"/>
      <c r="BK253" s="361"/>
      <c r="BL253" s="396" t="s">
        <v>18</v>
      </c>
      <c r="BM253" s="363"/>
      <c r="BN253" s="363"/>
      <c r="BO253" s="358"/>
      <c r="BP253" s="358">
        <v>2</v>
      </c>
      <c r="BQ253" s="358"/>
      <c r="BR253" s="358"/>
      <c r="BS253" s="358"/>
      <c r="BT253" s="358"/>
      <c r="BU253" s="358"/>
      <c r="BV253" s="358"/>
      <c r="BW253" s="358"/>
      <c r="BX253" s="358"/>
      <c r="BY253" s="358"/>
      <c r="BZ253" s="358"/>
      <c r="CA253" s="358"/>
      <c r="CB253" s="358"/>
      <c r="CC253" s="358"/>
      <c r="CD253" s="358"/>
      <c r="CE253" s="358"/>
      <c r="CF253" s="416">
        <v>1</v>
      </c>
      <c r="CG253" s="418"/>
      <c r="CH253" s="418"/>
      <c r="CI253" s="418" t="s">
        <v>814</v>
      </c>
    </row>
    <row r="254" spans="1:88" ht="20.25" customHeight="1">
      <c r="A254" s="359">
        <v>254</v>
      </c>
      <c r="B254" s="359" t="s">
        <v>3618</v>
      </c>
      <c r="C254" s="359" t="s">
        <v>3619</v>
      </c>
      <c r="D254" s="359" t="s">
        <v>1954</v>
      </c>
      <c r="E254" s="359" t="s">
        <v>1908</v>
      </c>
      <c r="F254" s="359" t="s">
        <v>25</v>
      </c>
      <c r="G254" s="358">
        <v>11</v>
      </c>
      <c r="H254" s="358" t="s">
        <v>51</v>
      </c>
      <c r="I254" s="358" t="s">
        <v>30</v>
      </c>
      <c r="J254" s="358" t="s">
        <v>2328</v>
      </c>
      <c r="K254" s="358" t="s">
        <v>3620</v>
      </c>
      <c r="L254" s="358" t="s">
        <v>30</v>
      </c>
      <c r="M254" s="358" t="s">
        <v>149</v>
      </c>
      <c r="N254" s="360"/>
      <c r="O254" s="360" t="s">
        <v>150</v>
      </c>
      <c r="P254" s="360"/>
      <c r="Q254" s="358"/>
      <c r="R254" s="359" t="s">
        <v>3621</v>
      </c>
      <c r="S254" s="359" t="s">
        <v>3622</v>
      </c>
      <c r="T254" s="387" t="s">
        <v>3623</v>
      </c>
      <c r="U254" s="359" t="s">
        <v>3624</v>
      </c>
      <c r="V254" s="361">
        <v>30376</v>
      </c>
      <c r="W254" s="427" t="s">
        <v>3625</v>
      </c>
      <c r="X254" s="362" t="s">
        <v>2775</v>
      </c>
      <c r="Y254" s="360"/>
      <c r="Z254" s="360"/>
      <c r="AA254" s="358"/>
      <c r="AB254" s="392">
        <v>45616</v>
      </c>
      <c r="AC254" s="392">
        <v>45719</v>
      </c>
      <c r="AD254" s="358"/>
      <c r="AE254" s="358"/>
      <c r="AF254" s="358"/>
      <c r="AG254" s="358"/>
      <c r="AH254" s="363"/>
      <c r="AI254" s="358"/>
      <c r="AJ254" s="358"/>
      <c r="AK254" s="358"/>
      <c r="AL254" s="363"/>
      <c r="AM254" s="363"/>
      <c r="AN254" s="363"/>
      <c r="AO254" s="364"/>
      <c r="AP254" s="364"/>
      <c r="AQ254" s="364"/>
      <c r="AR254" s="363"/>
      <c r="AS254" s="358"/>
      <c r="AT254" s="462"/>
      <c r="AU254" s="358" t="s">
        <v>3626</v>
      </c>
      <c r="AV254" s="358"/>
      <c r="AW254" s="394">
        <v>45719</v>
      </c>
      <c r="AX254" s="358"/>
      <c r="AY254" s="363"/>
      <c r="AZ254" s="358"/>
      <c r="BA254" s="358"/>
      <c r="BB254" s="358"/>
      <c r="BC254" s="358"/>
      <c r="BD254" s="358"/>
      <c r="BE254" s="358"/>
      <c r="BF254" s="358"/>
      <c r="BG254" s="358"/>
      <c r="BH254" s="358"/>
      <c r="BI254" s="358"/>
      <c r="BJ254" s="358"/>
      <c r="BK254" s="361"/>
      <c r="BL254" s="396" t="s">
        <v>18</v>
      </c>
      <c r="BM254" s="363"/>
      <c r="BN254" s="363"/>
      <c r="BO254" s="358"/>
      <c r="BP254" s="358">
        <v>8</v>
      </c>
      <c r="BQ254" s="358"/>
      <c r="BR254" s="358"/>
      <c r="BS254" s="358"/>
      <c r="BT254" s="358"/>
      <c r="BU254" s="358"/>
      <c r="BV254" s="358"/>
      <c r="BW254" s="358"/>
      <c r="BX254" s="358"/>
      <c r="BY254" s="358"/>
      <c r="BZ254" s="358"/>
      <c r="CA254" s="358"/>
      <c r="CB254" s="358"/>
      <c r="CC254" s="358"/>
      <c r="CD254" s="358"/>
      <c r="CE254" s="358"/>
      <c r="CF254" s="416">
        <v>3</v>
      </c>
      <c r="CG254" s="418"/>
      <c r="CH254" s="418"/>
      <c r="CI254" s="418" t="s">
        <v>814</v>
      </c>
    </row>
    <row r="255" spans="1:88" ht="22.5" customHeight="1">
      <c r="A255" s="359">
        <v>255</v>
      </c>
      <c r="B255" s="359" t="s">
        <v>3627</v>
      </c>
      <c r="C255" s="359" t="s">
        <v>3628</v>
      </c>
      <c r="D255" s="359" t="s">
        <v>3629</v>
      </c>
      <c r="E255" s="359" t="s">
        <v>3630</v>
      </c>
      <c r="F255" s="359" t="s">
        <v>24</v>
      </c>
      <c r="G255" s="358">
        <v>11</v>
      </c>
      <c r="H255" s="358" t="s">
        <v>50</v>
      </c>
      <c r="I255" s="358" t="s">
        <v>44</v>
      </c>
      <c r="J255" s="358" t="s">
        <v>2281</v>
      </c>
      <c r="K255" s="358" t="s">
        <v>3631</v>
      </c>
      <c r="L255" s="366"/>
      <c r="M255" s="366"/>
      <c r="N255" s="360"/>
      <c r="O255" s="360" t="s">
        <v>321</v>
      </c>
      <c r="P255" s="360"/>
      <c r="Q255" s="358"/>
      <c r="R255" s="359" t="s">
        <v>3632</v>
      </c>
      <c r="S255" s="359" t="s">
        <v>3633</v>
      </c>
      <c r="T255" s="387" t="s">
        <v>3634</v>
      </c>
      <c r="U255" s="359" t="s">
        <v>3635</v>
      </c>
      <c r="V255" s="361">
        <v>33992</v>
      </c>
      <c r="W255" s="427" t="s">
        <v>3636</v>
      </c>
      <c r="X255" s="362" t="s">
        <v>3637</v>
      </c>
      <c r="Y255" s="360"/>
      <c r="Z255" s="360"/>
      <c r="AA255" s="358"/>
      <c r="AB255" s="392">
        <v>45719</v>
      </c>
      <c r="AC255" s="392">
        <v>45719</v>
      </c>
      <c r="AD255" s="358"/>
      <c r="AE255" s="358"/>
      <c r="AF255" s="358"/>
      <c r="AG255" s="358"/>
      <c r="AH255" s="363"/>
      <c r="AI255" s="358"/>
      <c r="AJ255" s="358"/>
      <c r="AK255" s="358"/>
      <c r="AL255" s="363"/>
      <c r="AM255" s="363"/>
      <c r="AN255" s="363"/>
      <c r="AO255" s="364"/>
      <c r="AP255" s="364"/>
      <c r="AQ255" s="364"/>
      <c r="AR255" s="363"/>
      <c r="AS255" s="358"/>
      <c r="AT255" s="462"/>
      <c r="AU255" s="358" t="s">
        <v>3638</v>
      </c>
      <c r="AV255" s="358"/>
      <c r="AW255" s="394">
        <v>45719</v>
      </c>
      <c r="AX255" s="358"/>
      <c r="AY255" s="363"/>
      <c r="AZ255" s="358"/>
      <c r="BA255" s="358"/>
      <c r="BB255" s="358"/>
      <c r="BC255" s="358"/>
      <c r="BD255" s="358"/>
      <c r="BE255" s="358"/>
      <c r="BF255" s="358"/>
      <c r="BG255" s="358"/>
      <c r="BH255" s="358"/>
      <c r="BI255" s="358"/>
      <c r="BJ255" s="358"/>
      <c r="BK255" s="361"/>
      <c r="BL255" s="396" t="s">
        <v>18</v>
      </c>
      <c r="BM255" s="363"/>
      <c r="BN255" s="363"/>
      <c r="BO255" s="358"/>
      <c r="BP255" s="358">
        <v>15</v>
      </c>
      <c r="BQ255" s="358"/>
      <c r="BR255" s="358"/>
      <c r="BS255" s="358"/>
      <c r="BT255" s="358"/>
      <c r="BU255" s="358"/>
      <c r="BV255" s="358"/>
      <c r="BW255" s="358"/>
      <c r="BX255" s="358"/>
      <c r="BY255" s="358"/>
      <c r="BZ255" s="358"/>
      <c r="CA255" s="358"/>
      <c r="CB255" s="358"/>
      <c r="CC255" s="358"/>
      <c r="CD255" s="358"/>
      <c r="CE255" s="358"/>
      <c r="CF255" s="416">
        <v>0</v>
      </c>
      <c r="CG255" s="418"/>
      <c r="CH255" s="418"/>
      <c r="CI255" s="418" t="s">
        <v>814</v>
      </c>
    </row>
    <row r="256" spans="1:88" ht="25.5" customHeight="1">
      <c r="A256" s="359">
        <v>256</v>
      </c>
      <c r="B256" s="359" t="s">
        <v>3639</v>
      </c>
      <c r="C256" s="359" t="s">
        <v>2340</v>
      </c>
      <c r="D256" s="359" t="s">
        <v>3640</v>
      </c>
      <c r="E256" s="359" t="s">
        <v>3641</v>
      </c>
      <c r="F256" s="359" t="s">
        <v>25</v>
      </c>
      <c r="G256" s="358">
        <v>11</v>
      </c>
      <c r="H256" s="358" t="s">
        <v>51</v>
      </c>
      <c r="I256" s="358" t="s">
        <v>37</v>
      </c>
      <c r="J256" s="358" t="s">
        <v>3642</v>
      </c>
      <c r="K256" s="358" t="s">
        <v>2798</v>
      </c>
      <c r="L256" s="366"/>
      <c r="M256" s="366"/>
      <c r="N256" s="360"/>
      <c r="O256" s="360" t="s">
        <v>150</v>
      </c>
      <c r="P256" s="360"/>
      <c r="Q256" s="358"/>
      <c r="R256" s="359" t="s">
        <v>3643</v>
      </c>
      <c r="S256" s="359" t="s">
        <v>3644</v>
      </c>
      <c r="T256" s="387" t="s">
        <v>3645</v>
      </c>
      <c r="U256" s="359" t="s">
        <v>3646</v>
      </c>
      <c r="V256" s="361">
        <v>31085</v>
      </c>
      <c r="W256" s="427" t="s">
        <v>3647</v>
      </c>
      <c r="X256" s="362" t="s">
        <v>155</v>
      </c>
      <c r="Y256" s="360"/>
      <c r="Z256" s="360"/>
      <c r="AA256" s="358"/>
      <c r="AB256" s="392">
        <v>45902</v>
      </c>
      <c r="AC256" s="392">
        <v>45719</v>
      </c>
      <c r="AD256" s="358"/>
      <c r="AE256" s="358"/>
      <c r="AF256" s="358"/>
      <c r="AG256" s="358"/>
      <c r="AH256" s="363"/>
      <c r="AI256" s="358"/>
      <c r="AJ256" s="358"/>
      <c r="AK256" s="358"/>
      <c r="AL256" s="363"/>
      <c r="AM256" s="363"/>
      <c r="AN256" s="363"/>
      <c r="AO256" s="364"/>
      <c r="AP256" s="364"/>
      <c r="AQ256" s="364"/>
      <c r="AR256" s="363"/>
      <c r="AS256" s="358"/>
      <c r="AT256" s="462"/>
      <c r="AU256" s="358" t="s">
        <v>3648</v>
      </c>
      <c r="AV256" s="358"/>
      <c r="AW256" s="394">
        <v>45719</v>
      </c>
      <c r="AX256" s="358"/>
      <c r="AY256" s="363"/>
      <c r="AZ256" s="358"/>
      <c r="BA256" s="358"/>
      <c r="BB256" s="358"/>
      <c r="BC256" s="358"/>
      <c r="BD256" s="358"/>
      <c r="BE256" s="358"/>
      <c r="BF256" s="358"/>
      <c r="BG256" s="358"/>
      <c r="BH256" s="358"/>
      <c r="BI256" s="358"/>
      <c r="BJ256" s="358"/>
      <c r="BK256" s="361"/>
      <c r="BL256" s="396" t="s">
        <v>18</v>
      </c>
      <c r="BM256" s="363"/>
      <c r="BN256" s="363"/>
      <c r="BO256" s="358"/>
      <c r="BP256" s="358">
        <v>40</v>
      </c>
      <c r="BQ256" s="358"/>
      <c r="BR256" s="358"/>
      <c r="BS256" s="358"/>
      <c r="BT256" s="358"/>
      <c r="BU256" s="358"/>
      <c r="BV256" s="358"/>
      <c r="BW256" s="358"/>
      <c r="BX256" s="358"/>
      <c r="BY256" s="358"/>
      <c r="BZ256" s="358"/>
      <c r="CA256" s="358"/>
      <c r="CB256" s="358"/>
      <c r="CC256" s="358"/>
      <c r="CD256" s="358"/>
      <c r="CE256" s="358"/>
      <c r="CF256" s="416">
        <v>1</v>
      </c>
      <c r="CG256" s="418"/>
      <c r="CH256" s="418"/>
      <c r="CI256" s="418" t="s">
        <v>814</v>
      </c>
    </row>
    <row r="257" spans="1:87" ht="21" customHeight="1">
      <c r="A257" s="359">
        <v>257</v>
      </c>
      <c r="B257" s="359" t="s">
        <v>3649</v>
      </c>
      <c r="C257" s="359" t="s">
        <v>3650</v>
      </c>
      <c r="D257" s="359" t="s">
        <v>3651</v>
      </c>
      <c r="E257" s="359" t="s">
        <v>3588</v>
      </c>
      <c r="F257" s="359" t="s">
        <v>24</v>
      </c>
      <c r="G257" s="358">
        <v>11</v>
      </c>
      <c r="H257" s="358" t="s">
        <v>54</v>
      </c>
      <c r="I257" s="358" t="s">
        <v>46</v>
      </c>
      <c r="J257" s="358" t="s">
        <v>3305</v>
      </c>
      <c r="K257" s="358" t="s">
        <v>3652</v>
      </c>
      <c r="L257" s="366"/>
      <c r="M257" s="366"/>
      <c r="N257" s="360"/>
      <c r="O257" s="360" t="s">
        <v>150</v>
      </c>
      <c r="P257" s="360"/>
      <c r="Q257" s="358"/>
      <c r="R257" s="359" t="s">
        <v>3653</v>
      </c>
      <c r="S257" s="388"/>
      <c r="T257" s="389" t="s">
        <v>192</v>
      </c>
      <c r="U257" s="359" t="s">
        <v>3654</v>
      </c>
      <c r="V257" s="361">
        <v>32143</v>
      </c>
      <c r="W257" s="427" t="s">
        <v>3655</v>
      </c>
      <c r="X257" s="362" t="s">
        <v>3584</v>
      </c>
      <c r="Y257" s="360"/>
      <c r="Z257" s="360"/>
      <c r="AA257" s="358"/>
      <c r="AB257" s="392">
        <v>45762</v>
      </c>
      <c r="AC257" s="392">
        <v>45719</v>
      </c>
      <c r="AD257" s="358"/>
      <c r="AE257" s="358"/>
      <c r="AF257" s="358"/>
      <c r="AG257" s="358"/>
      <c r="AH257" s="363"/>
      <c r="AI257" s="358"/>
      <c r="AJ257" s="358"/>
      <c r="AK257" s="358"/>
      <c r="AL257" s="363"/>
      <c r="AM257" s="363"/>
      <c r="AN257" s="363"/>
      <c r="AO257" s="364"/>
      <c r="AP257" s="364"/>
      <c r="AQ257" s="364"/>
      <c r="AR257" s="363"/>
      <c r="AS257" s="358"/>
      <c r="AT257" s="462"/>
      <c r="AU257" s="358" t="s">
        <v>3656</v>
      </c>
      <c r="AV257" s="358"/>
      <c r="AW257" s="394">
        <v>45719</v>
      </c>
      <c r="AX257" s="358"/>
      <c r="AY257" s="363"/>
      <c r="AZ257" s="358"/>
      <c r="BA257" s="358"/>
      <c r="BB257" s="358"/>
      <c r="BC257" s="358"/>
      <c r="BD257" s="358"/>
      <c r="BE257" s="358"/>
      <c r="BF257" s="358"/>
      <c r="BG257" s="358"/>
      <c r="BH257" s="358"/>
      <c r="BI257" s="358"/>
      <c r="BJ257" s="358"/>
      <c r="BK257" s="361"/>
      <c r="BL257" s="396" t="s">
        <v>18</v>
      </c>
      <c r="BM257" s="363"/>
      <c r="BN257" s="363"/>
      <c r="BO257" s="358"/>
      <c r="BP257" s="358">
        <v>8</v>
      </c>
      <c r="BQ257" s="358"/>
      <c r="BR257" s="358"/>
      <c r="BS257" s="358"/>
      <c r="BT257" s="358"/>
      <c r="BU257" s="358"/>
      <c r="BV257" s="358"/>
      <c r="BW257" s="358"/>
      <c r="BX257" s="358"/>
      <c r="BY257" s="358"/>
      <c r="BZ257" s="358"/>
      <c r="CA257" s="358"/>
      <c r="CB257" s="358"/>
      <c r="CC257" s="358"/>
      <c r="CD257" s="358"/>
      <c r="CE257" s="358"/>
      <c r="CF257" s="416">
        <v>1</v>
      </c>
      <c r="CG257" s="418"/>
      <c r="CH257" s="418"/>
      <c r="CI257" s="418" t="s">
        <v>814</v>
      </c>
    </row>
    <row r="258" spans="1:87" ht="24.75" customHeight="1">
      <c r="A258" s="359">
        <v>258</v>
      </c>
      <c r="B258" s="359" t="s">
        <v>3657</v>
      </c>
      <c r="C258" s="359" t="s">
        <v>3658</v>
      </c>
      <c r="D258" s="359"/>
      <c r="E258" s="359" t="s">
        <v>3659</v>
      </c>
      <c r="F258" s="359" t="s">
        <v>24</v>
      </c>
      <c r="G258" s="358">
        <v>11</v>
      </c>
      <c r="H258" s="358" t="s">
        <v>57</v>
      </c>
      <c r="I258" s="358" t="s">
        <v>33</v>
      </c>
      <c r="J258" s="358" t="s">
        <v>3660</v>
      </c>
      <c r="K258" s="358" t="s">
        <v>3661</v>
      </c>
      <c r="L258" s="358" t="s">
        <v>33</v>
      </c>
      <c r="M258" s="358" t="s">
        <v>149</v>
      </c>
      <c r="N258" s="360"/>
      <c r="O258" s="360" t="s">
        <v>321</v>
      </c>
      <c r="P258" s="360"/>
      <c r="Q258" s="358"/>
      <c r="R258" s="359" t="s">
        <v>3662</v>
      </c>
      <c r="S258" s="359" t="s">
        <v>3663</v>
      </c>
      <c r="T258" s="387" t="s">
        <v>3664</v>
      </c>
      <c r="U258" s="359" t="s">
        <v>3665</v>
      </c>
      <c r="V258" s="361">
        <v>35384</v>
      </c>
      <c r="W258" s="427" t="s">
        <v>3666</v>
      </c>
      <c r="X258" s="362" t="s">
        <v>3667</v>
      </c>
      <c r="Y258" s="360"/>
      <c r="Z258" s="360"/>
      <c r="AA258" s="358"/>
      <c r="AB258" s="392">
        <v>45762</v>
      </c>
      <c r="AC258" s="392">
        <v>45719</v>
      </c>
      <c r="AD258" s="358"/>
      <c r="AE258" s="358"/>
      <c r="AF258" s="358"/>
      <c r="AG258" s="358"/>
      <c r="AH258" s="363"/>
      <c r="AI258" s="358"/>
      <c r="AJ258" s="358"/>
      <c r="AK258" s="358"/>
      <c r="AL258" s="363"/>
      <c r="AM258" s="363"/>
      <c r="AN258" s="363"/>
      <c r="AO258" s="364"/>
      <c r="AP258" s="364"/>
      <c r="AQ258" s="364"/>
      <c r="AR258" s="363"/>
      <c r="AS258" s="358"/>
      <c r="AT258" s="462"/>
      <c r="AU258" s="358" t="s">
        <v>3668</v>
      </c>
      <c r="AV258" s="358"/>
      <c r="AW258" s="394">
        <v>45719</v>
      </c>
      <c r="AX258" s="358"/>
      <c r="AY258" s="363"/>
      <c r="AZ258" s="358"/>
      <c r="BA258" s="358"/>
      <c r="BB258" s="358"/>
      <c r="BC258" s="358"/>
      <c r="BD258" s="358"/>
      <c r="BE258" s="358"/>
      <c r="BF258" s="358"/>
      <c r="BG258" s="358"/>
      <c r="BH258" s="358"/>
      <c r="BI258" s="358"/>
      <c r="BJ258" s="358"/>
      <c r="BK258" s="361"/>
      <c r="BL258" s="396" t="s">
        <v>18</v>
      </c>
      <c r="BM258" s="363"/>
      <c r="BN258" s="363"/>
      <c r="BO258" s="358"/>
      <c r="BP258" s="358">
        <v>10</v>
      </c>
      <c r="BQ258" s="358"/>
      <c r="BR258" s="358"/>
      <c r="BS258" s="358"/>
      <c r="BT258" s="358"/>
      <c r="BU258" s="358"/>
      <c r="BV258" s="358"/>
      <c r="BW258" s="358"/>
      <c r="BX258" s="358"/>
      <c r="BY258" s="358"/>
      <c r="BZ258" s="358"/>
      <c r="CA258" s="358"/>
      <c r="CB258" s="358"/>
      <c r="CC258" s="358"/>
      <c r="CD258" s="358"/>
      <c r="CE258" s="358"/>
      <c r="CF258" s="416">
        <v>0</v>
      </c>
      <c r="CG258" s="418"/>
      <c r="CH258" s="418"/>
      <c r="CI258" s="418" t="s">
        <v>814</v>
      </c>
    </row>
    <row r="259" spans="1:87" ht="24.75" customHeight="1">
      <c r="A259" s="359">
        <v>259</v>
      </c>
      <c r="B259" s="359" t="s">
        <v>3669</v>
      </c>
      <c r="C259" s="359" t="s">
        <v>3670</v>
      </c>
      <c r="D259" s="359" t="s">
        <v>3128</v>
      </c>
      <c r="E259" s="359" t="s">
        <v>3671</v>
      </c>
      <c r="F259" s="359" t="s">
        <v>25</v>
      </c>
      <c r="G259" s="358">
        <v>11</v>
      </c>
      <c r="H259" s="358" t="s">
        <v>49</v>
      </c>
      <c r="I259" s="358" t="s">
        <v>40</v>
      </c>
      <c r="J259" s="358" t="s">
        <v>3672</v>
      </c>
      <c r="K259" s="358" t="s">
        <v>3673</v>
      </c>
      <c r="L259" s="358" t="s">
        <v>40</v>
      </c>
      <c r="M259" s="358" t="s">
        <v>149</v>
      </c>
      <c r="N259" s="360"/>
      <c r="O259" s="360" t="s">
        <v>321</v>
      </c>
      <c r="P259" s="360"/>
      <c r="Q259" s="358"/>
      <c r="R259" s="359" t="s">
        <v>3674</v>
      </c>
      <c r="S259" s="359" t="s">
        <v>3675</v>
      </c>
      <c r="T259" s="387" t="s">
        <v>3676</v>
      </c>
      <c r="U259" s="359" t="s">
        <v>3677</v>
      </c>
      <c r="V259" s="361">
        <v>33077</v>
      </c>
      <c r="W259" s="427" t="s">
        <v>3678</v>
      </c>
      <c r="X259" s="362" t="s">
        <v>3679</v>
      </c>
      <c r="Y259" s="360"/>
      <c r="Z259" s="360"/>
      <c r="AA259" s="358"/>
      <c r="AB259" s="392">
        <v>44991</v>
      </c>
      <c r="AC259" s="392">
        <v>45719</v>
      </c>
      <c r="AD259" s="358"/>
      <c r="AE259" s="358"/>
      <c r="AF259" s="358"/>
      <c r="AG259" s="358"/>
      <c r="AH259" s="363"/>
      <c r="AI259" s="358"/>
      <c r="AJ259" s="358"/>
      <c r="AK259" s="358"/>
      <c r="AL259" s="363"/>
      <c r="AM259" s="363"/>
      <c r="AN259" s="363"/>
      <c r="AO259" s="364"/>
      <c r="AP259" s="364"/>
      <c r="AQ259" s="364"/>
      <c r="AR259" s="363"/>
      <c r="AS259" s="358"/>
      <c r="AT259" s="462"/>
      <c r="AU259" s="358" t="s">
        <v>3680</v>
      </c>
      <c r="AV259" s="358"/>
      <c r="AW259" s="394">
        <v>45719</v>
      </c>
      <c r="AX259" s="358"/>
      <c r="AY259" s="363"/>
      <c r="AZ259" s="358"/>
      <c r="BA259" s="358"/>
      <c r="BB259" s="358"/>
      <c r="BC259" s="358"/>
      <c r="BD259" s="358"/>
      <c r="BE259" s="358"/>
      <c r="BF259" s="358"/>
      <c r="BG259" s="358"/>
      <c r="BH259" s="358"/>
      <c r="BI259" s="358"/>
      <c r="BJ259" s="358"/>
      <c r="BK259" s="361"/>
      <c r="BL259" s="396" t="s">
        <v>18</v>
      </c>
      <c r="BM259" s="363"/>
      <c r="BN259" s="363"/>
      <c r="BO259" s="358"/>
      <c r="BP259" s="358">
        <v>1</v>
      </c>
      <c r="BQ259" s="358"/>
      <c r="BR259" s="358"/>
      <c r="BS259" s="358"/>
      <c r="BT259" s="358"/>
      <c r="BU259" s="358"/>
      <c r="BV259" s="358"/>
      <c r="BW259" s="358"/>
      <c r="BX259" s="358"/>
      <c r="BY259" s="358"/>
      <c r="BZ259" s="358"/>
      <c r="CA259" s="358"/>
      <c r="CB259" s="358"/>
      <c r="CC259" s="358"/>
      <c r="CD259" s="358"/>
      <c r="CE259" s="358"/>
      <c r="CF259" s="416">
        <v>1</v>
      </c>
      <c r="CG259" s="418"/>
      <c r="CH259" s="418"/>
      <c r="CI259" s="418" t="s">
        <v>814</v>
      </c>
    </row>
    <row r="260" spans="1:87" ht="23.25" customHeight="1">
      <c r="A260" s="359">
        <v>260</v>
      </c>
      <c r="B260" s="359" t="s">
        <v>3681</v>
      </c>
      <c r="C260" s="359" t="s">
        <v>633</v>
      </c>
      <c r="D260" s="359" t="s">
        <v>3682</v>
      </c>
      <c r="E260" s="359" t="s">
        <v>3683</v>
      </c>
      <c r="F260" s="359" t="s">
        <v>25</v>
      </c>
      <c r="G260" s="358">
        <v>11</v>
      </c>
      <c r="H260" s="358" t="s">
        <v>49</v>
      </c>
      <c r="I260" s="358" t="s">
        <v>40</v>
      </c>
      <c r="J260" s="358" t="s">
        <v>2298</v>
      </c>
      <c r="K260" s="358" t="s">
        <v>3684</v>
      </c>
      <c r="L260" s="358"/>
      <c r="M260" s="358"/>
      <c r="N260" s="360"/>
      <c r="O260" s="360" t="s">
        <v>150</v>
      </c>
      <c r="P260" s="360"/>
      <c r="Q260" s="358"/>
      <c r="R260" s="359" t="s">
        <v>3685</v>
      </c>
      <c r="S260" s="359" t="s">
        <v>3686</v>
      </c>
      <c r="T260" s="387" t="s">
        <v>3687</v>
      </c>
      <c r="U260" s="359" t="s">
        <v>3688</v>
      </c>
      <c r="V260" s="361">
        <v>30619</v>
      </c>
      <c r="W260" s="427" t="s">
        <v>3689</v>
      </c>
      <c r="X260" s="362" t="s">
        <v>155</v>
      </c>
      <c r="Y260" s="360"/>
      <c r="Z260" s="360"/>
      <c r="AA260" s="358"/>
      <c r="AB260" s="392">
        <v>45901</v>
      </c>
      <c r="AC260" s="392">
        <v>45719</v>
      </c>
      <c r="AD260" s="358"/>
      <c r="AE260" s="358"/>
      <c r="AF260" s="358"/>
      <c r="AG260" s="358"/>
      <c r="AH260" s="363"/>
      <c r="AI260" s="358"/>
      <c r="AJ260" s="358"/>
      <c r="AK260" s="358"/>
      <c r="AL260" s="363"/>
      <c r="AM260" s="363"/>
      <c r="AN260" s="363"/>
      <c r="AO260" s="364"/>
      <c r="AP260" s="364"/>
      <c r="AQ260" s="364"/>
      <c r="AR260" s="363"/>
      <c r="AS260" s="358"/>
      <c r="AT260" s="462"/>
      <c r="AU260" s="358" t="s">
        <v>3690</v>
      </c>
      <c r="AV260" s="358"/>
      <c r="AW260" s="394">
        <v>45719</v>
      </c>
      <c r="AX260" s="358"/>
      <c r="AY260" s="363"/>
      <c r="AZ260" s="358"/>
      <c r="BA260" s="358"/>
      <c r="BB260" s="358"/>
      <c r="BC260" s="358"/>
      <c r="BD260" s="358"/>
      <c r="BE260" s="358"/>
      <c r="BF260" s="358"/>
      <c r="BG260" s="358"/>
      <c r="BH260" s="358"/>
      <c r="BI260" s="358"/>
      <c r="BJ260" s="358"/>
      <c r="BK260" s="361"/>
      <c r="BL260" s="396" t="s">
        <v>18</v>
      </c>
      <c r="BM260" s="363"/>
      <c r="BN260" s="363"/>
      <c r="BO260" s="358"/>
      <c r="BP260" s="358">
        <v>10</v>
      </c>
      <c r="BQ260" s="358"/>
      <c r="BR260" s="358"/>
      <c r="BS260" s="358"/>
      <c r="BT260" s="358"/>
      <c r="BU260" s="358"/>
      <c r="BV260" s="358"/>
      <c r="BW260" s="358"/>
      <c r="BX260" s="358"/>
      <c r="BY260" s="358"/>
      <c r="BZ260" s="358"/>
      <c r="CA260" s="358"/>
      <c r="CB260" s="358"/>
      <c r="CC260" s="358"/>
      <c r="CD260" s="358"/>
      <c r="CE260" s="358"/>
      <c r="CF260" s="416">
        <v>2</v>
      </c>
      <c r="CG260" s="418"/>
      <c r="CH260" s="418"/>
      <c r="CI260" s="418" t="s">
        <v>814</v>
      </c>
    </row>
    <row r="261" spans="1:87" ht="25.5" customHeight="1">
      <c r="A261" s="359">
        <v>261</v>
      </c>
      <c r="B261" s="359" t="s">
        <v>3691</v>
      </c>
      <c r="C261" s="359" t="s">
        <v>3692</v>
      </c>
      <c r="D261" s="359" t="s">
        <v>3693</v>
      </c>
      <c r="E261" s="359" t="s">
        <v>3694</v>
      </c>
      <c r="F261" s="359" t="s">
        <v>24</v>
      </c>
      <c r="G261" s="358">
        <v>11</v>
      </c>
      <c r="H261" s="358" t="s">
        <v>51</v>
      </c>
      <c r="I261" s="358" t="s">
        <v>30</v>
      </c>
      <c r="J261" s="358" t="s">
        <v>3695</v>
      </c>
      <c r="K261" s="358" t="s">
        <v>1569</v>
      </c>
      <c r="L261" s="358" t="s">
        <v>30</v>
      </c>
      <c r="M261" s="358" t="s">
        <v>149</v>
      </c>
      <c r="N261" s="360"/>
      <c r="O261" s="360" t="s">
        <v>150</v>
      </c>
      <c r="P261" s="360"/>
      <c r="Q261" s="358"/>
      <c r="R261" s="359" t="s">
        <v>3696</v>
      </c>
      <c r="S261" s="390" t="s">
        <v>3697</v>
      </c>
      <c r="T261" s="391" t="s">
        <v>3698</v>
      </c>
      <c r="U261" s="359" t="s">
        <v>3699</v>
      </c>
      <c r="V261" s="361">
        <v>31080</v>
      </c>
      <c r="W261" s="427" t="s">
        <v>3700</v>
      </c>
      <c r="X261" s="362" t="s">
        <v>3667</v>
      </c>
      <c r="Y261" s="360"/>
      <c r="Z261" s="360"/>
      <c r="AA261" s="358"/>
      <c r="AB261" s="392">
        <v>43647</v>
      </c>
      <c r="AC261" s="392">
        <v>45719</v>
      </c>
      <c r="AD261" s="358"/>
      <c r="AE261" s="358"/>
      <c r="AF261" s="358"/>
      <c r="AG261" s="358"/>
      <c r="AH261" s="363"/>
      <c r="AI261" s="358"/>
      <c r="AJ261" s="358"/>
      <c r="AK261" s="358"/>
      <c r="AL261" s="363"/>
      <c r="AM261" s="363"/>
      <c r="AN261" s="363"/>
      <c r="AO261" s="364"/>
      <c r="AP261" s="364"/>
      <c r="AQ261" s="364"/>
      <c r="AR261" s="363"/>
      <c r="AS261" s="358"/>
      <c r="AT261" s="462"/>
      <c r="AU261" s="358" t="s">
        <v>3701</v>
      </c>
      <c r="AV261" s="358"/>
      <c r="AW261" s="394">
        <v>45719</v>
      </c>
      <c r="AX261" s="358"/>
      <c r="AY261" s="363"/>
      <c r="AZ261" s="358"/>
      <c r="BA261" s="358"/>
      <c r="BB261" s="358"/>
      <c r="BC261" s="358"/>
      <c r="BD261" s="358"/>
      <c r="BE261" s="358"/>
      <c r="BF261" s="358"/>
      <c r="BG261" s="358"/>
      <c r="BH261" s="358"/>
      <c r="BI261" s="358"/>
      <c r="BJ261" s="358"/>
      <c r="BK261" s="361"/>
      <c r="BL261" s="396" t="s">
        <v>18</v>
      </c>
      <c r="BM261" s="363"/>
      <c r="BN261" s="363"/>
      <c r="BO261" s="358"/>
      <c r="BP261" s="358">
        <v>2</v>
      </c>
      <c r="BQ261" s="358"/>
      <c r="BR261" s="358"/>
      <c r="BS261" s="358"/>
      <c r="BT261" s="358"/>
      <c r="BU261" s="358"/>
      <c r="BV261" s="358"/>
      <c r="BW261" s="358"/>
      <c r="BX261" s="358"/>
      <c r="BY261" s="358"/>
      <c r="BZ261" s="358"/>
      <c r="CA261" s="358"/>
      <c r="CB261" s="358"/>
      <c r="CC261" s="358"/>
      <c r="CD261" s="358"/>
      <c r="CE261" s="358"/>
      <c r="CF261" s="416">
        <v>2</v>
      </c>
      <c r="CG261" s="418"/>
      <c r="CH261" s="418"/>
      <c r="CI261" s="418" t="s">
        <v>814</v>
      </c>
    </row>
    <row r="262" spans="1:87" ht="27.75" customHeight="1">
      <c r="A262" s="359">
        <v>262</v>
      </c>
      <c r="B262" s="359" t="s">
        <v>3702</v>
      </c>
      <c r="C262" s="359" t="s">
        <v>3703</v>
      </c>
      <c r="D262" s="359" t="s">
        <v>3704</v>
      </c>
      <c r="E262" s="359" t="s">
        <v>3705</v>
      </c>
      <c r="F262" s="359" t="s">
        <v>25</v>
      </c>
      <c r="G262" s="358">
        <v>11</v>
      </c>
      <c r="H262" s="358" t="s">
        <v>49</v>
      </c>
      <c r="I262" s="358" t="s">
        <v>35</v>
      </c>
      <c r="J262" s="358" t="s">
        <v>3706</v>
      </c>
      <c r="K262" s="358" t="s">
        <v>3707</v>
      </c>
      <c r="L262" s="358" t="s">
        <v>35</v>
      </c>
      <c r="M262" s="358" t="s">
        <v>149</v>
      </c>
      <c r="N262" s="360"/>
      <c r="O262" s="360" t="s">
        <v>150</v>
      </c>
      <c r="P262" s="360"/>
      <c r="Q262" s="358"/>
      <c r="R262" s="359" t="s">
        <v>3708</v>
      </c>
      <c r="S262" s="359" t="s">
        <v>3709</v>
      </c>
      <c r="T262" s="387" t="s">
        <v>3710</v>
      </c>
      <c r="U262" s="359" t="s">
        <v>3711</v>
      </c>
      <c r="V262" s="361">
        <v>34463</v>
      </c>
      <c r="W262" s="427" t="s">
        <v>3712</v>
      </c>
      <c r="X262" s="362" t="s">
        <v>3584</v>
      </c>
      <c r="Y262" s="360"/>
      <c r="Z262" s="360"/>
      <c r="AA262" s="358"/>
      <c r="AB262" s="392">
        <v>45537</v>
      </c>
      <c r="AC262" s="392">
        <v>45719</v>
      </c>
      <c r="AD262" s="358"/>
      <c r="AE262" s="358"/>
      <c r="AF262" s="358"/>
      <c r="AG262" s="358"/>
      <c r="AH262" s="363"/>
      <c r="AI262" s="358"/>
      <c r="AJ262" s="358"/>
      <c r="AK262" s="358"/>
      <c r="AL262" s="363"/>
      <c r="AM262" s="363"/>
      <c r="AN262" s="363"/>
      <c r="AO262" s="364"/>
      <c r="AP262" s="364"/>
      <c r="AQ262" s="364"/>
      <c r="AR262" s="363"/>
      <c r="AS262" s="358"/>
      <c r="AT262" s="462"/>
      <c r="AU262" s="358" t="s">
        <v>3713</v>
      </c>
      <c r="AV262" s="358"/>
      <c r="AW262" s="394">
        <v>45719</v>
      </c>
      <c r="AX262" s="358"/>
      <c r="AY262" s="363"/>
      <c r="AZ262" s="358"/>
      <c r="BA262" s="358"/>
      <c r="BB262" s="358"/>
      <c r="BC262" s="358"/>
      <c r="BD262" s="358"/>
      <c r="BE262" s="358"/>
      <c r="BF262" s="358"/>
      <c r="BG262" s="358"/>
      <c r="BH262" s="358"/>
      <c r="BI262" s="358"/>
      <c r="BJ262" s="358"/>
      <c r="BK262" s="361"/>
      <c r="BL262" s="396" t="s">
        <v>18</v>
      </c>
      <c r="BM262" s="363"/>
      <c r="BN262" s="363"/>
      <c r="BO262" s="358"/>
      <c r="BP262" s="358">
        <v>1</v>
      </c>
      <c r="BQ262" s="358"/>
      <c r="BR262" s="358"/>
      <c r="BS262" s="358"/>
      <c r="BT262" s="358"/>
      <c r="BU262" s="358"/>
      <c r="BV262" s="358"/>
      <c r="BW262" s="358"/>
      <c r="BX262" s="358"/>
      <c r="BY262" s="358"/>
      <c r="BZ262" s="358"/>
      <c r="CA262" s="358"/>
      <c r="CB262" s="358"/>
      <c r="CC262" s="358"/>
      <c r="CD262" s="358"/>
      <c r="CE262" s="358"/>
      <c r="CF262" s="416">
        <v>1</v>
      </c>
      <c r="CG262" s="418"/>
      <c r="CH262" s="418"/>
      <c r="CI262" s="418" t="s">
        <v>3714</v>
      </c>
    </row>
    <row r="263" spans="1:87" ht="21" customHeight="1">
      <c r="A263" s="359">
        <v>263</v>
      </c>
      <c r="B263" s="359" t="s">
        <v>3715</v>
      </c>
      <c r="C263" s="359" t="s">
        <v>3716</v>
      </c>
      <c r="D263" s="359" t="s">
        <v>3717</v>
      </c>
      <c r="E263" s="359" t="s">
        <v>3718</v>
      </c>
      <c r="F263" s="359" t="s">
        <v>24</v>
      </c>
      <c r="G263" s="358">
        <v>11</v>
      </c>
      <c r="H263" s="358" t="s">
        <v>50</v>
      </c>
      <c r="I263" s="358" t="s">
        <v>44</v>
      </c>
      <c r="J263" s="358" t="s">
        <v>3719</v>
      </c>
      <c r="K263" s="358" t="s">
        <v>3720</v>
      </c>
      <c r="L263" s="358" t="s">
        <v>42</v>
      </c>
      <c r="M263" s="358" t="s">
        <v>149</v>
      </c>
      <c r="N263" s="360"/>
      <c r="O263" s="360" t="s">
        <v>321</v>
      </c>
      <c r="P263" s="360"/>
      <c r="Q263" s="358"/>
      <c r="R263" s="359" t="s">
        <v>3721</v>
      </c>
      <c r="S263" s="359" t="s">
        <v>3722</v>
      </c>
      <c r="T263" s="387" t="s">
        <v>3723</v>
      </c>
      <c r="U263" s="359" t="s">
        <v>3724</v>
      </c>
      <c r="V263" s="361">
        <v>33558</v>
      </c>
      <c r="W263" s="427" t="s">
        <v>3725</v>
      </c>
      <c r="X263" s="362" t="s">
        <v>3584</v>
      </c>
      <c r="Y263" s="360"/>
      <c r="Z263" s="360"/>
      <c r="AA263" s="358"/>
      <c r="AB263" s="392">
        <v>45719</v>
      </c>
      <c r="AC263" s="392">
        <v>45719</v>
      </c>
      <c r="AD263" s="358"/>
      <c r="AE263" s="358"/>
      <c r="AF263" s="358"/>
      <c r="AG263" s="358"/>
      <c r="AH263" s="363"/>
      <c r="AI263" s="358"/>
      <c r="AJ263" s="358"/>
      <c r="AK263" s="358"/>
      <c r="AL263" s="363"/>
      <c r="AM263" s="363"/>
      <c r="AN263" s="363"/>
      <c r="AO263" s="364"/>
      <c r="AP263" s="364"/>
      <c r="AQ263" s="364"/>
      <c r="AR263" s="363"/>
      <c r="AS263" s="358"/>
      <c r="AT263" s="462"/>
      <c r="AU263" s="358" t="s">
        <v>3726</v>
      </c>
      <c r="AV263" s="358"/>
      <c r="AW263" s="394">
        <v>45719</v>
      </c>
      <c r="AX263" s="358"/>
      <c r="AY263" s="363"/>
      <c r="AZ263" s="358"/>
      <c r="BA263" s="358"/>
      <c r="BB263" s="358"/>
      <c r="BC263" s="358"/>
      <c r="BD263" s="358"/>
      <c r="BE263" s="358"/>
      <c r="BF263" s="358"/>
      <c r="BG263" s="358"/>
      <c r="BH263" s="358"/>
      <c r="BI263" s="358"/>
      <c r="BJ263" s="358"/>
      <c r="BK263" s="361"/>
      <c r="BL263" s="396" t="s">
        <v>18</v>
      </c>
      <c r="BM263" s="363"/>
      <c r="BN263" s="363"/>
      <c r="BO263" s="358"/>
      <c r="BP263" s="358">
        <v>0</v>
      </c>
      <c r="BQ263" s="358"/>
      <c r="BR263" s="358"/>
      <c r="BS263" s="358"/>
      <c r="BT263" s="358"/>
      <c r="BU263" s="358"/>
      <c r="BV263" s="358"/>
      <c r="BW263" s="358"/>
      <c r="BX263" s="358"/>
      <c r="BY263" s="358"/>
      <c r="BZ263" s="358"/>
      <c r="CA263" s="358"/>
      <c r="CB263" s="358"/>
      <c r="CC263" s="358"/>
      <c r="CD263" s="358"/>
      <c r="CE263" s="358"/>
      <c r="CF263" s="416">
        <v>1</v>
      </c>
      <c r="CG263" s="418"/>
      <c r="CH263" s="418"/>
      <c r="CI263" s="418" t="s">
        <v>3714</v>
      </c>
    </row>
    <row r="264" spans="1:87" ht="20.25" customHeight="1">
      <c r="A264" s="359">
        <v>264</v>
      </c>
      <c r="B264" s="359" t="s">
        <v>3727</v>
      </c>
      <c r="C264" s="359" t="s">
        <v>3728</v>
      </c>
      <c r="D264" s="359" t="s">
        <v>3729</v>
      </c>
      <c r="E264" s="359" t="s">
        <v>3730</v>
      </c>
      <c r="F264" s="359" t="s">
        <v>24</v>
      </c>
      <c r="G264" s="358">
        <v>11</v>
      </c>
      <c r="H264" s="358" t="s">
        <v>49</v>
      </c>
      <c r="I264" s="358" t="s">
        <v>40</v>
      </c>
      <c r="J264" s="358" t="s">
        <v>3731</v>
      </c>
      <c r="K264" s="358" t="s">
        <v>3673</v>
      </c>
      <c r="L264" s="358" t="s">
        <v>40</v>
      </c>
      <c r="M264" s="358" t="s">
        <v>149</v>
      </c>
      <c r="N264" s="360"/>
      <c r="O264" s="360" t="s">
        <v>150</v>
      </c>
      <c r="P264" s="360"/>
      <c r="Q264" s="358"/>
      <c r="R264" s="359" t="s">
        <v>3732</v>
      </c>
      <c r="S264" s="359" t="s">
        <v>3733</v>
      </c>
      <c r="T264" s="387" t="s">
        <v>3734</v>
      </c>
      <c r="U264" s="359" t="s">
        <v>3735</v>
      </c>
      <c r="V264" s="361">
        <v>34034</v>
      </c>
      <c r="W264" s="427" t="s">
        <v>3736</v>
      </c>
      <c r="X264" s="362" t="s">
        <v>3737</v>
      </c>
      <c r="Y264" s="360"/>
      <c r="Z264" s="360"/>
      <c r="AA264" s="358"/>
      <c r="AB264" s="392">
        <v>45180</v>
      </c>
      <c r="AC264" s="392">
        <v>45719</v>
      </c>
      <c r="AD264" s="358"/>
      <c r="AE264" s="358"/>
      <c r="AF264" s="358"/>
      <c r="AG264" s="358"/>
      <c r="AH264" s="363"/>
      <c r="AI264" s="358"/>
      <c r="AJ264" s="358"/>
      <c r="AK264" s="358"/>
      <c r="AL264" s="363"/>
      <c r="AM264" s="363"/>
      <c r="AN264" s="363"/>
      <c r="AO264" s="364"/>
      <c r="AP264" s="364"/>
      <c r="AQ264" s="364"/>
      <c r="AR264" s="363"/>
      <c r="AS264" s="358"/>
      <c r="AT264" s="462"/>
      <c r="AU264" s="358" t="s">
        <v>3738</v>
      </c>
      <c r="AV264" s="358"/>
      <c r="AW264" s="394">
        <v>45719</v>
      </c>
      <c r="AX264" s="358"/>
      <c r="AY264" s="363"/>
      <c r="AZ264" s="358"/>
      <c r="BA264" s="358"/>
      <c r="BB264" s="358"/>
      <c r="BC264" s="358"/>
      <c r="BD264" s="358"/>
      <c r="BE264" s="358"/>
      <c r="BF264" s="358"/>
      <c r="BG264" s="358"/>
      <c r="BH264" s="358"/>
      <c r="BI264" s="358"/>
      <c r="BJ264" s="358"/>
      <c r="BK264" s="361"/>
      <c r="BL264" s="396" t="s">
        <v>18</v>
      </c>
      <c r="BM264" s="363"/>
      <c r="BN264" s="363"/>
      <c r="BO264" s="358"/>
      <c r="BP264" s="358">
        <v>2</v>
      </c>
      <c r="BQ264" s="358"/>
      <c r="BR264" s="358"/>
      <c r="BS264" s="358"/>
      <c r="BT264" s="358"/>
      <c r="BU264" s="358"/>
      <c r="BV264" s="358"/>
      <c r="BW264" s="358"/>
      <c r="BX264" s="358"/>
      <c r="BY264" s="358"/>
      <c r="BZ264" s="358"/>
      <c r="CA264" s="358"/>
      <c r="CB264" s="358"/>
      <c r="CC264" s="358"/>
      <c r="CD264" s="358"/>
      <c r="CE264" s="358"/>
      <c r="CF264" s="416">
        <v>1</v>
      </c>
      <c r="CG264" s="418"/>
      <c r="CH264" s="418"/>
      <c r="CI264" s="418" t="s">
        <v>814</v>
      </c>
    </row>
    <row r="265" spans="1:87" ht="21" customHeight="1">
      <c r="A265" s="359">
        <v>265</v>
      </c>
      <c r="B265" s="359" t="s">
        <v>3739</v>
      </c>
      <c r="C265" s="359" t="s">
        <v>3740</v>
      </c>
      <c r="D265" s="359" t="s">
        <v>3290</v>
      </c>
      <c r="E265" s="359" t="s">
        <v>3741</v>
      </c>
      <c r="F265" s="359" t="s">
        <v>25</v>
      </c>
      <c r="G265" s="358">
        <v>11</v>
      </c>
      <c r="H265" s="358" t="s">
        <v>51</v>
      </c>
      <c r="I265" s="358" t="s">
        <v>37</v>
      </c>
      <c r="J265" s="358" t="s">
        <v>3742</v>
      </c>
      <c r="K265" s="358" t="s">
        <v>3743</v>
      </c>
      <c r="L265" s="358" t="s">
        <v>37</v>
      </c>
      <c r="M265" s="358" t="s">
        <v>149</v>
      </c>
      <c r="N265" s="360"/>
      <c r="O265" s="360" t="s">
        <v>321</v>
      </c>
      <c r="P265" s="360"/>
      <c r="Q265" s="358"/>
      <c r="R265" s="359" t="s">
        <v>3744</v>
      </c>
      <c r="S265" s="359" t="s">
        <v>3745</v>
      </c>
      <c r="T265" s="387" t="s">
        <v>3746</v>
      </c>
      <c r="U265" s="359" t="s">
        <v>3747</v>
      </c>
      <c r="V265" s="361">
        <v>32059</v>
      </c>
      <c r="W265" s="427" t="s">
        <v>3748</v>
      </c>
      <c r="X265" s="362" t="s">
        <v>155</v>
      </c>
      <c r="Y265" s="360"/>
      <c r="Z265" s="360"/>
      <c r="AA265" s="358"/>
      <c r="AB265" s="392">
        <v>45611</v>
      </c>
      <c r="AC265" s="392">
        <v>45719</v>
      </c>
      <c r="AD265" s="358"/>
      <c r="AE265" s="358"/>
      <c r="AF265" s="358"/>
      <c r="AG265" s="358"/>
      <c r="AH265" s="363"/>
      <c r="AI265" s="358"/>
      <c r="AJ265" s="358"/>
      <c r="AK265" s="358"/>
      <c r="AL265" s="363"/>
      <c r="AM265" s="363"/>
      <c r="AN265" s="363"/>
      <c r="AO265" s="364"/>
      <c r="AP265" s="364"/>
      <c r="AQ265" s="364"/>
      <c r="AR265" s="363"/>
      <c r="AS265" s="358"/>
      <c r="AT265" s="462"/>
      <c r="AU265" s="358" t="s">
        <v>3749</v>
      </c>
      <c r="AV265" s="358"/>
      <c r="AW265" s="394">
        <v>45719</v>
      </c>
      <c r="AX265" s="358"/>
      <c r="AY265" s="363"/>
      <c r="AZ265" s="358"/>
      <c r="BA265" s="358"/>
      <c r="BB265" s="358"/>
      <c r="BC265" s="358"/>
      <c r="BD265" s="358"/>
      <c r="BE265" s="358"/>
      <c r="BF265" s="358"/>
      <c r="BG265" s="358"/>
      <c r="BH265" s="358"/>
      <c r="BI265" s="358"/>
      <c r="BJ265" s="358"/>
      <c r="BK265" s="361"/>
      <c r="BL265" s="396" t="s">
        <v>18</v>
      </c>
      <c r="BM265" s="363"/>
      <c r="BN265" s="363"/>
      <c r="BO265" s="358"/>
      <c r="BP265" s="358">
        <v>6</v>
      </c>
      <c r="BQ265" s="358"/>
      <c r="BR265" s="358"/>
      <c r="BS265" s="358"/>
      <c r="BT265" s="358"/>
      <c r="BU265" s="358"/>
      <c r="BV265" s="358"/>
      <c r="BW265" s="358"/>
      <c r="BX265" s="358"/>
      <c r="BY265" s="358"/>
      <c r="BZ265" s="358"/>
      <c r="CA265" s="358"/>
      <c r="CB265" s="358"/>
      <c r="CC265" s="358"/>
      <c r="CD265" s="358"/>
      <c r="CE265" s="358"/>
      <c r="CF265" s="416">
        <v>0</v>
      </c>
      <c r="CG265" s="418"/>
      <c r="CH265" s="418"/>
      <c r="CI265" s="418" t="s">
        <v>814</v>
      </c>
    </row>
    <row r="266" spans="1:87" ht="25.5" customHeight="1">
      <c r="A266" s="359">
        <v>266</v>
      </c>
      <c r="B266" s="359" t="s">
        <v>3750</v>
      </c>
      <c r="C266" s="359" t="s">
        <v>3751</v>
      </c>
      <c r="D266" s="359" t="s">
        <v>3752</v>
      </c>
      <c r="E266" s="359" t="s">
        <v>3753</v>
      </c>
      <c r="F266" s="359" t="s">
        <v>24</v>
      </c>
      <c r="G266" s="358">
        <v>11</v>
      </c>
      <c r="H266" s="358" t="s">
        <v>50</v>
      </c>
      <c r="I266" s="358" t="s">
        <v>44</v>
      </c>
      <c r="J266" s="358" t="s">
        <v>606</v>
      </c>
      <c r="K266" s="358" t="s">
        <v>3754</v>
      </c>
      <c r="L266" s="366"/>
      <c r="M266" s="366"/>
      <c r="N266" s="360"/>
      <c r="O266" s="360" t="s">
        <v>150</v>
      </c>
      <c r="P266" s="360"/>
      <c r="Q266" s="358"/>
      <c r="R266" s="359" t="s">
        <v>3755</v>
      </c>
      <c r="S266" s="359" t="s">
        <v>3756</v>
      </c>
      <c r="T266" s="387" t="s">
        <v>3757</v>
      </c>
      <c r="U266" s="359" t="s">
        <v>3758</v>
      </c>
      <c r="V266" s="361">
        <v>31592</v>
      </c>
      <c r="W266" s="427" t="s">
        <v>3759</v>
      </c>
      <c r="X266" s="362" t="s">
        <v>3584</v>
      </c>
      <c r="Y266" s="360"/>
      <c r="Z266" s="360"/>
      <c r="AA266" s="358"/>
      <c r="AB266" s="392">
        <v>45839</v>
      </c>
      <c r="AC266" s="392">
        <v>45719</v>
      </c>
      <c r="AD266" s="358"/>
      <c r="AE266" s="358"/>
      <c r="AF266" s="358"/>
      <c r="AG266" s="358"/>
      <c r="AH266" s="363"/>
      <c r="AI266" s="358"/>
      <c r="AJ266" s="358"/>
      <c r="AK266" s="358"/>
      <c r="AL266" s="363"/>
      <c r="AM266" s="363"/>
      <c r="AN266" s="363"/>
      <c r="AO266" s="364"/>
      <c r="AP266" s="364"/>
      <c r="AQ266" s="364"/>
      <c r="AR266" s="363"/>
      <c r="AS266" s="358"/>
      <c r="AT266" s="462"/>
      <c r="AU266" s="358" t="s">
        <v>3760</v>
      </c>
      <c r="AV266" s="358"/>
      <c r="AW266" s="394">
        <v>45719</v>
      </c>
      <c r="AX266" s="358"/>
      <c r="AY266" s="363"/>
      <c r="AZ266" s="358"/>
      <c r="BA266" s="358"/>
      <c r="BB266" s="358"/>
      <c r="BC266" s="358"/>
      <c r="BD266" s="358"/>
      <c r="BE266" s="358"/>
      <c r="BF266" s="358"/>
      <c r="BG266" s="358"/>
      <c r="BH266" s="358"/>
      <c r="BI266" s="358"/>
      <c r="BJ266" s="358"/>
      <c r="BK266" s="361"/>
      <c r="BL266" s="396" t="s">
        <v>18</v>
      </c>
      <c r="BM266" s="363"/>
      <c r="BN266" s="363"/>
      <c r="BO266" s="358"/>
      <c r="BP266" s="358">
        <v>8</v>
      </c>
      <c r="BQ266" s="358"/>
      <c r="BR266" s="358"/>
      <c r="BS266" s="358"/>
      <c r="BT266" s="358"/>
      <c r="BU266" s="358"/>
      <c r="BV266" s="358"/>
      <c r="BW266" s="358"/>
      <c r="BX266" s="358"/>
      <c r="BY266" s="358"/>
      <c r="BZ266" s="358"/>
      <c r="CA266" s="358"/>
      <c r="CB266" s="358"/>
      <c r="CC266" s="358"/>
      <c r="CD266" s="358"/>
      <c r="CE266" s="358"/>
      <c r="CF266" s="416">
        <v>2</v>
      </c>
      <c r="CG266" s="418"/>
      <c r="CH266" s="418"/>
      <c r="CI266" s="418" t="s">
        <v>814</v>
      </c>
    </row>
    <row r="267" spans="1:87" ht="21.75" customHeight="1">
      <c r="A267" s="359">
        <v>267</v>
      </c>
      <c r="B267" s="359" t="s">
        <v>3761</v>
      </c>
      <c r="C267" s="359" t="s">
        <v>3762</v>
      </c>
      <c r="D267" s="359"/>
      <c r="E267" s="359" t="s">
        <v>3763</v>
      </c>
      <c r="F267" s="359" t="s">
        <v>24</v>
      </c>
      <c r="G267" s="358">
        <v>11</v>
      </c>
      <c r="H267" s="358" t="s">
        <v>52</v>
      </c>
      <c r="I267" s="358" t="s">
        <v>41</v>
      </c>
      <c r="J267" s="358" t="s">
        <v>3764</v>
      </c>
      <c r="K267" s="358" t="s">
        <v>3765</v>
      </c>
      <c r="L267" s="366"/>
      <c r="M267" s="366"/>
      <c r="N267" s="360"/>
      <c r="O267" s="360" t="s">
        <v>321</v>
      </c>
      <c r="P267" s="360"/>
      <c r="Q267" s="358"/>
      <c r="R267" s="359" t="s">
        <v>3766</v>
      </c>
      <c r="S267" s="359" t="s">
        <v>3767</v>
      </c>
      <c r="T267" s="387" t="s">
        <v>3768</v>
      </c>
      <c r="U267" s="359" t="s">
        <v>3769</v>
      </c>
      <c r="V267" s="361">
        <v>31315</v>
      </c>
      <c r="W267" s="427" t="s">
        <v>3770</v>
      </c>
      <c r="X267" s="362" t="s">
        <v>3667</v>
      </c>
      <c r="Y267" s="360"/>
      <c r="Z267" s="360"/>
      <c r="AA267" s="358"/>
      <c r="AB267" s="392">
        <v>45930</v>
      </c>
      <c r="AC267" s="392">
        <v>45719</v>
      </c>
      <c r="AD267" s="358"/>
      <c r="AE267" s="358"/>
      <c r="AF267" s="358"/>
      <c r="AG267" s="358"/>
      <c r="AH267" s="363"/>
      <c r="AI267" s="358"/>
      <c r="AJ267" s="358"/>
      <c r="AK267" s="358"/>
      <c r="AL267" s="363"/>
      <c r="AM267" s="363"/>
      <c r="AN267" s="363"/>
      <c r="AO267" s="364"/>
      <c r="AP267" s="364"/>
      <c r="AQ267" s="364"/>
      <c r="AR267" s="363"/>
      <c r="AS267" s="358"/>
      <c r="AT267" s="462"/>
      <c r="AU267" s="358" t="s">
        <v>3771</v>
      </c>
      <c r="AV267" s="358"/>
      <c r="AW267" s="394">
        <v>45719</v>
      </c>
      <c r="AX267" s="358"/>
      <c r="AY267" s="363"/>
      <c r="AZ267" s="358"/>
      <c r="BA267" s="358"/>
      <c r="BB267" s="358"/>
      <c r="BC267" s="358"/>
      <c r="BD267" s="358"/>
      <c r="BE267" s="358"/>
      <c r="BF267" s="358"/>
      <c r="BG267" s="358"/>
      <c r="BH267" s="358"/>
      <c r="BI267" s="358"/>
      <c r="BJ267" s="358"/>
      <c r="BK267" s="361"/>
      <c r="BL267" s="396" t="s">
        <v>18</v>
      </c>
      <c r="BM267" s="363"/>
      <c r="BN267" s="363"/>
      <c r="BO267" s="358"/>
      <c r="BP267" s="358">
        <v>8</v>
      </c>
      <c r="BQ267" s="358"/>
      <c r="BR267" s="358"/>
      <c r="BS267" s="358"/>
      <c r="BT267" s="358"/>
      <c r="BU267" s="358"/>
      <c r="BV267" s="358"/>
      <c r="BW267" s="358"/>
      <c r="BX267" s="358"/>
      <c r="BY267" s="358"/>
      <c r="BZ267" s="358"/>
      <c r="CA267" s="358"/>
      <c r="CB267" s="358"/>
      <c r="CC267" s="358"/>
      <c r="CD267" s="358"/>
      <c r="CE267" s="358"/>
      <c r="CF267" s="416">
        <v>0</v>
      </c>
      <c r="CG267" s="418"/>
      <c r="CH267" s="418"/>
      <c r="CI267" s="418" t="s">
        <v>814</v>
      </c>
    </row>
    <row r="268" spans="1:87" ht="21.75" customHeight="1">
      <c r="A268" s="359">
        <v>268</v>
      </c>
      <c r="B268" s="359" t="s">
        <v>3772</v>
      </c>
      <c r="C268" s="359" t="s">
        <v>3773</v>
      </c>
      <c r="D268" s="359"/>
      <c r="E268" s="359" t="s">
        <v>3774</v>
      </c>
      <c r="F268" s="359" t="s">
        <v>25</v>
      </c>
      <c r="G268" s="358">
        <v>11</v>
      </c>
      <c r="H268" s="358" t="s">
        <v>52</v>
      </c>
      <c r="I268" s="358" t="s">
        <v>41</v>
      </c>
      <c r="J268" s="358" t="s">
        <v>606</v>
      </c>
      <c r="K268" s="358" t="s">
        <v>3775</v>
      </c>
      <c r="L268" s="366"/>
      <c r="M268" s="366"/>
      <c r="N268" s="360"/>
      <c r="O268" s="360" t="s">
        <v>150</v>
      </c>
      <c r="P268" s="360"/>
      <c r="Q268" s="358"/>
      <c r="R268" s="359" t="s">
        <v>3776</v>
      </c>
      <c r="S268" s="359" t="s">
        <v>3777</v>
      </c>
      <c r="T268" s="387" t="s">
        <v>3778</v>
      </c>
      <c r="U268" s="359" t="s">
        <v>3779</v>
      </c>
      <c r="V268" s="361">
        <v>32091</v>
      </c>
      <c r="W268" s="427" t="s">
        <v>3780</v>
      </c>
      <c r="X268" s="362"/>
      <c r="Y268" s="360"/>
      <c r="Z268" s="360"/>
      <c r="AA268" s="358"/>
      <c r="AB268" s="392"/>
      <c r="AC268" s="392">
        <v>45719</v>
      </c>
      <c r="AD268" s="358"/>
      <c r="AE268" s="358"/>
      <c r="AF268" s="358"/>
      <c r="AG268" s="358"/>
      <c r="AH268" s="363"/>
      <c r="AI268" s="358"/>
      <c r="AJ268" s="358"/>
      <c r="AK268" s="358"/>
      <c r="AL268" s="363"/>
      <c r="AM268" s="363"/>
      <c r="AN268" s="363"/>
      <c r="AO268" s="364"/>
      <c r="AP268" s="364"/>
      <c r="AQ268" s="364"/>
      <c r="AR268" s="363"/>
      <c r="AS268" s="358"/>
      <c r="AT268" s="462"/>
      <c r="AU268" s="358" t="s">
        <v>3781</v>
      </c>
      <c r="AV268" s="358"/>
      <c r="AW268" s="394">
        <v>45719</v>
      </c>
      <c r="AX268" s="358"/>
      <c r="AY268" s="363"/>
      <c r="AZ268" s="358"/>
      <c r="BA268" s="358"/>
      <c r="BB268" s="358"/>
      <c r="BC268" s="358"/>
      <c r="BD268" s="358"/>
      <c r="BE268" s="358"/>
      <c r="BF268" s="358"/>
      <c r="BG268" s="358"/>
      <c r="BH268" s="358"/>
      <c r="BI268" s="358"/>
      <c r="BJ268" s="358"/>
      <c r="BK268" s="361"/>
      <c r="BL268" s="396" t="s">
        <v>18</v>
      </c>
      <c r="BM268" s="363"/>
      <c r="BN268" s="363"/>
      <c r="BO268" s="358"/>
      <c r="BP268" s="358">
        <v>3</v>
      </c>
      <c r="BQ268" s="358"/>
      <c r="BR268" s="358"/>
      <c r="BS268" s="358"/>
      <c r="BT268" s="358"/>
      <c r="BU268" s="358"/>
      <c r="BV268" s="358"/>
      <c r="BW268" s="358"/>
      <c r="BX268" s="358"/>
      <c r="BY268" s="358"/>
      <c r="BZ268" s="358"/>
      <c r="CA268" s="358"/>
      <c r="CB268" s="358"/>
      <c r="CC268" s="358"/>
      <c r="CD268" s="358"/>
      <c r="CE268" s="358"/>
      <c r="CF268" s="416">
        <v>1</v>
      </c>
      <c r="CG268" s="418"/>
      <c r="CH268" s="418"/>
      <c r="CI268" s="418" t="s">
        <v>3714</v>
      </c>
    </row>
    <row r="269" spans="1:87" ht="23.25" customHeight="1">
      <c r="A269" s="359">
        <v>269</v>
      </c>
      <c r="B269" s="359" t="s">
        <v>3782</v>
      </c>
      <c r="C269" s="359" t="s">
        <v>3783</v>
      </c>
      <c r="D269" s="359" t="s">
        <v>3784</v>
      </c>
      <c r="E269" s="359" t="s">
        <v>3785</v>
      </c>
      <c r="F269" s="359" t="s">
        <v>25</v>
      </c>
      <c r="G269" s="358">
        <v>11</v>
      </c>
      <c r="H269" s="358" t="s">
        <v>56</v>
      </c>
      <c r="I269" s="358" t="s">
        <v>38</v>
      </c>
      <c r="J269" s="358" t="s">
        <v>3786</v>
      </c>
      <c r="K269" s="358" t="s">
        <v>3787</v>
      </c>
      <c r="L269" s="366"/>
      <c r="M269" s="366"/>
      <c r="N269" s="360"/>
      <c r="O269" s="360" t="s">
        <v>150</v>
      </c>
      <c r="P269" s="360"/>
      <c r="Q269" s="358"/>
      <c r="R269" s="359" t="s">
        <v>3788</v>
      </c>
      <c r="S269" s="359" t="s">
        <v>3789</v>
      </c>
      <c r="T269" s="387" t="s">
        <v>3790</v>
      </c>
      <c r="U269" s="359" t="s">
        <v>3791</v>
      </c>
      <c r="V269" s="361">
        <v>30939</v>
      </c>
      <c r="W269" s="427" t="s">
        <v>3792</v>
      </c>
      <c r="X269" s="362" t="s">
        <v>3584</v>
      </c>
      <c r="Y269" s="360"/>
      <c r="Z269" s="360"/>
      <c r="AA269" s="358"/>
      <c r="AB269" s="393">
        <v>45777</v>
      </c>
      <c r="AC269" s="392">
        <v>45719</v>
      </c>
      <c r="AD269" s="358"/>
      <c r="AE269" s="358"/>
      <c r="AF269" s="358"/>
      <c r="AG269" s="358"/>
      <c r="AH269" s="363"/>
      <c r="AI269" s="358"/>
      <c r="AJ269" s="358"/>
      <c r="AK269" s="358"/>
      <c r="AL269" s="363"/>
      <c r="AM269" s="363"/>
      <c r="AN269" s="363"/>
      <c r="AO269" s="364"/>
      <c r="AP269" s="364"/>
      <c r="AQ269" s="364"/>
      <c r="AR269" s="363"/>
      <c r="AS269" s="358"/>
      <c r="AT269" s="462"/>
      <c r="AU269" s="358" t="s">
        <v>3793</v>
      </c>
      <c r="AV269" s="358"/>
      <c r="AW269" s="395">
        <v>45719</v>
      </c>
      <c r="AX269" s="358"/>
      <c r="AY269" s="363"/>
      <c r="AZ269" s="358"/>
      <c r="BA269" s="358"/>
      <c r="BB269" s="358"/>
      <c r="BC269" s="358"/>
      <c r="BD269" s="358"/>
      <c r="BE269" s="358"/>
      <c r="BF269" s="358"/>
      <c r="BG269" s="358"/>
      <c r="BH269" s="358"/>
      <c r="BI269" s="358"/>
      <c r="BJ269" s="358"/>
      <c r="BK269" s="361"/>
      <c r="BL269" s="397" t="s">
        <v>18</v>
      </c>
      <c r="BM269" s="363"/>
      <c r="BN269" s="363"/>
      <c r="BO269" s="358"/>
      <c r="BP269" s="358">
        <v>16</v>
      </c>
      <c r="BQ269" s="358"/>
      <c r="BR269" s="358"/>
      <c r="BS269" s="358"/>
      <c r="BT269" s="358"/>
      <c r="BU269" s="358"/>
      <c r="BV269" s="358"/>
      <c r="BW269" s="358"/>
      <c r="BX269" s="358"/>
      <c r="BY269" s="358"/>
      <c r="BZ269" s="358"/>
      <c r="CA269" s="358"/>
      <c r="CB269" s="358"/>
      <c r="CC269" s="358"/>
      <c r="CD269" s="358"/>
      <c r="CE269" s="358"/>
      <c r="CF269" s="416">
        <v>3</v>
      </c>
      <c r="CG269" s="418"/>
      <c r="CH269" s="418"/>
      <c r="CI269" s="418" t="s">
        <v>814</v>
      </c>
    </row>
    <row r="273" spans="1:2">
      <c r="A273" s="46" t="s">
        <v>3794</v>
      </c>
      <c r="B273" s="46" t="s">
        <v>16</v>
      </c>
    </row>
    <row r="274" spans="1:2">
      <c r="A274" s="1"/>
      <c r="B274" s="24">
        <v>1</v>
      </c>
    </row>
    <row r="275" spans="1:2">
      <c r="A275" s="11"/>
      <c r="B275" s="24">
        <v>2</v>
      </c>
    </row>
    <row r="276" spans="1:2">
      <c r="A276" s="17"/>
      <c r="B276" s="24">
        <v>3</v>
      </c>
    </row>
    <row r="277" spans="1:2">
      <c r="A277" s="26"/>
      <c r="B277" s="24">
        <v>4</v>
      </c>
    </row>
    <row r="278" spans="1:2">
      <c r="A278" s="30"/>
      <c r="B278" s="24">
        <v>5</v>
      </c>
    </row>
    <row r="279" spans="1:2">
      <c r="A279" s="36"/>
      <c r="B279" s="24">
        <v>6</v>
      </c>
    </row>
    <row r="280" spans="1:2">
      <c r="A280" s="39"/>
      <c r="B280" s="24">
        <v>7</v>
      </c>
    </row>
    <row r="281" spans="1:2">
      <c r="A281" s="26"/>
      <c r="B281" s="24">
        <v>8</v>
      </c>
    </row>
    <row r="282" spans="1:2">
      <c r="A282" s="11"/>
      <c r="B282" s="24">
        <v>9</v>
      </c>
    </row>
    <row r="283" spans="1:2">
      <c r="A283" s="40"/>
      <c r="B283" s="24">
        <v>10</v>
      </c>
    </row>
    <row r="284" spans="1:2">
      <c r="A284" s="10"/>
      <c r="B284" s="47" t="s">
        <v>19</v>
      </c>
    </row>
    <row r="285" spans="1:2">
      <c r="A285" s="55"/>
      <c r="B285" s="47" t="s">
        <v>62</v>
      </c>
    </row>
    <row r="286" spans="1:2">
      <c r="A286" s="24" t="s">
        <v>167</v>
      </c>
      <c r="B286" s="47" t="s">
        <v>3795</v>
      </c>
    </row>
    <row r="287" spans="1:2">
      <c r="A287" s="315"/>
      <c r="B287" s="429" t="s">
        <v>3796</v>
      </c>
    </row>
  </sheetData>
  <autoFilter ref="A1:XCB269" xr:uid="{311EE11A-85EB-4BBE-AB02-7C9957BF4DA3}"/>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 ref="R148" r:id="rId91" xr:uid="{8A876F0B-D2B5-408D-AAD5-103502F5A5F8}"/>
    <hyperlink ref="R175" r:id="rId92" xr:uid="{BED36B3C-2A7F-43A6-B667-7D5CDB3BA7DB}"/>
    <hyperlink ref="R199"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E7" sqref="E7"/>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59</v>
      </c>
      <c r="B3" s="54" t="s">
        <v>60</v>
      </c>
    </row>
    <row r="4" spans="1:3">
      <c r="A4" s="54" t="s">
        <v>61</v>
      </c>
      <c r="B4" t="s">
        <v>17</v>
      </c>
      <c r="C4" t="s">
        <v>20</v>
      </c>
    </row>
    <row r="5" spans="1:3">
      <c r="A5" s="41" t="s">
        <v>25</v>
      </c>
      <c r="B5">
        <v>104</v>
      </c>
      <c r="C5">
        <v>104</v>
      </c>
    </row>
    <row r="6" spans="1:3">
      <c r="A6" s="41" t="s">
        <v>24</v>
      </c>
      <c r="B6">
        <v>83</v>
      </c>
      <c r="C6">
        <v>83</v>
      </c>
    </row>
    <row r="7" spans="1:3">
      <c r="A7" s="41" t="s">
        <v>20</v>
      </c>
      <c r="B7">
        <v>187</v>
      </c>
      <c r="C7">
        <v>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3797</v>
      </c>
      <c r="B1" s="62" t="s">
        <v>3798</v>
      </c>
      <c r="C1" s="62" t="s">
        <v>3799</v>
      </c>
      <c r="D1" s="62" t="s">
        <v>27</v>
      </c>
      <c r="E1" s="63" t="s">
        <v>16</v>
      </c>
      <c r="F1" s="63" t="s">
        <v>3800</v>
      </c>
      <c r="G1" s="64" t="s">
        <v>3801</v>
      </c>
      <c r="H1" s="64" t="s">
        <v>3802</v>
      </c>
      <c r="I1" s="65" t="s">
        <v>3803</v>
      </c>
      <c r="J1" s="66" t="s">
        <v>3804</v>
      </c>
    </row>
    <row r="2" spans="1:10" ht="24.95" customHeight="1">
      <c r="A2" s="24">
        <v>1</v>
      </c>
      <c r="B2" s="24" t="s">
        <v>3805</v>
      </c>
      <c r="C2" s="24" t="s">
        <v>3806</v>
      </c>
      <c r="D2" s="24" t="s">
        <v>24</v>
      </c>
      <c r="E2" s="67">
        <v>3</v>
      </c>
      <c r="F2" s="67"/>
      <c r="G2" s="67">
        <v>2014</v>
      </c>
      <c r="H2" s="67">
        <v>2014</v>
      </c>
      <c r="I2" s="24" t="s">
        <v>3807</v>
      </c>
      <c r="J2" s="24"/>
    </row>
    <row r="3" spans="1:10" ht="24.95" customHeight="1">
      <c r="A3" s="24">
        <v>2</v>
      </c>
      <c r="B3" s="24" t="s">
        <v>3808</v>
      </c>
      <c r="C3" s="24" t="s">
        <v>38</v>
      </c>
      <c r="D3" s="24" t="s">
        <v>24</v>
      </c>
      <c r="E3" s="67">
        <v>3</v>
      </c>
      <c r="F3" s="67"/>
      <c r="G3" s="67">
        <v>2016</v>
      </c>
      <c r="H3" s="67">
        <v>2016</v>
      </c>
      <c r="I3" s="24" t="s">
        <v>3807</v>
      </c>
      <c r="J3" s="24"/>
    </row>
    <row r="4" spans="1:10" ht="24.95" customHeight="1">
      <c r="A4" s="24">
        <v>3</v>
      </c>
      <c r="B4" s="24" t="s">
        <v>3809</v>
      </c>
      <c r="C4" s="24" t="s">
        <v>40</v>
      </c>
      <c r="D4" s="24" t="s">
        <v>24</v>
      </c>
      <c r="E4" s="67">
        <v>1</v>
      </c>
      <c r="F4" s="67" t="s">
        <v>149</v>
      </c>
      <c r="G4" s="68">
        <v>42583</v>
      </c>
      <c r="H4" s="67">
        <v>2016</v>
      </c>
      <c r="I4" s="24" t="s">
        <v>3807</v>
      </c>
      <c r="J4" s="24"/>
    </row>
    <row r="5" spans="1:10" ht="24.95" customHeight="1">
      <c r="A5" s="24">
        <v>4</v>
      </c>
      <c r="B5" s="24" t="s">
        <v>3810</v>
      </c>
      <c r="C5" s="24" t="s">
        <v>40</v>
      </c>
      <c r="D5" s="24" t="s">
        <v>25</v>
      </c>
      <c r="E5" s="67">
        <v>2</v>
      </c>
      <c r="F5" s="67" t="s">
        <v>3811</v>
      </c>
      <c r="G5" s="67" t="s">
        <v>3812</v>
      </c>
      <c r="H5" s="67">
        <v>2016</v>
      </c>
      <c r="I5" s="24" t="s">
        <v>3813</v>
      </c>
      <c r="J5" s="24"/>
    </row>
    <row r="6" spans="1:10" ht="24.95" customHeight="1">
      <c r="A6" s="24">
        <v>5</v>
      </c>
      <c r="B6" s="24" t="s">
        <v>3814</v>
      </c>
      <c r="C6" s="24" t="s">
        <v>41</v>
      </c>
      <c r="D6" s="24" t="s">
        <v>24</v>
      </c>
      <c r="E6" s="67">
        <v>7</v>
      </c>
      <c r="F6" s="67" t="s">
        <v>3815</v>
      </c>
      <c r="G6" s="67">
        <v>2017</v>
      </c>
      <c r="H6" s="67">
        <v>2017</v>
      </c>
      <c r="I6" s="24" t="s">
        <v>3807</v>
      </c>
      <c r="J6" s="24"/>
    </row>
    <row r="7" spans="1:10" ht="24.95" customHeight="1">
      <c r="A7" s="24">
        <v>6</v>
      </c>
      <c r="B7" s="24" t="s">
        <v>3816</v>
      </c>
      <c r="C7" s="24" t="s">
        <v>44</v>
      </c>
      <c r="D7" s="24" t="s">
        <v>24</v>
      </c>
      <c r="E7" s="67">
        <v>5</v>
      </c>
      <c r="F7" s="67" t="s">
        <v>3817</v>
      </c>
      <c r="G7" s="67">
        <v>2017</v>
      </c>
      <c r="H7" s="67">
        <v>2017</v>
      </c>
      <c r="I7" s="24" t="s">
        <v>3818</v>
      </c>
      <c r="J7" s="24"/>
    </row>
    <row r="8" spans="1:10" ht="24.95" customHeight="1">
      <c r="A8" s="24">
        <v>7</v>
      </c>
      <c r="B8" s="24" t="s">
        <v>3819</v>
      </c>
      <c r="C8" s="24" t="s">
        <v>40</v>
      </c>
      <c r="D8" s="24" t="s">
        <v>25</v>
      </c>
      <c r="E8" s="67">
        <v>5</v>
      </c>
      <c r="F8" s="67" t="s">
        <v>3817</v>
      </c>
      <c r="G8" s="67">
        <v>2018</v>
      </c>
      <c r="H8" s="67">
        <v>2018</v>
      </c>
      <c r="I8" s="24" t="s">
        <v>3807</v>
      </c>
      <c r="J8" s="24"/>
    </row>
    <row r="9" spans="1:10" ht="24.95" customHeight="1">
      <c r="A9" s="24">
        <v>8</v>
      </c>
      <c r="B9" s="24" t="s">
        <v>3820</v>
      </c>
      <c r="C9" s="24" t="s">
        <v>35</v>
      </c>
      <c r="D9" s="24" t="s">
        <v>24</v>
      </c>
      <c r="E9" s="67">
        <v>6</v>
      </c>
      <c r="F9" s="67"/>
      <c r="G9" s="67">
        <v>2018</v>
      </c>
      <c r="H9" s="67">
        <v>2018</v>
      </c>
      <c r="I9" s="24" t="s">
        <v>3807</v>
      </c>
      <c r="J9" s="24"/>
    </row>
    <row r="10" spans="1:10" ht="24.95" customHeight="1">
      <c r="A10" s="24">
        <v>9</v>
      </c>
      <c r="B10" s="24" t="s">
        <v>3821</v>
      </c>
      <c r="C10" s="24" t="s">
        <v>39</v>
      </c>
      <c r="D10" s="24" t="s">
        <v>24</v>
      </c>
      <c r="E10" s="67">
        <v>5</v>
      </c>
      <c r="F10" s="67" t="s">
        <v>156</v>
      </c>
      <c r="G10" s="67">
        <v>2018</v>
      </c>
      <c r="H10" s="67">
        <v>2018</v>
      </c>
      <c r="I10" s="24" t="s">
        <v>3807</v>
      </c>
      <c r="J10" s="24"/>
    </row>
    <row r="11" spans="1:10" ht="24.95" customHeight="1">
      <c r="A11" s="24">
        <v>10</v>
      </c>
      <c r="B11" s="24" t="s">
        <v>3822</v>
      </c>
      <c r="C11" s="24" t="s">
        <v>40</v>
      </c>
      <c r="D11" s="24" t="s">
        <v>25</v>
      </c>
      <c r="E11" s="67">
        <v>1</v>
      </c>
      <c r="F11" s="67" t="s">
        <v>3823</v>
      </c>
      <c r="G11" s="67" t="s">
        <v>3824</v>
      </c>
      <c r="H11" s="67"/>
      <c r="I11" s="24" t="s">
        <v>3807</v>
      </c>
      <c r="J11" s="24"/>
    </row>
    <row r="12" spans="1:10" ht="24.95" customHeight="1">
      <c r="A12" s="24">
        <v>11</v>
      </c>
      <c r="B12" s="24" t="s">
        <v>3825</v>
      </c>
      <c r="C12" s="24" t="s">
        <v>39</v>
      </c>
      <c r="D12" s="24" t="s">
        <v>25</v>
      </c>
      <c r="E12" s="67">
        <v>1</v>
      </c>
      <c r="F12" s="67" t="s">
        <v>3826</v>
      </c>
      <c r="G12" s="67" t="s">
        <v>3824</v>
      </c>
      <c r="H12" s="67"/>
      <c r="I12" s="24" t="s">
        <v>3807</v>
      </c>
      <c r="J12" s="24"/>
    </row>
    <row r="13" spans="1:10" ht="24.95" customHeight="1">
      <c r="A13" s="24">
        <v>12</v>
      </c>
      <c r="B13" s="24" t="s">
        <v>3827</v>
      </c>
      <c r="C13" s="24" t="s">
        <v>44</v>
      </c>
      <c r="D13" s="24" t="s">
        <v>24</v>
      </c>
      <c r="E13" s="67">
        <v>4</v>
      </c>
      <c r="F13" s="67"/>
      <c r="G13" s="69">
        <v>43867</v>
      </c>
      <c r="H13" s="67">
        <v>2020</v>
      </c>
      <c r="I13" s="24" t="s">
        <v>3807</v>
      </c>
      <c r="J13" s="24"/>
    </row>
    <row r="14" spans="1:10" ht="24.95" customHeight="1">
      <c r="A14" s="24">
        <v>13</v>
      </c>
      <c r="B14" s="24" t="s">
        <v>3828</v>
      </c>
      <c r="C14" s="24" t="s">
        <v>33</v>
      </c>
      <c r="D14" s="24" t="s">
        <v>25</v>
      </c>
      <c r="E14" s="67">
        <v>8</v>
      </c>
      <c r="F14" s="67"/>
      <c r="G14" s="69">
        <v>43867</v>
      </c>
      <c r="H14" s="67">
        <v>2020</v>
      </c>
      <c r="I14" s="24" t="s">
        <v>3829</v>
      </c>
      <c r="J14" s="24" t="s">
        <v>3830</v>
      </c>
    </row>
    <row r="15" spans="1:10" ht="24.95" customHeight="1">
      <c r="A15" s="24">
        <v>14</v>
      </c>
      <c r="B15" s="24" t="s">
        <v>3831</v>
      </c>
      <c r="C15" s="24" t="s">
        <v>33</v>
      </c>
      <c r="D15" s="24" t="s">
        <v>24</v>
      </c>
      <c r="E15" s="67">
        <v>5</v>
      </c>
      <c r="F15" s="67"/>
      <c r="G15" s="69">
        <v>43930</v>
      </c>
      <c r="H15" s="67">
        <v>2020</v>
      </c>
      <c r="I15" s="24" t="s">
        <v>3807</v>
      </c>
      <c r="J15" s="24"/>
    </row>
    <row r="16" spans="1:10" ht="24.95" customHeight="1">
      <c r="A16" s="24">
        <v>15</v>
      </c>
      <c r="B16" s="24" t="s">
        <v>3832</v>
      </c>
      <c r="C16" s="24" t="s">
        <v>36</v>
      </c>
      <c r="D16" s="24" t="s">
        <v>24</v>
      </c>
      <c r="E16" s="67">
        <v>7</v>
      </c>
      <c r="F16" s="67"/>
      <c r="G16" s="69">
        <v>43930</v>
      </c>
      <c r="H16" s="67">
        <v>2020</v>
      </c>
      <c r="I16" s="24" t="s">
        <v>3807</v>
      </c>
      <c r="J16" s="70" t="s">
        <v>3833</v>
      </c>
    </row>
    <row r="17" spans="1:10" ht="24.95" customHeight="1">
      <c r="A17" s="24">
        <v>16</v>
      </c>
      <c r="B17" s="24" t="s">
        <v>3834</v>
      </c>
      <c r="C17" s="24" t="s">
        <v>40</v>
      </c>
      <c r="D17" s="24" t="s">
        <v>25</v>
      </c>
      <c r="E17" s="67">
        <v>7</v>
      </c>
      <c r="F17" s="67"/>
      <c r="G17" s="69">
        <v>44214</v>
      </c>
      <c r="H17" s="67">
        <v>2021</v>
      </c>
      <c r="I17" s="24" t="s">
        <v>3835</v>
      </c>
      <c r="J17" s="24" t="s">
        <v>3836</v>
      </c>
    </row>
    <row r="18" spans="1:10" ht="24.95" customHeight="1">
      <c r="A18" s="24">
        <v>17</v>
      </c>
      <c r="B18" s="24" t="s">
        <v>3837</v>
      </c>
      <c r="C18" s="24" t="s">
        <v>44</v>
      </c>
      <c r="D18" s="24" t="s">
        <v>24</v>
      </c>
      <c r="E18" s="67">
        <v>8</v>
      </c>
      <c r="F18" s="67"/>
      <c r="G18" s="69">
        <v>44400</v>
      </c>
      <c r="H18" s="67">
        <v>2021</v>
      </c>
      <c r="I18" s="24" t="s">
        <v>3807</v>
      </c>
      <c r="J18" s="24" t="s">
        <v>3838</v>
      </c>
    </row>
    <row r="19" spans="1:10" ht="24.95" customHeight="1">
      <c r="A19" s="24">
        <v>18</v>
      </c>
      <c r="B19" s="24" t="s">
        <v>3839</v>
      </c>
      <c r="C19" s="24" t="s">
        <v>33</v>
      </c>
      <c r="D19" s="24" t="s">
        <v>24</v>
      </c>
      <c r="E19" s="67">
        <v>8</v>
      </c>
      <c r="F19" s="67"/>
      <c r="G19" s="69">
        <v>44651</v>
      </c>
      <c r="H19" s="67">
        <v>2022</v>
      </c>
      <c r="I19" s="24" t="s">
        <v>3840</v>
      </c>
      <c r="J19" s="24" t="s">
        <v>3841</v>
      </c>
    </row>
    <row r="20" spans="1:10" ht="24.95" customHeight="1">
      <c r="A20" s="24">
        <v>19</v>
      </c>
      <c r="B20" s="24" t="s">
        <v>3842</v>
      </c>
      <c r="C20" s="24" t="s">
        <v>40</v>
      </c>
      <c r="D20" s="24" t="s">
        <v>25</v>
      </c>
      <c r="E20" s="67">
        <v>9</v>
      </c>
      <c r="F20" s="67"/>
      <c r="G20" s="69">
        <v>44818</v>
      </c>
      <c r="H20" s="67">
        <v>2022</v>
      </c>
      <c r="I20" s="24" t="s">
        <v>3835</v>
      </c>
      <c r="J20" s="24" t="s">
        <v>3843</v>
      </c>
    </row>
    <row r="21" spans="1:10" ht="24.95" customHeight="1">
      <c r="A21" s="24">
        <v>20</v>
      </c>
      <c r="B21" s="24" t="s">
        <v>3844</v>
      </c>
      <c r="C21" s="24" t="s">
        <v>33</v>
      </c>
      <c r="D21" s="24" t="s">
        <v>25</v>
      </c>
      <c r="E21" s="67">
        <v>9</v>
      </c>
      <c r="F21" s="67"/>
      <c r="G21" s="69">
        <v>44818</v>
      </c>
      <c r="H21" s="67">
        <v>2022</v>
      </c>
      <c r="I21" s="24" t="s">
        <v>3807</v>
      </c>
      <c r="J21" s="24" t="s">
        <v>3845</v>
      </c>
    </row>
    <row r="22" spans="1:10" ht="24.95" customHeight="1">
      <c r="A22" s="24">
        <v>21</v>
      </c>
      <c r="B22" s="319" t="s">
        <v>3846</v>
      </c>
      <c r="C22" s="319" t="s">
        <v>33</v>
      </c>
      <c r="D22" s="319" t="s">
        <v>24</v>
      </c>
      <c r="E22" s="320">
        <v>10</v>
      </c>
      <c r="F22" s="320"/>
      <c r="G22" s="321">
        <v>45107</v>
      </c>
      <c r="H22" s="320">
        <v>2023</v>
      </c>
      <c r="I22" s="319" t="s">
        <v>3807</v>
      </c>
      <c r="J22" s="319" t="s">
        <v>3847</v>
      </c>
    </row>
    <row r="23" spans="1:10" ht="24.95" customHeight="1">
      <c r="A23" s="24"/>
      <c r="B23" s="319" t="s">
        <v>3848</v>
      </c>
      <c r="C23" s="24" t="s">
        <v>3806</v>
      </c>
      <c r="D23" s="319"/>
      <c r="E23" s="320">
        <v>2</v>
      </c>
      <c r="F23" s="320"/>
      <c r="G23" s="321">
        <v>45741</v>
      </c>
      <c r="H23" s="320">
        <v>2025</v>
      </c>
      <c r="I23" s="319" t="s">
        <v>3849</v>
      </c>
      <c r="J23" s="319"/>
    </row>
    <row r="24" spans="1:10" ht="24.95" customHeight="1">
      <c r="A24" s="24">
        <v>22</v>
      </c>
      <c r="B24" s="319" t="s">
        <v>3850</v>
      </c>
      <c r="C24" s="24" t="s">
        <v>3806</v>
      </c>
      <c r="D24" s="319"/>
      <c r="E24" s="320">
        <v>2</v>
      </c>
      <c r="F24" s="320"/>
      <c r="G24" s="321">
        <v>45741</v>
      </c>
      <c r="H24" s="320">
        <v>2025</v>
      </c>
      <c r="I24" s="319" t="s">
        <v>3851</v>
      </c>
      <c r="J24" s="319"/>
    </row>
    <row r="25" spans="1:10" ht="24.95" customHeight="1">
      <c r="A25" s="24">
        <v>23</v>
      </c>
      <c r="B25" s="319" t="s">
        <v>3852</v>
      </c>
      <c r="C25" s="24" t="s">
        <v>3806</v>
      </c>
      <c r="D25" s="319"/>
      <c r="E25" s="320">
        <v>3</v>
      </c>
      <c r="F25" s="320"/>
      <c r="G25" s="321">
        <v>45741</v>
      </c>
      <c r="H25" s="320">
        <v>2025</v>
      </c>
      <c r="I25" s="319" t="s">
        <v>3853</v>
      </c>
      <c r="J25" s="319"/>
    </row>
    <row r="26" spans="1:10" ht="24.95" customHeight="1">
      <c r="A26" s="24"/>
      <c r="B26" s="319" t="s">
        <v>3854</v>
      </c>
      <c r="C26" s="24" t="s">
        <v>3806</v>
      </c>
      <c r="D26" s="319"/>
      <c r="E26" s="320">
        <v>5</v>
      </c>
      <c r="F26" s="320"/>
      <c r="G26" s="321">
        <v>45741</v>
      </c>
      <c r="H26" s="320">
        <v>2025</v>
      </c>
      <c r="I26" s="319" t="s">
        <v>3855</v>
      </c>
      <c r="J26" s="319"/>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D24" workbookViewId="0">
      <selection activeCell="Q46" sqref="Q46"/>
    </sheetView>
  </sheetViews>
  <sheetFormatPr defaultRowHeight="14.45"/>
  <cols>
    <col min="2" max="2" width="25.5703125" customWidth="1"/>
    <col min="3" max="3" width="9.5703125" customWidth="1"/>
    <col min="4" max="4" width="9.42578125" customWidth="1"/>
    <col min="5" max="5" width="8.140625" customWidth="1"/>
    <col min="6" max="6" width="7.5703125" customWidth="1"/>
    <col min="7" max="7" width="7.42578125" customWidth="1"/>
    <col min="8" max="8" width="6.5703125" customWidth="1"/>
    <col min="9" max="13" width="8.7109375" customWidth="1"/>
    <col min="14" max="14" width="11.85546875" customWidth="1"/>
  </cols>
  <sheetData>
    <row r="2" spans="2:5">
      <c r="B2" s="54" t="s">
        <v>15</v>
      </c>
      <c r="C2" t="s">
        <v>29</v>
      </c>
    </row>
    <row r="3" spans="2:5">
      <c r="B3" s="60" t="s">
        <v>13</v>
      </c>
    </row>
    <row r="4" spans="2:5" ht="19.5" customHeight="1">
      <c r="B4" s="54" t="s">
        <v>14</v>
      </c>
      <c r="C4" s="54" t="s">
        <v>27</v>
      </c>
    </row>
    <row r="5" spans="2:5">
      <c r="B5" s="54" t="s">
        <v>32</v>
      </c>
      <c r="C5" t="s">
        <v>25</v>
      </c>
      <c r="D5" t="s">
        <v>24</v>
      </c>
      <c r="E5" t="s">
        <v>20</v>
      </c>
    </row>
    <row r="6" spans="2:5">
      <c r="B6" t="s">
        <v>34</v>
      </c>
      <c r="D6">
        <v>2</v>
      </c>
      <c r="E6">
        <v>2</v>
      </c>
    </row>
    <row r="7" spans="2:5">
      <c r="B7" t="s">
        <v>36</v>
      </c>
      <c r="C7">
        <v>1</v>
      </c>
      <c r="D7">
        <v>4</v>
      </c>
      <c r="E7">
        <v>5</v>
      </c>
    </row>
    <row r="8" spans="2:5">
      <c r="B8" t="s">
        <v>38</v>
      </c>
      <c r="C8">
        <v>6</v>
      </c>
      <c r="D8">
        <v>3</v>
      </c>
      <c r="E8">
        <v>9</v>
      </c>
    </row>
    <row r="9" spans="2:5">
      <c r="B9" t="s">
        <v>33</v>
      </c>
      <c r="C9">
        <v>11</v>
      </c>
      <c r="D9">
        <v>16</v>
      </c>
      <c r="E9">
        <v>27</v>
      </c>
    </row>
    <row r="10" spans="2:5">
      <c r="B10" t="s">
        <v>35</v>
      </c>
      <c r="C10">
        <v>16</v>
      </c>
      <c r="D10">
        <v>5</v>
      </c>
      <c r="E10">
        <v>21</v>
      </c>
    </row>
    <row r="11" spans="2:5">
      <c r="B11" t="s">
        <v>37</v>
      </c>
      <c r="C11">
        <v>18</v>
      </c>
      <c r="D11">
        <v>15</v>
      </c>
      <c r="E11">
        <v>33</v>
      </c>
    </row>
    <row r="12" spans="2:5">
      <c r="B12" t="s">
        <v>46</v>
      </c>
      <c r="C12">
        <v>1</v>
      </c>
      <c r="D12">
        <v>1</v>
      </c>
      <c r="E12">
        <v>2</v>
      </c>
    </row>
    <row r="13" spans="2:5">
      <c r="B13" t="s">
        <v>39</v>
      </c>
      <c r="C13">
        <v>3</v>
      </c>
      <c r="D13">
        <v>3</v>
      </c>
      <c r="E13">
        <v>6</v>
      </c>
    </row>
    <row r="14" spans="2:5">
      <c r="B14" t="s">
        <v>30</v>
      </c>
      <c r="C14">
        <v>23</v>
      </c>
      <c r="D14">
        <v>16</v>
      </c>
      <c r="E14">
        <v>39</v>
      </c>
    </row>
    <row r="15" spans="2:5">
      <c r="B15" t="s">
        <v>44</v>
      </c>
      <c r="C15">
        <v>12</v>
      </c>
      <c r="D15">
        <v>21</v>
      </c>
      <c r="E15">
        <v>33</v>
      </c>
    </row>
    <row r="16" spans="2:5">
      <c r="B16" t="s">
        <v>40</v>
      </c>
      <c r="C16">
        <v>23</v>
      </c>
      <c r="D16">
        <v>7</v>
      </c>
      <c r="E16">
        <v>30</v>
      </c>
    </row>
    <row r="17" spans="2:14">
      <c r="B17" t="s">
        <v>41</v>
      </c>
      <c r="C17">
        <v>11</v>
      </c>
      <c r="D17">
        <v>16</v>
      </c>
      <c r="E17">
        <v>27</v>
      </c>
    </row>
    <row r="18" spans="2:14">
      <c r="B18" t="s">
        <v>43</v>
      </c>
      <c r="C18">
        <v>22</v>
      </c>
      <c r="D18">
        <v>9</v>
      </c>
      <c r="E18">
        <v>31</v>
      </c>
    </row>
    <row r="19" spans="2:14">
      <c r="B19" t="s">
        <v>20</v>
      </c>
      <c r="C19">
        <v>147</v>
      </c>
      <c r="D19">
        <v>118</v>
      </c>
      <c r="E19">
        <v>265</v>
      </c>
    </row>
    <row r="22" spans="2:14">
      <c r="B22" s="60"/>
      <c r="C22" s="60"/>
      <c r="D22" s="60"/>
      <c r="E22" s="60"/>
      <c r="F22" s="60"/>
      <c r="G22" s="60"/>
      <c r="H22" s="60"/>
      <c r="I22" s="60"/>
      <c r="J22" s="60"/>
      <c r="K22" s="60"/>
      <c r="L22" s="60"/>
      <c r="M22" s="60"/>
      <c r="N22" s="60"/>
    </row>
    <row r="25" spans="2:14">
      <c r="B25" s="60"/>
      <c r="C25" s="60"/>
      <c r="D25" s="60"/>
      <c r="E25" s="60"/>
      <c r="F25" s="60"/>
      <c r="G25" s="60"/>
      <c r="H25" s="60"/>
      <c r="I25" s="60"/>
      <c r="J25" s="60"/>
      <c r="K25" s="60"/>
      <c r="L25" s="60"/>
      <c r="M25" s="60"/>
      <c r="N25" s="60"/>
    </row>
    <row r="27" spans="2:14">
      <c r="B27" s="54" t="s">
        <v>15</v>
      </c>
      <c r="C27" t="s">
        <v>29</v>
      </c>
    </row>
    <row r="28" spans="2:14">
      <c r="B28" s="60" t="s">
        <v>13</v>
      </c>
      <c r="J28" t="s">
        <v>49</v>
      </c>
      <c r="K28">
        <v>55</v>
      </c>
    </row>
    <row r="29" spans="2:14">
      <c r="B29" s="54" t="s">
        <v>48</v>
      </c>
      <c r="C29" t="s">
        <v>14</v>
      </c>
      <c r="J29" t="s">
        <v>50</v>
      </c>
      <c r="K29">
        <v>34</v>
      </c>
    </row>
    <row r="30" spans="2:14">
      <c r="B30" t="s">
        <v>49</v>
      </c>
      <c r="C30">
        <v>55</v>
      </c>
      <c r="J30" t="s">
        <v>51</v>
      </c>
      <c r="K30">
        <v>74</v>
      </c>
    </row>
    <row r="31" spans="2:14">
      <c r="B31" t="s">
        <v>50</v>
      </c>
      <c r="C31">
        <v>34</v>
      </c>
      <c r="J31" t="s">
        <v>52</v>
      </c>
      <c r="K31">
        <v>27</v>
      </c>
    </row>
    <row r="32" spans="2:14">
      <c r="B32" t="s">
        <v>51</v>
      </c>
      <c r="C32">
        <v>74</v>
      </c>
      <c r="J32" t="s">
        <v>53</v>
      </c>
      <c r="K32">
        <v>1</v>
      </c>
    </row>
    <row r="33" spans="2:11">
      <c r="B33" t="s">
        <v>52</v>
      </c>
      <c r="C33">
        <v>27</v>
      </c>
      <c r="J33" t="s">
        <v>54</v>
      </c>
      <c r="K33">
        <v>2</v>
      </c>
    </row>
    <row r="34" spans="2:11">
      <c r="B34" t="s">
        <v>53</v>
      </c>
      <c r="C34">
        <v>1</v>
      </c>
      <c r="J34" t="s">
        <v>55</v>
      </c>
      <c r="K34">
        <v>27</v>
      </c>
    </row>
    <row r="35" spans="2:11">
      <c r="B35" t="s">
        <v>54</v>
      </c>
      <c r="C35">
        <v>2</v>
      </c>
      <c r="J35" t="s">
        <v>56</v>
      </c>
      <c r="K35">
        <v>15</v>
      </c>
    </row>
    <row r="36" spans="2:11">
      <c r="B36" t="s">
        <v>55</v>
      </c>
      <c r="C36">
        <v>27</v>
      </c>
      <c r="J36" t="s">
        <v>57</v>
      </c>
      <c r="K36">
        <v>27</v>
      </c>
    </row>
    <row r="37" spans="2:11">
      <c r="B37" t="s">
        <v>56</v>
      </c>
      <c r="C37">
        <v>15</v>
      </c>
      <c r="J37" t="s">
        <v>58</v>
      </c>
      <c r="K37">
        <v>3</v>
      </c>
    </row>
    <row r="38" spans="2:11">
      <c r="B38" t="s">
        <v>57</v>
      </c>
      <c r="C38">
        <v>27</v>
      </c>
    </row>
    <row r="39" spans="2:11">
      <c r="B39" t="s">
        <v>58</v>
      </c>
      <c r="C39">
        <v>3</v>
      </c>
    </row>
    <row r="40" spans="2:11">
      <c r="B40" t="s">
        <v>20</v>
      </c>
      <c r="C40">
        <v>265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E48" workbookViewId="0">
      <selection activeCell="E48" sqref="E48"/>
    </sheetView>
  </sheetViews>
  <sheetFormatPr defaultRowHeight="14.45"/>
  <cols>
    <col min="5" max="5" width="38.140625" bestFit="1" customWidth="1"/>
    <col min="6" max="7" width="9.28515625" bestFit="1" customWidth="1"/>
    <col min="8" max="8" width="10.7109375" bestFit="1" customWidth="1"/>
    <col min="9" max="9" width="9.28515625" bestFit="1" customWidth="1"/>
    <col min="10" max="10" width="10.7109375" bestFit="1" customWidth="1"/>
  </cols>
  <sheetData>
    <row r="2" spans="5:9">
      <c r="E2" s="54" t="s">
        <v>27</v>
      </c>
      <c r="F2" t="s">
        <v>28</v>
      </c>
    </row>
    <row r="4" spans="5:9">
      <c r="E4" s="54" t="s">
        <v>14</v>
      </c>
      <c r="F4" s="54" t="s">
        <v>15</v>
      </c>
    </row>
    <row r="5" spans="5:9">
      <c r="E5" s="54" t="s">
        <v>32</v>
      </c>
      <c r="F5" t="s">
        <v>17</v>
      </c>
      <c r="G5" t="s">
        <v>18</v>
      </c>
      <c r="H5" t="s">
        <v>19</v>
      </c>
      <c r="I5" t="s">
        <v>20</v>
      </c>
    </row>
    <row r="6" spans="5:9">
      <c r="E6" t="s">
        <v>34</v>
      </c>
      <c r="F6">
        <v>1</v>
      </c>
      <c r="G6">
        <v>1</v>
      </c>
      <c r="I6">
        <v>2</v>
      </c>
    </row>
    <row r="7" spans="5:9">
      <c r="E7" t="s">
        <v>36</v>
      </c>
      <c r="F7">
        <v>4</v>
      </c>
      <c r="H7">
        <v>1</v>
      </c>
      <c r="I7">
        <v>5</v>
      </c>
    </row>
    <row r="8" spans="5:9">
      <c r="E8" t="s">
        <v>38</v>
      </c>
      <c r="F8">
        <v>6</v>
      </c>
      <c r="G8">
        <v>2</v>
      </c>
      <c r="H8">
        <v>1</v>
      </c>
      <c r="I8">
        <v>9</v>
      </c>
    </row>
    <row r="9" spans="5:9">
      <c r="E9" t="s">
        <v>33</v>
      </c>
      <c r="F9">
        <v>19</v>
      </c>
      <c r="G9">
        <v>4</v>
      </c>
      <c r="H9">
        <v>4</v>
      </c>
      <c r="I9">
        <v>27</v>
      </c>
    </row>
    <row r="10" spans="5:9">
      <c r="E10" t="s">
        <v>35</v>
      </c>
      <c r="F10">
        <v>13</v>
      </c>
      <c r="G10">
        <v>7</v>
      </c>
      <c r="H10">
        <v>1</v>
      </c>
      <c r="I10">
        <v>21</v>
      </c>
    </row>
    <row r="11" spans="5:9">
      <c r="E11" t="s">
        <v>37</v>
      </c>
      <c r="F11">
        <v>28</v>
      </c>
      <c r="G11">
        <v>5</v>
      </c>
      <c r="I11">
        <v>33</v>
      </c>
    </row>
    <row r="12" spans="5:9">
      <c r="E12" t="s">
        <v>46</v>
      </c>
      <c r="G12">
        <v>2</v>
      </c>
      <c r="I12">
        <v>2</v>
      </c>
    </row>
    <row r="13" spans="5:9">
      <c r="E13" t="s">
        <v>39</v>
      </c>
      <c r="F13">
        <v>4</v>
      </c>
      <c r="H13">
        <v>2</v>
      </c>
      <c r="I13">
        <v>6</v>
      </c>
    </row>
    <row r="14" spans="5:9">
      <c r="E14" t="s">
        <v>30</v>
      </c>
      <c r="F14">
        <v>31</v>
      </c>
      <c r="G14">
        <v>8</v>
      </c>
      <c r="I14">
        <v>39</v>
      </c>
    </row>
    <row r="15" spans="5:9">
      <c r="E15" t="s">
        <v>44</v>
      </c>
      <c r="F15">
        <v>22</v>
      </c>
      <c r="G15">
        <v>8</v>
      </c>
      <c r="H15">
        <v>3</v>
      </c>
      <c r="I15">
        <v>33</v>
      </c>
    </row>
    <row r="16" spans="5:9">
      <c r="E16" t="s">
        <v>40</v>
      </c>
      <c r="F16">
        <v>17</v>
      </c>
      <c r="G16">
        <v>6</v>
      </c>
      <c r="H16">
        <v>7</v>
      </c>
      <c r="I16">
        <v>30</v>
      </c>
    </row>
    <row r="17" spans="5:9">
      <c r="E17" t="s">
        <v>41</v>
      </c>
      <c r="F17">
        <v>18</v>
      </c>
      <c r="G17">
        <v>8</v>
      </c>
      <c r="H17">
        <v>1</v>
      </c>
      <c r="I17">
        <v>27</v>
      </c>
    </row>
    <row r="18" spans="5:9">
      <c r="E18" t="s">
        <v>43</v>
      </c>
      <c r="F18">
        <v>24</v>
      </c>
      <c r="G18">
        <v>2</v>
      </c>
      <c r="H18">
        <v>5</v>
      </c>
      <c r="I18">
        <v>31</v>
      </c>
    </row>
    <row r="19" spans="5:9">
      <c r="E19" t="s">
        <v>20</v>
      </c>
      <c r="F19">
        <v>187</v>
      </c>
      <c r="G19">
        <v>53</v>
      </c>
      <c r="H19">
        <v>25</v>
      </c>
      <c r="I19">
        <v>265</v>
      </c>
    </row>
    <row r="24" spans="5:9">
      <c r="E24" s="54" t="s">
        <v>15</v>
      </c>
      <c r="F24" t="s">
        <v>29</v>
      </c>
    </row>
    <row r="26" spans="5:9">
      <c r="E26" s="54" t="s">
        <v>59</v>
      </c>
      <c r="F26" s="54" t="s">
        <v>27</v>
      </c>
    </row>
    <row r="27" spans="5:9">
      <c r="E27" s="54" t="s">
        <v>32</v>
      </c>
      <c r="F27" t="s">
        <v>25</v>
      </c>
      <c r="G27" t="s">
        <v>24</v>
      </c>
      <c r="H27" t="s">
        <v>20</v>
      </c>
    </row>
    <row r="28" spans="5:9">
      <c r="E28" t="s">
        <v>34</v>
      </c>
      <c r="G28">
        <v>2</v>
      </c>
      <c r="H28">
        <v>2</v>
      </c>
    </row>
    <row r="29" spans="5:9">
      <c r="E29" t="s">
        <v>36</v>
      </c>
      <c r="F29">
        <v>1</v>
      </c>
      <c r="G29">
        <v>4</v>
      </c>
      <c r="H29">
        <v>5</v>
      </c>
    </row>
    <row r="30" spans="5:9">
      <c r="E30" t="s">
        <v>38</v>
      </c>
      <c r="F30">
        <v>6</v>
      </c>
      <c r="G30">
        <v>3</v>
      </c>
      <c r="H30">
        <v>9</v>
      </c>
    </row>
    <row r="31" spans="5:9">
      <c r="E31" t="s">
        <v>33</v>
      </c>
      <c r="F31">
        <v>11</v>
      </c>
      <c r="G31">
        <v>16</v>
      </c>
      <c r="H31">
        <v>27</v>
      </c>
    </row>
    <row r="32" spans="5:9">
      <c r="E32" t="s">
        <v>35</v>
      </c>
      <c r="F32">
        <v>16</v>
      </c>
      <c r="G32">
        <v>5</v>
      </c>
      <c r="H32">
        <v>21</v>
      </c>
    </row>
    <row r="33" spans="5:8">
      <c r="E33" t="s">
        <v>37</v>
      </c>
      <c r="F33">
        <v>18</v>
      </c>
      <c r="G33">
        <v>15</v>
      </c>
      <c r="H33">
        <v>33</v>
      </c>
    </row>
    <row r="34" spans="5:8">
      <c r="E34" t="s">
        <v>39</v>
      </c>
      <c r="F34">
        <v>3</v>
      </c>
      <c r="G34">
        <v>3</v>
      </c>
      <c r="H34">
        <v>6</v>
      </c>
    </row>
    <row r="35" spans="5:8">
      <c r="E35" t="s">
        <v>30</v>
      </c>
      <c r="F35">
        <v>23</v>
      </c>
      <c r="G35">
        <v>16</v>
      </c>
      <c r="H35">
        <v>39</v>
      </c>
    </row>
    <row r="36" spans="5:8">
      <c r="E36" t="s">
        <v>44</v>
      </c>
      <c r="F36">
        <v>12</v>
      </c>
      <c r="G36">
        <v>21</v>
      </c>
      <c r="H36">
        <v>33</v>
      </c>
    </row>
    <row r="37" spans="5:8">
      <c r="E37" t="s">
        <v>40</v>
      </c>
      <c r="F37">
        <v>23</v>
      </c>
      <c r="G37">
        <v>7</v>
      </c>
      <c r="H37">
        <v>30</v>
      </c>
    </row>
    <row r="38" spans="5:8">
      <c r="E38" t="s">
        <v>41</v>
      </c>
      <c r="F38">
        <v>11</v>
      </c>
      <c r="G38">
        <v>16</v>
      </c>
      <c r="H38">
        <v>27</v>
      </c>
    </row>
    <row r="39" spans="5:8">
      <c r="E39" t="s">
        <v>43</v>
      </c>
      <c r="F39">
        <v>22</v>
      </c>
      <c r="G39">
        <v>9</v>
      </c>
      <c r="H39">
        <v>31</v>
      </c>
    </row>
    <row r="40" spans="5:8">
      <c r="E40" t="s">
        <v>46</v>
      </c>
      <c r="F40">
        <v>1</v>
      </c>
      <c r="G40">
        <v>1</v>
      </c>
      <c r="H40">
        <v>2</v>
      </c>
    </row>
    <row r="41" spans="5:8">
      <c r="E41" t="s">
        <v>20</v>
      </c>
      <c r="F41">
        <v>147</v>
      </c>
      <c r="G41">
        <v>118</v>
      </c>
      <c r="H41">
        <v>265</v>
      </c>
    </row>
    <row r="46" spans="5:8">
      <c r="E46" s="54" t="s">
        <v>100</v>
      </c>
      <c r="F46" t="s">
        <v>149</v>
      </c>
    </row>
    <row r="48" spans="5:8">
      <c r="E48" s="54" t="s">
        <v>59</v>
      </c>
      <c r="F48" s="54" t="s">
        <v>27</v>
      </c>
    </row>
    <row r="49" spans="5:8">
      <c r="E49" s="54" t="s">
        <v>32</v>
      </c>
      <c r="F49" t="s">
        <v>25</v>
      </c>
      <c r="G49" t="s">
        <v>24</v>
      </c>
      <c r="H49" t="s">
        <v>20</v>
      </c>
    </row>
    <row r="50" spans="5:8">
      <c r="E50" t="s">
        <v>36</v>
      </c>
      <c r="F50">
        <v>1</v>
      </c>
      <c r="G50">
        <v>2</v>
      </c>
      <c r="H50">
        <v>3</v>
      </c>
    </row>
    <row r="51" spans="5:8">
      <c r="E51" t="s">
        <v>38</v>
      </c>
      <c r="F51">
        <v>2</v>
      </c>
      <c r="H51">
        <v>2</v>
      </c>
    </row>
    <row r="52" spans="5:8">
      <c r="E52" t="s">
        <v>33</v>
      </c>
      <c r="F52">
        <v>2</v>
      </c>
      <c r="G52">
        <v>4</v>
      </c>
      <c r="H52">
        <v>6</v>
      </c>
    </row>
    <row r="53" spans="5:8">
      <c r="E53" t="s">
        <v>35</v>
      </c>
      <c r="F53">
        <v>8</v>
      </c>
      <c r="G53">
        <v>2</v>
      </c>
      <c r="H53">
        <v>10</v>
      </c>
    </row>
    <row r="54" spans="5:8">
      <c r="E54" t="s">
        <v>37</v>
      </c>
      <c r="F54">
        <v>10</v>
      </c>
      <c r="G54">
        <v>10</v>
      </c>
      <c r="H54">
        <v>20</v>
      </c>
    </row>
    <row r="55" spans="5:8">
      <c r="E55" t="s">
        <v>39</v>
      </c>
      <c r="F55">
        <v>1</v>
      </c>
      <c r="G55">
        <v>2</v>
      </c>
      <c r="H55">
        <v>3</v>
      </c>
    </row>
    <row r="56" spans="5:8">
      <c r="E56" t="s">
        <v>30</v>
      </c>
      <c r="F56">
        <v>5</v>
      </c>
      <c r="G56">
        <v>9</v>
      </c>
      <c r="H56">
        <v>14</v>
      </c>
    </row>
    <row r="57" spans="5:8">
      <c r="E57" t="s">
        <v>44</v>
      </c>
      <c r="F57">
        <v>4</v>
      </c>
      <c r="G57">
        <v>10</v>
      </c>
      <c r="H57">
        <v>14</v>
      </c>
    </row>
    <row r="58" spans="5:8">
      <c r="E58" t="s">
        <v>40</v>
      </c>
      <c r="F58">
        <v>4</v>
      </c>
      <c r="H58">
        <v>4</v>
      </c>
    </row>
    <row r="59" spans="5:8">
      <c r="E59" t="s">
        <v>41</v>
      </c>
      <c r="F59">
        <v>6</v>
      </c>
      <c r="G59">
        <v>6</v>
      </c>
      <c r="H59">
        <v>12</v>
      </c>
    </row>
    <row r="60" spans="5:8">
      <c r="E60" t="s">
        <v>43</v>
      </c>
      <c r="F60">
        <v>6</v>
      </c>
      <c r="G60">
        <v>4</v>
      </c>
      <c r="H60">
        <v>10</v>
      </c>
    </row>
    <row r="61" spans="5:8">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2025-09-02T09:29:30Z</dcterms:modified>
  <cp:category/>
  <cp:contentStatus/>
</cp:coreProperties>
</file>