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2"/>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23" documentId="13_ncr:1_{503F577C-3F40-4625-BC6E-453B42AAE264}" xr6:coauthVersionLast="47" xr6:coauthVersionMax="47" xr10:uidLastSave="{8ABEABA4-911A-40BE-8A99-B76867704FDB}"/>
  <bookViews>
    <workbookView xWindow="-110" yWindow="-110" windowWidth="19420" windowHeight="10300" tabRatio="708"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148" r:id="rId20"/>
    <pivotCache cacheId="149" r:id="rId21"/>
    <pivotCache cacheId="150" r:id="rId22"/>
    <pivotCache cacheId="151"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7" i="1" l="1"/>
  <c r="U127" i="1"/>
  <c r="V127" i="1" s="1"/>
  <c r="W179" i="1"/>
  <c r="H6" i="29"/>
  <c r="W211" i="1"/>
  <c r="U211" i="1"/>
  <c r="V211" i="1" s="1"/>
  <c r="U131" i="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V99" i="1" s="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<sst xmlns="http://schemas.openxmlformats.org/spreadsheetml/2006/main" count="2843" uniqueCount="945">
  <si>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</si>
  <si>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</si>
  <si>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</si>
  <si>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</si>
  <si>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</si>
  <si>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</si>
  <si>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</si>
  <si>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</si>
  <si>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</si>
  <si>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</si>
  <si>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</si>
  <si>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</si>
  <si>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</si>
  <si>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</si>
  <si>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</si>
  <si>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</si>
  <si>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</si>
  <si>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</si>
  <si>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</si>
  <si>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</si>
  <si>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</si>
  <si>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</si>
  <si>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s</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</si>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</sst>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5"/>
      </left>
      <right/>
      <top style="thin">
        <color indexed="65"/>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applyAlignment="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numFmt numFmtId="14" formatCode="0.00%"/>
    </dxf>
    <dxf>
      <numFmt numFmtId="13" formatCode="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wrapText="0"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wrapText="0" readingOrder="0"/>
    </dxf>
    <dxf>
      <alignment wrapText="0" readingOrder="0"/>
    </dxf>
    <dxf>
      <alignment wrapText="1" readingOrder="0"/>
    </dxf>
    <dxf>
      <alignment wrapText="1" readingOrder="0"/>
    </dxf>
    <dxf>
      <numFmt numFmtId="13" formatCode="0%"/>
    </dxf>
    <dxf>
      <numFmt numFmtId="0" formatCode="General"/>
    </dxf>
    <dxf>
      <numFmt numFmtId="13" formatCode="0%"/>
    </dxf>
    <dxf>
      <numFmt numFmtId="2" formatCode="0.00"/>
    </dxf>
    <dxf>
      <numFmt numFmtId="166" formatCode="0.0"/>
    </dxf>
    <dxf>
      <numFmt numFmtId="2" formatCode="0.00"/>
    </dxf>
    <dxf>
      <numFmt numFmtId="166" formatCode="0.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numFmt numFmtId="166" formatCode="0.0"/>
    </dxf>
    <dxf>
      <numFmt numFmtId="1" formatCode="0"/>
    </dxf>
    <dxf>
      <alignment wrapText="1"/>
    </dxf>
    <dxf>
      <alignment wrapText="1"/>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right/>
        <top/>
        <bottom/>
        <vertical/>
        <horizontal/>
      </border>
    </dxf>
  </dxfs>
  <tableStyles count="0" defaultTableStyle="TableStyleMedium2" defaultPivotStyle="PivotStyleLight16"/>
  <colors>
    <mruColors>
      <color rgb="FFF5B88F"/>
      <color rgb="FFD76213"/>
      <color rgb="FFEDEDED"/>
      <color rgb="FFFC0802"/>
      <color rgb="FFFF678B"/>
      <color rgb="FFFF9999"/>
      <color rgb="FFFF6699"/>
      <color rgb="FFEC8D7A"/>
      <color rgb="FFCCFF6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0</c:v>
                </c:pt>
                <c:pt idx="6">
                  <c:v>0</c:v>
                </c:pt>
                <c:pt idx="7">
                  <c:v>0.2608695652173913</c:v>
                </c:pt>
                <c:pt idx="8">
                  <c:v>0.31818181818181818</c:v>
                </c:pt>
                <c:pt idx="9">
                  <c:v>0.45833333333333331</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0.5</c:v>
                </c:pt>
                <c:pt idx="6">
                  <c:v>0.54166666666666663</c:v>
                </c:pt>
                <c:pt idx="7">
                  <c:v>0.47826086956521741</c:v>
                </c:pt>
                <c:pt idx="8">
                  <c:v>0.54545454545454541</c:v>
                </c:pt>
                <c:pt idx="9">
                  <c:v>0.33333333333333331</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dLbl>
          <c:idx val="0"/>
          <c:layout>
            <c:manualLayout>
              <c:x val="-2.5835191212454679E-3"/>
              <c:y val="-2.806451523798211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0-275E-4A4B-904A-5222ABE95A31}"/>
              </c:ext>
            </c:extLst>
          </c:dPt>
          <c:dLbls>
            <c:dLbl>
              <c:idx val="0"/>
              <c:layout>
                <c:manualLayout>
                  <c:x val="-2.5835191212454679E-3"/>
                  <c:y val="-2.806451523798211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5E-4A4B-904A-5222ABE95A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layout>
        <c:manualLayout>
          <c:xMode val="edge"/>
          <c:yMode val="edge"/>
          <c:x val="0.17863793820527402"/>
          <c:y val="0.74574460738682347"/>
          <c:w val="0.62717123676620301"/>
          <c:h val="6.78122807833562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7">
                  <c:v>6</c:v>
                </c:pt>
                <c:pt idx="8">
                  <c:v>7</c:v>
                </c:pt>
                <c:pt idx="9">
                  <c:v>11</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12</c:v>
                </c:pt>
                <c:pt idx="6">
                  <c:v>13</c:v>
                </c:pt>
                <c:pt idx="7">
                  <c:v>11</c:v>
                </c:pt>
                <c:pt idx="8">
                  <c:v>12</c:v>
                </c:pt>
                <c:pt idx="9">
                  <c:v>8</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5</c:v>
                </c:pt>
                <c:pt idx="5">
                  <c:v>5</c:v>
                </c:pt>
                <c:pt idx="6">
                  <c:v>3</c:v>
                </c:pt>
                <c:pt idx="7">
                  <c:v>11</c:v>
                </c:pt>
                <c:pt idx="8">
                  <c:v>2</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3</c:v>
                </c:pt>
                <c:pt idx="3">
                  <c:v>4</c:v>
                </c:pt>
                <c:pt idx="4">
                  <c:v>15</c:v>
                </c:pt>
                <c:pt idx="5">
                  <c:v>14</c:v>
                </c:pt>
                <c:pt idx="6">
                  <c:v>5</c:v>
                </c:pt>
                <c:pt idx="7">
                  <c:v>54</c:v>
                </c:pt>
                <c:pt idx="8">
                  <c:v>9</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6</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pt idx="12">
                  <c:v>1</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106</c:v>
                </c:pt>
                <c:pt idx="1">
                  <c:v>84</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9BD5">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24</c:v>
                </c:pt>
                <c:pt idx="6">
                  <c:v>24</c:v>
                </c:pt>
                <c:pt idx="7">
                  <c:v>17</c:v>
                </c:pt>
                <c:pt idx="8">
                  <c:v>16</c:v>
                </c:pt>
                <c:pt idx="9">
                  <c:v>13</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rgbClr val="5B9BD5">
                <a:lumMod val="60000"/>
                <a:lumOff val="4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7">
                  <c:v>6</c:v>
                </c:pt>
                <c:pt idx="8">
                  <c:v>6</c:v>
                </c:pt>
                <c:pt idx="9">
                  <c:v>11</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0.90476190476190477</c:v>
                </c:pt>
                <c:pt idx="4">
                  <c:v>0.68421052631578949</c:v>
                </c:pt>
                <c:pt idx="5">
                  <c:v>0.90322580645161288</c:v>
                </c:pt>
                <c:pt idx="6">
                  <c:v>1</c:v>
                </c:pt>
                <c:pt idx="7">
                  <c:v>0.88888888888888884</c:v>
                </c:pt>
                <c:pt idx="8">
                  <c:v>0.81481481481481477</c:v>
                </c:pt>
                <c:pt idx="9">
                  <c:v>0.85</c:v>
                </c:pt>
                <c:pt idx="10">
                  <c:v>0.75</c:v>
                </c:pt>
                <c:pt idx="11">
                  <c:v>0.92307692307692313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9.5238095238095233E-2</c:v>
                </c:pt>
                <c:pt idx="4">
                  <c:v>0.31578947368421051</c:v>
                </c:pt>
                <c:pt idx="5">
                  <c:v>9.6774193548387094E-2</c:v>
                </c:pt>
                <c:pt idx="6">
                  <c:v>0</c:v>
                </c:pt>
                <c:pt idx="7">
                  <c:v>0.1111111111111111</c:v>
                </c:pt>
                <c:pt idx="8">
                  <c:v>0.18518518518518517</c:v>
                </c:pt>
                <c:pt idx="9">
                  <c:v>0.15</c:v>
                </c:pt>
                <c:pt idx="10">
                  <c:v>0.25</c:v>
                </c:pt>
                <c:pt idx="11">
                  <c:v>7.6923076923076927E-2</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'By year'!$B$8:$B$21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6</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'By year'!$C$8:$C$21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pt idx="12">
                  <c:v>1</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4</c:v>
                </c:pt>
                <c:pt idx="8">
                  <c:v>4</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0%</c:formatCode>
                <c:ptCount val="13"/>
                <c:pt idx="0">
                  <c:v>0</c:v>
                </c:pt>
                <c:pt idx="1">
                  <c:v>0</c:v>
                </c:pt>
                <c:pt idx="2">
                  <c:v>0.125</c:v>
                </c:pt>
                <c:pt idx="3">
                  <c:v>8.6956521739130432E-2</c:v>
                </c:pt>
                <c:pt idx="4">
                  <c:v>0.3</c:v>
                </c:pt>
                <c:pt idx="5">
                  <c:v>9.0909090909090912E-2</c:v>
                </c:pt>
                <c:pt idx="6">
                  <c:v>0</c:v>
                </c:pt>
                <c:pt idx="7">
                  <c:v>0.10256410256410256</c:v>
                </c:pt>
                <c:pt idx="8">
                  <c:v>0.13333333333333333</c:v>
                </c:pt>
                <c:pt idx="9">
                  <c:v>0.13043478260869565</c:v>
                </c:pt>
                <c:pt idx="10">
                  <c:v>0.23076923076923078</c:v>
                </c:pt>
                <c:pt idx="11">
                  <c:v>7.6923076923076927E-2</c:v>
                </c:pt>
                <c:pt idx="12" formatCode="0.00%">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19</c:v>
                </c:pt>
                <c:pt idx="8">
                  <c:v>15</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0.48717948717948717</c:v>
                </c:pt>
                <c:pt idx="8">
                  <c:v>0.5</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475704</xdr:colOff>
      <xdr:row>39</xdr:row>
      <xdr:rowOff>77528</xdr:rowOff>
    </xdr:from>
    <xdr:to>
      <xdr:col>13</xdr:col>
      <xdr:colOff>214499</xdr:colOff>
      <xdr:row>51</xdr:row>
      <xdr:rowOff>82838</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67581</xdr:colOff>
      <xdr:row>39</xdr:row>
      <xdr:rowOff>78964</xdr:rowOff>
    </xdr:from>
    <xdr:to>
      <xdr:col>8</xdr:col>
      <xdr:colOff>494070</xdr:colOff>
      <xdr:row>51</xdr:row>
      <xdr:rowOff>77739</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206374</xdr:colOff>
      <xdr:row>26</xdr:row>
      <xdr:rowOff>174096</xdr:rowOff>
    </xdr:from>
    <xdr:to>
      <xdr:col>4</xdr:col>
      <xdr:colOff>500062</xdr:colOff>
      <xdr:row>40</xdr:row>
      <xdr:rowOff>131763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 uri="{147F2762-F138-4A5C-976F-8EAC2B608ADB}">
                  <a16:predDERef xmlns:a16="http://schemas.microsoft.com/office/drawing/2014/main" pred="{223E2BA0-459E-CEAD-D912-F9756022E8B9}"/>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51</xdr:row>
      <xdr:rowOff>127530</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635001</xdr:colOff>
      <xdr:row>44</xdr:row>
      <xdr:rowOff>43794</xdr:rowOff>
    </xdr:from>
    <xdr:to>
      <xdr:col>13</xdr:col>
      <xdr:colOff>1532759</xdr:colOff>
      <xdr:row>61</xdr:row>
      <xdr:rowOff>102184</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20" xr:uid="{61AC1E8C-CEEA-46D4-9CBF-BCE672179C5A}">
  <cacheSource type="worksheet">
    <worksheetSource ref="A1:W221" sheet="Fellows"/>
  </cacheSource>
  <cacheFields count="26">
    <cacheField name="S.No." numFmtId="0">
      <sharedItems containsSemiMixedTypes="0" containsString="0" containsNumber="1" containsInteger="1" minValue="1" maxValue="22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7-15T00:00:00" count="156">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u="1"/>
      </sharedItems>
    </cacheField>
    <cacheField name="Time to completion since PhD registration (Months) " numFmtId="0">
      <sharedItems containsString="0" containsBlank="1" containsNumber="1" containsInteger="1" minValue="23" maxValue="1464"/>
    </cacheField>
    <cacheField name="Months (Date of completion (Defended/Graduated))" numFmtId="0" databaseField="0">
      <fieldGroup base="18">
        <rangePr groupBy="months" startDate="2013-03-01T00:00:00" endDate="2025-07-15T00:00:00"/>
        <groupItems count="14">
          <s v="&lt;3/1/2013"/>
          <s v="Jan"/>
          <s v="Feb"/>
          <s v="Mar"/>
          <s v="Apr"/>
          <s v="May"/>
          <s v="Jun"/>
          <s v="Jul"/>
          <s v="Aug"/>
          <s v="Sep"/>
          <s v="Oct"/>
          <s v="Nov"/>
          <s v="Dec"/>
          <s v="&gt;7/15/2025"/>
        </groupItems>
      </fieldGroup>
    </cacheField>
    <cacheField name="Quarters (Date of completion (Defended/Graduated))" numFmtId="0" databaseField="0">
      <fieldGroup base="18">
        <rangePr groupBy="quarters" startDate="2013-03-01T00:00:00" endDate="2025-07-15T00:00:00"/>
        <groupItems count="6">
          <s v="&lt;3/1/2013"/>
          <s v="Qtr1"/>
          <s v="Qtr2"/>
          <s v="Qtr3"/>
          <s v="Qtr4"/>
          <s v="&gt;7/15/2025"/>
        </groupItems>
      </fieldGroup>
    </cacheField>
    <cacheField name="Years (Date of completion (Defended/Graduated))" numFmtId="0" databaseField="0">
      <fieldGroup base="18">
        <rangePr groupBy="years" startDate="2013-03-01T00:00:00" endDate="2025-07-15T00:00:00"/>
        <groupItems count="15">
          <s v="&lt;3/1/2013"/>
          <s v="2013"/>
          <s v="2014"/>
          <s v="2015"/>
          <s v="2016"/>
          <s v="2017"/>
          <s v="2018"/>
          <s v="2019"/>
          <s v="2020"/>
          <s v="2021"/>
          <s v="2022"/>
          <s v="2023"/>
          <s v="2024"/>
          <s v="2025"/>
          <s v="&gt;7/15/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18.747794791663"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18T00:00:00" maxDate="2025-09-1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7-15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235763892"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6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3"/>
    </cacheField>
    <cacheField name="Date of completion (Defended/Graduated)" numFmtId="165">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91426967589"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9-28T00:00:00" maxDate="2025-09-29T00:00:00"/>
    </cacheField>
    <cacheField name="In Progress: No. of months in the program " numFmtId="0">
      <sharedItems containsString="0" containsBlank="1" containsNumber="1" containsInteger="1" minValue="7" maxValue="163"/>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3"/>
    </cacheField>
    <cacheField name="Date of completion (Defended/Graduated)" numFmtId="0">
      <sharedItems containsNonDate="0" containsDate="1" containsString="0" containsBlank="1" minDate="2013-03-01T00:00:00" maxDate="2025-08-30T00:00:00" count="158">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25-08-29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08-20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01T00:00:00"/>
        <d v="2025-03-31T00:00:00"/>
      </sharedItems>
      <fieldGroup base="18">
        <rangePr groupBy="years" startDate="2013-03-01T00:00:00" endDate="2025-08-30T00:00:00"/>
        <groupItems count="15">
          <s v="(blank)"/>
          <s v="2013"/>
          <s v="2014"/>
          <s v="2015"/>
          <s v="2016"/>
          <s v="2017"/>
          <s v="2018"/>
          <s v="2019"/>
          <s v="2020"/>
          <s v="2021"/>
          <s v="2022"/>
          <s v="2023"/>
          <s v="2024"/>
          <s v="2025"/>
          <s v="&gt;30/08/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s v="C6/020"/>
    <s v="Aanuoluwapo"/>
    <s v="Omobolanle"/>
    <s v="Olajubu"/>
    <s v="Female"/>
    <n v="6"/>
    <s v="Nigeria"/>
    <x v="0"/>
    <s v="Obafemi Awolowo University"/>
    <d v="2014-09-26T00:00:00"/>
    <d v="2016-03-01T00:00:00"/>
    <d v="2025-09-18T00:00:00"/>
    <m/>
    <m/>
    <m/>
    <m/>
    <n v="28"/>
    <x v="0"/>
    <x v="0"/>
    <n v="28"/>
    <x v="0"/>
    <n v="46"/>
  </r>
  <r>
    <n v="2"/>
    <s v="C9/015"/>
    <s v="Abiket"/>
    <s v="Nanfizat"/>
    <s v="Alamukii"/>
    <s v="Female"/>
    <n v="9"/>
    <s v="Nigeria"/>
    <x v="1"/>
    <s v="University of Ibadan"/>
    <d v="2016-02-17T00:00:00"/>
    <d v="2019-03-01T00:00:00"/>
    <d v="2025-09-18T00:00:00"/>
    <m/>
    <m/>
    <m/>
    <m/>
    <n v="54"/>
    <x v="1"/>
    <x v="0"/>
    <n v="54"/>
    <x v="1"/>
    <n v="91"/>
  </r>
  <r>
    <n v="3"/>
    <s v="C9/018"/>
    <s v="Abimbola  "/>
    <s v="Margaret"/>
    <s v="Obimakinde"/>
    <s v="Female"/>
    <n v="9"/>
    <s v="Nigeria"/>
    <x v="1"/>
    <s v="University of the Witwatersrand"/>
    <d v="2019-07-01T00:00:00"/>
    <d v="2019-03-01T00:00:00"/>
    <d v="2025-09-18T00:00:00"/>
    <m/>
    <m/>
    <m/>
    <m/>
    <n v="58"/>
    <x v="2"/>
    <x v="0"/>
    <n v="58"/>
    <x v="1"/>
    <n v="54"/>
  </r>
  <r>
    <n v="4"/>
    <s v="C2/013"/>
    <s v="Abiodun"/>
    <s v="Olufunke"/>
    <s v="Oluwatoba"/>
    <s v="Female"/>
    <n v="2"/>
    <s v="Nigeria"/>
    <x v="1"/>
    <s v="University of Ibadan"/>
    <d v="2012-01-12T00:00:00"/>
    <d v="2012-03-01T00:00:00"/>
    <d v="2025-09-18T00:00:00"/>
    <m/>
    <m/>
    <m/>
    <m/>
    <n v="93"/>
    <x v="3"/>
    <x v="0"/>
    <n v="93"/>
    <x v="1"/>
    <n v="95"/>
  </r>
  <r>
    <n v="5"/>
    <s v="C7/003"/>
    <s v="Abiola"/>
    <s v="Olubusola"/>
    <s v="Komolafe"/>
    <s v="Female"/>
    <n v="7"/>
    <s v="Nigeria"/>
    <x v="0"/>
    <s v="Obafemi Awolowo University"/>
    <d v="2016-03-29T00:00:00"/>
    <d v="2017-03-01T00:00:00"/>
    <d v="2025-09-18T00:00:00"/>
    <m/>
    <m/>
    <m/>
    <m/>
    <n v="34"/>
    <x v="4"/>
    <x v="0"/>
    <n v="34"/>
    <x v="0"/>
    <n v="45"/>
  </r>
  <r>
    <n v="6"/>
    <s v="C2/001"/>
    <s v="Adebolajo"/>
    <m/>
    <s v="Adeyemo"/>
    <s v="Male"/>
    <n v="2"/>
    <s v="Nigeria"/>
    <x v="1"/>
    <s v="University of Ibadan"/>
    <d v="2012-01-16T00:00:00"/>
    <d v="2012-03-01T00:00:00"/>
    <d v="2025-09-18T00:00:00"/>
    <n v="163"/>
    <m/>
    <m/>
    <m/>
    <n v="163"/>
    <x v="5"/>
    <x v="0"/>
    <n v="139"/>
    <x v="1"/>
    <n v="140"/>
  </r>
  <r>
    <n v="7"/>
    <s v="C3/001"/>
    <s v="Adefolarin"/>
    <s v="Olufolake"/>
    <s v="Adeyinka"/>
    <s v="Female"/>
    <n v="3"/>
    <s v="Nigeria"/>
    <x v="1"/>
    <s v="University of Ibadan"/>
    <d v="2013-02-20T00:00:00"/>
    <d v="2013-03-01T00:00:00"/>
    <d v="2025-09-18T00:00:00"/>
    <m/>
    <m/>
    <m/>
    <m/>
    <n v="56"/>
    <x v="6"/>
    <x v="0"/>
    <n v="56"/>
    <x v="1"/>
    <n v="57"/>
  </r>
  <r>
    <n v="8"/>
    <s v="C8/002"/>
    <s v="Adeleye"/>
    <s v="Abiodun"/>
    <s v="Adeomi"/>
    <s v="Male"/>
    <n v="8"/>
    <s v="Nigeria"/>
    <x v="0"/>
    <s v="University of the Witwatersrand"/>
    <d v="2018-08-06T00:00:00"/>
    <d v="2018-03-01T00:00:00"/>
    <d v="2025-09-18T00:00:00"/>
    <m/>
    <m/>
    <m/>
    <m/>
    <n v="51"/>
    <x v="7"/>
    <x v="0"/>
    <n v="51"/>
    <x v="0"/>
    <n v="45"/>
  </r>
  <r>
    <n v="9"/>
    <s v="C2/007"/>
    <s v="Adeniyi"/>
    <s v="Francis"/>
    <s v="Fagbamigbe"/>
    <s v="Male"/>
    <n v="2"/>
    <s v="Nigeria"/>
    <x v="1"/>
    <s v="University of Ibadan"/>
    <d v="2012-03-19T00:00:00"/>
    <d v="2012-03-01T00:00:00"/>
    <d v="2025-09-18T00:00:00"/>
    <m/>
    <m/>
    <m/>
    <m/>
    <n v="25"/>
    <x v="8"/>
    <x v="0"/>
    <n v="25"/>
    <x v="0"/>
    <n v="25"/>
  </r>
  <r>
    <n v="10"/>
    <s v="C3/004"/>
    <s v="Adesola"/>
    <s v="Oluwafunmilola"/>
    <s v="Olumide"/>
    <s v="Female"/>
    <n v="3"/>
    <s v="Nigeria"/>
    <x v="1"/>
    <s v="University of Ibadan"/>
    <d v="2013-02-21T00:00:00"/>
    <d v="2013-03-01T00:00:00"/>
    <d v="2025-09-18T00:00:00"/>
    <m/>
    <m/>
    <m/>
    <m/>
    <n v="52"/>
    <x v="9"/>
    <x v="0"/>
    <n v="52"/>
    <x v="1"/>
    <n v="53"/>
  </r>
  <r>
    <n v="11"/>
    <s v="C4/002"/>
    <s v="Admire"/>
    <s v="Takuranhamo"/>
    <s v="Chikandiwa"/>
    <s v="Male"/>
    <n v="4"/>
    <s v="South Africa"/>
    <x v="2"/>
    <s v="University of the Witwatersrand"/>
    <d v="2017-03-15T00:00:00"/>
    <d v="2014-03-01T00:00:00"/>
    <d v="2025-09-18T00:00:00"/>
    <m/>
    <m/>
    <m/>
    <m/>
    <n v="69"/>
    <x v="10"/>
    <x v="0"/>
    <n v="69"/>
    <x v="1"/>
    <n v="33"/>
  </r>
  <r>
    <n v="12"/>
    <s v="C9/021"/>
    <s v="Alex "/>
    <s v="John"/>
    <s v="Ntamatungiro"/>
    <s v="Male"/>
    <n v="9"/>
    <s v="Tanzania"/>
    <x v="3"/>
    <s v="University of the Witwatersrand"/>
    <d v="2020-01-31T00:00:00"/>
    <d v="2019-03-01T00:00:00"/>
    <d v="2025-09-18T00:00:00"/>
    <m/>
    <m/>
    <m/>
    <m/>
    <n v="59"/>
    <x v="11"/>
    <x v="0"/>
    <n v="59"/>
    <x v="1"/>
    <n v="48"/>
  </r>
  <r>
    <n v="13"/>
    <s v="C7/002"/>
    <s v="Alexander"/>
    <s v="-"/>
    <s v="Kagaha"/>
    <s v="Male"/>
    <n v="7"/>
    <s v="Uganda"/>
    <x v="4"/>
    <s v="University of the Witwatersrand"/>
    <d v="2017-06-03T00:00:00"/>
    <d v="2017-03-01T00:00:00"/>
    <d v="2025-09-18T00:00:00"/>
    <m/>
    <m/>
    <m/>
    <m/>
    <n v="51"/>
    <x v="12"/>
    <x v="0"/>
    <n v="51"/>
    <x v="0"/>
    <n v="48"/>
  </r>
  <r>
    <n v="14"/>
    <s v="C10/001"/>
    <s v="Alice"/>
    <m/>
    <s v="Muhayimana"/>
    <s v="Female"/>
    <n v="10"/>
    <s v="Rwanda"/>
    <x v="5"/>
    <s v="University of the Witwatersrand"/>
    <d v="2020-01-31T00:00:00"/>
    <d v="2020-03-01T00:00:00"/>
    <d v="2025-09-18T00:00:00"/>
    <n v="67"/>
    <m/>
    <m/>
    <m/>
    <n v="67"/>
    <x v="13"/>
    <x v="0"/>
    <n v="55"/>
    <x v="1"/>
    <n v="56"/>
  </r>
  <r>
    <n v="15"/>
    <s v="C2/002"/>
    <s v="Alinane Linda"/>
    <m/>
    <s v="Nyondo-Mipando"/>
    <s v="Female"/>
    <n v="2"/>
    <s v="Malawi"/>
    <x v="6"/>
    <s v="University of Malawi"/>
    <d v="2012-01-09T00:00:00"/>
    <d v="2012-03-01T00:00:00"/>
    <d v="2025-09-18T00:00:00"/>
    <m/>
    <m/>
    <m/>
    <m/>
    <n v="49"/>
    <x v="14"/>
    <x v="0"/>
    <n v="49"/>
    <x v="0"/>
    <n v="51"/>
  </r>
  <r>
    <n v="16"/>
    <s v="C4/003"/>
    <s v="Andrew"/>
    <s v="-"/>
    <s v="Tamale"/>
    <s v="Male"/>
    <n v="4"/>
    <s v="Uganda"/>
    <x v="4"/>
    <s v="Makerere University"/>
    <d v="2014-03-12T00:00:00"/>
    <d v="2014-03-01T00:00:00"/>
    <d v="2025-09-18T00:00:00"/>
    <m/>
    <m/>
    <m/>
    <m/>
    <n v="37"/>
    <x v="15"/>
    <x v="0"/>
    <n v="37"/>
    <x v="0"/>
    <n v="37"/>
  </r>
  <r>
    <n v="17"/>
    <s v="C3/002"/>
    <s v="Angeline"/>
    <m/>
    <s v="Chepchirchir"/>
    <s v="Female"/>
    <n v="3"/>
    <s v="Kenya"/>
    <x v="7"/>
    <s v="University of Nairobi"/>
    <d v="2013-02-24T00:00:00"/>
    <d v="2013-03-01T00:00:00"/>
    <d v="2025-09-18T00:00:00"/>
    <m/>
    <m/>
    <m/>
    <m/>
    <n v="82"/>
    <x v="16"/>
    <x v="0"/>
    <n v="82"/>
    <x v="1"/>
    <n v="82"/>
  </r>
  <r>
    <n v="18"/>
    <s v="C3/020"/>
    <s v="Anitha"/>
    <s v="-"/>
    <s v="Philbert"/>
    <s v="Female"/>
    <n v="3"/>
    <s v="Tanzania"/>
    <x v="8"/>
    <s v="University of Dar es Salaam"/>
    <d v="2012-10-23T00:00:00"/>
    <d v="2013-03-01T00:00:00"/>
    <d v="2025-09-18T00:00:00"/>
    <m/>
    <m/>
    <m/>
    <m/>
    <n v="42"/>
    <x v="17"/>
    <x v="0"/>
    <n v="42"/>
    <x v="0"/>
    <n v="47"/>
  </r>
  <r>
    <n v="19"/>
    <s v="C3/003"/>
    <s v="Anne"/>
    <s v="Majuma"/>
    <s v="Khisa"/>
    <s v="Female"/>
    <n v="3"/>
    <s v="Kenya"/>
    <x v="7"/>
    <s v="University of Nairobi"/>
    <d v="2012-07-07T00:00:00"/>
    <d v="2013-03-01T00:00:00"/>
    <d v="2025-09-18T00:00:00"/>
    <m/>
    <m/>
    <m/>
    <m/>
    <n v="46"/>
    <x v="18"/>
    <x v="0"/>
    <n v="46"/>
    <x v="0"/>
    <n v="54"/>
  </r>
  <r>
    <n v="20"/>
    <s v="C8/014"/>
    <s v="Atupele"/>
    <s v="Ngina"/>
    <s v="Mulaga"/>
    <s v="Female"/>
    <n v="8"/>
    <s v="Malawi"/>
    <x v="6"/>
    <s v="University of Malawi"/>
    <d v="2018-04-01T00:00:00"/>
    <d v="2018-03-01T00:00:00"/>
    <d v="2025-09-18T00:00:00"/>
    <m/>
    <m/>
    <m/>
    <m/>
    <n v="58"/>
    <x v="19"/>
    <x v="0"/>
    <n v="58"/>
    <x v="1"/>
    <n v="57"/>
  </r>
  <r>
    <n v="21"/>
    <s v="C2/003"/>
    <s v="Austin"/>
    <s v="Henderson"/>
    <s v="Mtethiwa"/>
    <s v="Male"/>
    <n v="2"/>
    <s v="Malawi"/>
    <x v="6"/>
    <s v="University of Malawi"/>
    <d v="2012-03-09T00:00:00"/>
    <d v="2012-03-01T00:00:00"/>
    <d v="2025-09-18T00:00:00"/>
    <m/>
    <m/>
    <m/>
    <m/>
    <n v="57"/>
    <x v="20"/>
    <x v="0"/>
    <n v="57"/>
    <x v="1"/>
    <n v="57"/>
  </r>
  <r>
    <n v="22"/>
    <s v="C4/001"/>
    <s v="Ayodele"/>
    <s v="John"/>
    <s v="Alonge"/>
    <s v="Male"/>
    <n v="4"/>
    <s v="Nigeria"/>
    <x v="1"/>
    <s v="University of Nairobi"/>
    <d v="2015-09-30T00:00:00"/>
    <d v="2014-03-01T00:00:00"/>
    <d v="2025-09-18T00:00:00"/>
    <m/>
    <m/>
    <m/>
    <m/>
    <n v="46"/>
    <x v="21"/>
    <x v="0"/>
    <n v="46"/>
    <x v="0"/>
    <n v="27"/>
  </r>
  <r>
    <n v="23"/>
    <s v="C1/001"/>
    <s v="Babatunde"/>
    <s v="Olubayo"/>
    <s v="Adedokun"/>
    <s v="Male"/>
    <n v="1"/>
    <s v="Nigeria"/>
    <x v="1"/>
    <s v="University of Ibadan"/>
    <d v="2011-03-01T00:00:00"/>
    <d v="2011-04-01T00:00:00"/>
    <d v="2025-09-18T00:00:00"/>
    <m/>
    <m/>
    <m/>
    <m/>
    <n v="70"/>
    <x v="22"/>
    <x v="0"/>
    <n v="70"/>
    <x v="1"/>
    <n v="71"/>
  </r>
  <r>
    <n v="24"/>
    <s v="C6/001"/>
    <s v="Beatrice"/>
    <s v="Waitherero"/>
    <s v="Maina"/>
    <s v="Female"/>
    <n v="6"/>
    <s v="Kenya"/>
    <x v="9"/>
    <s v="University of the Witwatersrand"/>
    <d v="2017-03-22T00:00:00"/>
    <d v="2016-03-01T00:00:00"/>
    <d v="2025-09-18T00:00:00"/>
    <m/>
    <m/>
    <m/>
    <m/>
    <n v="67"/>
    <x v="23"/>
    <x v="0"/>
    <n v="67"/>
    <x v="1"/>
    <n v="55"/>
  </r>
  <r>
    <n v="25"/>
    <s v="C10/006"/>
    <s v="Beryl"/>
    <s v="Chelangat"/>
    <s v="Maritim"/>
    <s v="Female"/>
    <n v="10"/>
    <s v="Kenya"/>
    <x v="10"/>
    <s v="University of the Witwatersrand"/>
    <d v="2020-07-01T00:00:00"/>
    <d v="2020-03-01T00:00:00"/>
    <d v="2025-09-18T00:00:00"/>
    <m/>
    <m/>
    <m/>
    <m/>
    <n v="43"/>
    <x v="24"/>
    <x v="0"/>
    <n v="43"/>
    <x v="0"/>
    <n v="39"/>
  </r>
  <r>
    <n v="26"/>
    <s v="C6/002"/>
    <s v="Betty"/>
    <s v="Karimi"/>
    <s v="Mwiti"/>
    <s v="Female"/>
    <n v="6"/>
    <s v="Kenya"/>
    <x v="7"/>
    <s v="University of Nairobi"/>
    <d v="2016-11-30T00:00:00"/>
    <d v="2016-03-01T00:00:00"/>
    <d v="2025-09-18T00:00:00"/>
    <m/>
    <d v="2020-04-20T00:00:00"/>
    <d v="2020-06-11T00:00:00"/>
    <n v="2"/>
    <n v="52"/>
    <x v="25"/>
    <x v="0"/>
    <n v="52"/>
    <x v="1"/>
    <n v="43"/>
  </r>
  <r>
    <n v="27"/>
    <s v="C7/004"/>
    <s v="Blessings"/>
    <s v="Nyasilia Kaunda"/>
    <s v="Kaunda-Khangamwa"/>
    <s v="Female"/>
    <n v="7"/>
    <s v="Malawi"/>
    <x v="6"/>
    <s v="University of the Witwatersrand"/>
    <d v="2017-04-30T00:00:00"/>
    <d v="2017-03-01T00:00:00"/>
    <d v="2025-09-18T00:00:00"/>
    <m/>
    <m/>
    <m/>
    <m/>
    <n v="51"/>
    <x v="12"/>
    <x v="0"/>
    <n v="51"/>
    <x v="0"/>
    <n v="49"/>
  </r>
  <r>
    <n v="28"/>
    <s v="C4/004"/>
    <s v="Boladale"/>
    <s v="Moyosore"/>
    <s v="Mapayi"/>
    <s v="Female"/>
    <n v="4"/>
    <s v="Nigeria"/>
    <x v="0"/>
    <s v="Obafemi Awolowo University"/>
    <d v="2013-03-15T00:00:00"/>
    <d v="2014-03-01T00:00:00"/>
    <d v="2025-09-18T00:00:00"/>
    <m/>
    <m/>
    <m/>
    <m/>
    <n v="37"/>
    <x v="26"/>
    <x v="0"/>
    <n v="37"/>
    <x v="0"/>
    <n v="49"/>
  </r>
  <r>
    <n v="29"/>
    <s v="C2/008"/>
    <s v="Tumwine"/>
    <m/>
    <s v="Gabriel"/>
    <s v="Male"/>
    <n v="2"/>
    <s v="Uganda"/>
    <x v="4"/>
    <s v="Makerere University"/>
    <d v="2012-01-25T00:00:00"/>
    <d v="2012-03-01T00:00:00"/>
    <d v="2025-09-18T00:00:00"/>
    <n v="163"/>
    <m/>
    <m/>
    <m/>
    <n v="163"/>
    <x v="27"/>
    <x v="1"/>
    <s v="In progress: Above 60 months"/>
    <x v="2"/>
    <m/>
  </r>
  <r>
    <n v="30"/>
    <s v="C4/005"/>
    <s v="Bolutife"/>
    <s v="Ayokunnu"/>
    <s v="Olusanya"/>
    <s v="Male"/>
    <n v="4"/>
    <s v="Nigeria"/>
    <x v="1"/>
    <s v="University of Ibadan"/>
    <d v="2014-07-10T00:00:00"/>
    <d v="2014-03-01T00:00:00"/>
    <d v="2025-09-18T00:00:00"/>
    <m/>
    <m/>
    <m/>
    <m/>
    <n v="85"/>
    <x v="28"/>
    <x v="0"/>
    <n v="85"/>
    <x v="1"/>
    <n v="80"/>
  </r>
  <r>
    <n v="31"/>
    <s v="C1/003"/>
    <s v="Caroline"/>
    <s v="Sultan"/>
    <s v="Sambai"/>
    <s v="Female"/>
    <n v="1"/>
    <s v="Kenya"/>
    <x v="10"/>
    <s v="Moi University"/>
    <d v="2011-10-11T00:00:00"/>
    <d v="2011-04-01T00:00:00"/>
    <d v="2025-09-18T00:00:00"/>
    <m/>
    <m/>
    <m/>
    <m/>
    <n v="36"/>
    <x v="8"/>
    <x v="0"/>
    <n v="36"/>
    <x v="0"/>
    <n v="30"/>
  </r>
  <r>
    <n v="32"/>
    <s v="C4/007"/>
    <s v="Caroline"/>
    <s v="Jepkoech"/>
    <s v="Sawe"/>
    <s v="Female"/>
    <n v="4"/>
    <s v="Kenya"/>
    <x v="10"/>
    <s v="University of Nairobi"/>
    <d v="2014-04-01T00:00:00"/>
    <d v="2014-03-01T00:00:00"/>
    <d v="2025-09-18T00:00:00"/>
    <m/>
    <m/>
    <m/>
    <m/>
    <n v="91"/>
    <x v="29"/>
    <x v="0"/>
    <n v="91"/>
    <x v="1"/>
    <n v="90"/>
  </r>
  <r>
    <n v="33"/>
    <s v="C7/006"/>
    <s v="Catherine"/>
    <s v="Mawia"/>
    <s v="Musyoka"/>
    <s v="Female"/>
    <n v="7"/>
    <s v="Kenya"/>
    <x v="7"/>
    <s v="University of Nairobi"/>
    <d v="2017-06-30T00:00:00"/>
    <d v="2017-03-01T00:00:00"/>
    <d v="2025-09-18T00:00:00"/>
    <m/>
    <m/>
    <m/>
    <m/>
    <n v="55"/>
    <x v="30"/>
    <x v="0"/>
    <n v="55"/>
    <x v="1"/>
    <n v="51"/>
  </r>
  <r>
    <n v="34"/>
    <s v="C5/002"/>
    <s v="Celestin"/>
    <m/>
    <s v="Ndikumana"/>
    <s v="Male"/>
    <n v="5"/>
    <s v="Rwanda"/>
    <x v="5"/>
    <s v="Moi University"/>
    <d v="2017-09-15T00:00:00"/>
    <d v="2015-03-01T00:00:00"/>
    <d v="2025-09-18T00:00:00"/>
    <m/>
    <m/>
    <m/>
    <m/>
    <n v="58"/>
    <x v="31"/>
    <x v="0"/>
    <n v="58"/>
    <x v="1"/>
    <n v="28"/>
  </r>
  <r>
    <n v="35"/>
    <s v="C7/005"/>
    <s v="Celestin"/>
    <m/>
    <s v="Banamwana"/>
    <s v="Male"/>
    <n v="7"/>
    <s v="Rwanda"/>
    <x v="5"/>
    <s v="Makerere University"/>
    <d v="2017-04-30T00:00:00"/>
    <d v="2017-03-01T00:00:00"/>
    <d v="2025-09-18T00:00:00"/>
    <m/>
    <m/>
    <m/>
    <m/>
    <n v="82"/>
    <x v="32"/>
    <x v="0"/>
    <n v="82"/>
    <x v="1"/>
    <n v="80"/>
  </r>
  <r>
    <n v="36"/>
    <s v="C1/002"/>
    <s v="Celine"/>
    <m/>
    <s v="Niwemahoro"/>
    <s v="Female"/>
    <n v="1"/>
    <s v="Rwanda"/>
    <x v="5"/>
    <s v="University of Dar es Salaam"/>
    <d v="2011-03-14T00:00:00"/>
    <d v="2011-04-01T00:00:00"/>
    <d v="2025-09-18T00:00:00"/>
    <m/>
    <m/>
    <m/>
    <m/>
    <n v="79"/>
    <x v="33"/>
    <x v="0"/>
    <n v="79"/>
    <x v="1"/>
    <n v="80"/>
  </r>
  <r>
    <n v="37"/>
    <s v="C3/006"/>
    <s v="Charles"/>
    <s v="Masulani"/>
    <s v="Mwale"/>
    <s v="Male"/>
    <n v="3"/>
    <s v="Rwanda"/>
    <x v="5"/>
    <s v="University of Rwanda"/>
    <d v="2012-10-18T00:00:00"/>
    <d v="2013-03-01T00:00:00"/>
    <d v="2025-09-18T00:00:00"/>
    <m/>
    <m/>
    <m/>
    <m/>
    <n v="57"/>
    <x v="34"/>
    <x v="0"/>
    <n v="57"/>
    <x v="1"/>
    <n v="62"/>
  </r>
  <r>
    <n v="38"/>
    <s v="C9/008"/>
    <s v="Charles "/>
    <m/>
    <s v="Ssemugabo"/>
    <s v="Male"/>
    <n v="9"/>
    <s v="Uganda"/>
    <x v="4"/>
    <s v="Makerere University"/>
    <d v="2019-07-01T00:00:00"/>
    <d v="2019-03-01T00:00:00"/>
    <d v="2025-09-18T00:00:00"/>
    <m/>
    <m/>
    <m/>
    <m/>
    <n v="55"/>
    <x v="35"/>
    <x v="0"/>
    <n v="55"/>
    <x v="1"/>
    <n v="51"/>
  </r>
  <r>
    <n v="39"/>
    <s v="C5/001"/>
    <s v="Cheikh Mbacké"/>
    <m/>
    <s v="Faye"/>
    <s v="Male"/>
    <n v="5"/>
    <s v="Senegal"/>
    <x v="9"/>
    <s v="University of the Witwatersrand"/>
    <d v="2016-01-01T00:00:00"/>
    <d v="2015-03-01T00:00:00"/>
    <d v="2025-09-18T00:00:00"/>
    <m/>
    <m/>
    <m/>
    <m/>
    <n v="52"/>
    <x v="36"/>
    <x v="0"/>
    <n v="52"/>
    <x v="1"/>
    <n v="42"/>
  </r>
  <r>
    <n v="40"/>
    <s v="C10/007"/>
    <s v="Chinenyenwa"/>
    <s v="Maria Dorathy"/>
    <s v="Ohia"/>
    <s v="Female"/>
    <n v="10"/>
    <s v="Nigeria"/>
    <x v="1"/>
    <s v="University of Ibadan"/>
    <m/>
    <d v="2020-03-01T00:00:00"/>
    <d v="2025-09-18T00:00:00"/>
    <m/>
    <m/>
    <m/>
    <m/>
    <n v="22"/>
    <x v="37"/>
    <x v="0"/>
    <n v="22"/>
    <x v="0"/>
    <n v="1464"/>
  </r>
  <r>
    <n v="41"/>
    <s v="C4/006"/>
    <s v="Chrispus"/>
    <s v="-"/>
    <s v="Mayora"/>
    <s v="Male"/>
    <n v="4"/>
    <s v="Uganda"/>
    <x v="4"/>
    <s v="University of the Witwatersrand"/>
    <d v="2015-01-01T00:00:00"/>
    <d v="2014-03-01T00:00:00"/>
    <d v="2025-09-18T00:00:00"/>
    <m/>
    <m/>
    <m/>
    <m/>
    <n v="89"/>
    <x v="38"/>
    <x v="0"/>
    <n v="89"/>
    <x v="1"/>
    <n v="79"/>
  </r>
  <r>
    <n v="42"/>
    <s v="C8/008"/>
    <s v="Christine"/>
    <s v="Minoo"/>
    <s v="Mbindyo"/>
    <s v="Female"/>
    <n v="8"/>
    <s v="Kenya"/>
    <x v="7"/>
    <s v="University of Nairobi"/>
    <d v="2018-10-01T00:00:00"/>
    <d v="2018-03-01T00:00:00"/>
    <d v="2025-09-18T00:00:00"/>
    <m/>
    <m/>
    <m/>
    <m/>
    <n v="50"/>
    <x v="39"/>
    <x v="0"/>
    <n v="50"/>
    <x v="0"/>
    <n v="43"/>
  </r>
  <r>
    <n v="43"/>
    <s v="C2/004"/>
    <s v="Diana"/>
    <s v="-"/>
    <s v="Menya"/>
    <s v="Female"/>
    <n v="2"/>
    <s v="Kenya"/>
    <x v="10"/>
    <s v="Moi University"/>
    <d v="2013-03-01T00:00:00"/>
    <d v="2012-03-01T00:00:00"/>
    <d v="2025-09-18T00:00:00"/>
    <m/>
    <m/>
    <m/>
    <m/>
    <n v="57"/>
    <x v="20"/>
    <x v="0"/>
    <n v="57"/>
    <x v="1"/>
    <n v="45"/>
  </r>
  <r>
    <n v="44"/>
    <s v="C4/008"/>
    <s v="Dieter"/>
    <m/>
    <s v="Hartmann"/>
    <s v="Male"/>
    <n v="4"/>
    <s v="South Africa"/>
    <x v="2"/>
    <s v="University of the Witwatersrand"/>
    <d v="2013-12-09T00:00:00"/>
    <d v="2014-03-01T00:00:00"/>
    <d v="2025-09-18T00:00:00"/>
    <m/>
    <m/>
    <m/>
    <m/>
    <n v="101"/>
    <x v="40"/>
    <x v="0"/>
    <n v="101"/>
    <x v="1"/>
    <n v="103"/>
  </r>
  <r>
    <n v="45"/>
    <s v="C3/009"/>
    <s v="Evangeline"/>
    <s v="Wawira"/>
    <s v="Njiru"/>
    <s v="Female"/>
    <n v="3"/>
    <s v="Kenya"/>
    <x v="10"/>
    <s v="Moi University"/>
    <d v="2012-09-01T00:00:00"/>
    <d v="2013-03-01T00:00:00"/>
    <d v="2025-09-18T00:00:00"/>
    <n v="151"/>
    <m/>
    <m/>
    <m/>
    <n v="151"/>
    <x v="27"/>
    <x v="1"/>
    <s v="In progress: Above 60 months"/>
    <x v="2"/>
    <m/>
  </r>
  <r>
    <n v="46"/>
    <s v="C1/004"/>
    <s v="Dieudonne"/>
    <m/>
    <s v="Uwizeye"/>
    <s v="Male"/>
    <n v="1"/>
    <s v="Rwanda"/>
    <x v="5"/>
    <s v="University of Dar es Salaam"/>
    <d v="2011-06-01T00:00:00"/>
    <d v="2011-04-01T00:00:00"/>
    <d v="2025-09-18T00:00:00"/>
    <m/>
    <m/>
    <m/>
    <m/>
    <n v="56"/>
    <x v="41"/>
    <x v="0"/>
    <n v="56"/>
    <x v="1"/>
    <n v="54"/>
  </r>
  <r>
    <n v="47"/>
    <s v="C3/011"/>
    <s v="Emmanuel"/>
    <m/>
    <s v="Shema"/>
    <s v="Male"/>
    <n v="3"/>
    <s v="Rwanda"/>
    <x v="5"/>
    <s v="Moi University"/>
    <d v="2013-03-27T00:00:00"/>
    <d v="2013-03-01T00:00:00"/>
    <d v="2025-09-18T00:00:00"/>
    <n v="151"/>
    <m/>
    <m/>
    <m/>
    <n v="151"/>
    <x v="27"/>
    <x v="1"/>
    <s v="In progress: Above 60 months"/>
    <x v="2"/>
    <m/>
  </r>
  <r>
    <n v="48"/>
    <s v="C5/006"/>
    <s v="Emmanuel"/>
    <s v="Wilson"/>
    <s v="Kaindoa"/>
    <s v="Male"/>
    <n v="5"/>
    <s v="Tanzania"/>
    <x v="3"/>
    <s v="University of the Witwatersrand"/>
    <d v="2015-08-15T00:00:00"/>
    <d v="2015-03-01T00:00:00"/>
    <d v="2025-09-18T00:00:00"/>
    <m/>
    <m/>
    <m/>
    <m/>
    <n v="58"/>
    <x v="31"/>
    <x v="0"/>
    <n v="58"/>
    <x v="1"/>
    <n v="53"/>
  </r>
  <r>
    <n v="49"/>
    <s v="C6/006"/>
    <s v="Eniola"/>
    <m/>
    <s v="Bambgboye"/>
    <s v="Male"/>
    <n v="6"/>
    <s v="Nigeria"/>
    <x v="1"/>
    <s v="University of Ibadan"/>
    <d v="2016-08-08T00:00:00"/>
    <d v="2016-03-01T00:00:00"/>
    <d v="2025-09-18T00:00:00"/>
    <m/>
    <d v="2020-03-17T00:00:00"/>
    <d v="2021-02-15T00:00:00"/>
    <n v="11"/>
    <n v="50"/>
    <x v="42"/>
    <x v="0"/>
    <n v="50"/>
    <x v="0"/>
    <n v="45"/>
  </r>
  <r>
    <n v="50"/>
    <s v="C7/007"/>
    <s v="Eniola"/>
    <s v="Olubukola"/>
    <s v="Cadmus"/>
    <s v="Female"/>
    <n v="7"/>
    <s v="Nigeria"/>
    <x v="1"/>
    <s v="University of Ibadan"/>
    <d v="2017-09-04T00:00:00"/>
    <d v="2017-03-01T00:00:00"/>
    <d v="2025-09-18T00:00:00"/>
    <m/>
    <d v="2020-09-04T00:00:00"/>
    <d v="2021-03-01T00:00:00"/>
    <n v="6"/>
    <n v="49"/>
    <x v="29"/>
    <x v="0"/>
    <n v="49"/>
    <x v="0"/>
    <n v="42"/>
  </r>
  <r>
    <n v="51"/>
    <s v="C9/001"/>
    <s v="Ernest"/>
    <s v="Yamie"/>
    <s v="Moya"/>
    <s v="Male"/>
    <n v="9"/>
    <s v="Malawi"/>
    <x v="6"/>
    <s v="University of Malawi"/>
    <d v="2019-09-01T00:00:00"/>
    <d v="2019-03-01T00:00:00"/>
    <d v="2025-09-18T00:00:00"/>
    <m/>
    <m/>
    <m/>
    <m/>
    <n v="60"/>
    <x v="43"/>
    <x v="0"/>
    <n v="60"/>
    <x v="1"/>
    <n v="54"/>
  </r>
  <r>
    <n v="52"/>
    <s v="C1/007"/>
    <s v="Esnat"/>
    <s v="Dorothy"/>
    <s v="Chirwa"/>
    <s v="Female"/>
    <n v="1"/>
    <s v="Malawi"/>
    <x v="6"/>
    <s v="University of the Witwatersrand"/>
    <d v="2011-02-03T00:00:00"/>
    <d v="2011-04-01T00:00:00"/>
    <d v="2025-09-18T00:00:00"/>
    <m/>
    <m/>
    <m/>
    <m/>
    <n v="67"/>
    <x v="44"/>
    <x v="0"/>
    <n v="67"/>
    <x v="1"/>
    <n v="69"/>
  </r>
  <r>
    <n v="53"/>
    <s v="C1/013"/>
    <s v="Esther"/>
    <s v="Clyde"/>
    <s v="Nabakwe"/>
    <s v="Female"/>
    <n v="1"/>
    <s v="Kenya"/>
    <x v="10"/>
    <s v="Moi University"/>
    <d v="2011-03-03T00:00:00"/>
    <d v="2011-04-01T00:00:00"/>
    <d v="2025-09-18T00:00:00"/>
    <m/>
    <m/>
    <m/>
    <m/>
    <n v="101"/>
    <x v="45"/>
    <x v="0"/>
    <n v="101"/>
    <x v="1"/>
    <n v="102"/>
  </r>
  <r>
    <n v="54"/>
    <s v="C5/003"/>
    <s v="Esther"/>
    <s v="Kikelomo"/>
    <s v="Afolabi"/>
    <s v="Female"/>
    <n v="5"/>
    <s v="Nigeria"/>
    <x v="0"/>
    <s v="Obafemi Awolowo University"/>
    <d v="2014-04-19T00:00:00"/>
    <d v="2015-03-01T00:00:00"/>
    <d v="2025-09-18T00:00:00"/>
    <m/>
    <m/>
    <m/>
    <m/>
    <n v="39"/>
    <x v="46"/>
    <x v="0"/>
    <n v="39"/>
    <x v="0"/>
    <n v="50"/>
  </r>
  <r>
    <n v="55"/>
    <s v="C2/005"/>
    <s v="Evaline"/>
    <m/>
    <s v="Mcharo"/>
    <s v="Female"/>
    <n v="2"/>
    <s v="Tanzania"/>
    <x v="8"/>
    <s v="University of Nairobi"/>
    <d v="2012-02-07T00:00:00"/>
    <d v="2012-03-01T00:00:00"/>
    <d v="2025-09-18T00:00:00"/>
    <m/>
    <m/>
    <m/>
    <m/>
    <n v="58"/>
    <x v="18"/>
    <x v="0"/>
    <n v="58"/>
    <x v="1"/>
    <n v="59"/>
  </r>
  <r>
    <n v="56"/>
    <s v="C3/021"/>
    <s v="Providence"/>
    <s v="Jechirchir"/>
    <s v="Kiptoo"/>
    <s v="Female"/>
    <n v="3"/>
    <s v="Kenya"/>
    <x v="10"/>
    <s v="Moi University"/>
    <d v="2012-09-01T00:00:00"/>
    <d v="2013-03-01T00:00:00"/>
    <d v="2025-09-18T00:00:00"/>
    <n v="151"/>
    <m/>
    <m/>
    <m/>
    <n v="151"/>
    <x v="27"/>
    <x v="1"/>
    <s v="In progress: Above 60 months"/>
    <x v="2"/>
    <m/>
  </r>
  <r>
    <n v="57"/>
    <s v="C9/010"/>
    <s v="Evelyne"/>
    <m/>
    <s v="Kantarama"/>
    <s v="Female"/>
    <n v="9"/>
    <s v="Rwanda"/>
    <x v="5"/>
    <s v="University of Rwanda"/>
    <d v="2019-12-11T00:00:00"/>
    <d v="2019-03-01T00:00:00"/>
    <d v="2025-09-18T00:00:00"/>
    <m/>
    <m/>
    <m/>
    <m/>
    <n v="56"/>
    <x v="47"/>
    <x v="0"/>
    <n v="56"/>
    <x v="1"/>
    <n v="47"/>
  </r>
  <r>
    <n v="58"/>
    <s v="C8/020"/>
    <s v="Faustin"/>
    <m/>
    <s v="Ntirenganya"/>
    <s v="Male"/>
    <n v="8"/>
    <s v="Rwanda"/>
    <x v="5"/>
    <s v="University of Rwanda"/>
    <d v="2018-09-01T00:00:00"/>
    <d v="2018-03-01T00:00:00"/>
    <d v="2025-09-18T00:00:00"/>
    <n v="91"/>
    <m/>
    <m/>
    <m/>
    <n v="91"/>
    <x v="48"/>
    <x v="0"/>
    <n v="69"/>
    <x v="1"/>
    <n v="63"/>
  </r>
  <r>
    <n v="59"/>
    <s v="C7/011"/>
    <s v="Felishana"/>
    <s v="Jepkosgei"/>
    <s v="Cherop"/>
    <s v="Female"/>
    <n v="7"/>
    <s v="Kenya"/>
    <x v="10"/>
    <s v="Moi University"/>
    <d v="2017-08-31T00:00:00"/>
    <d v="2017-03-01T00:00:00"/>
    <d v="2025-09-18T00:00:00"/>
    <m/>
    <m/>
    <m/>
    <m/>
    <n v="69"/>
    <x v="49"/>
    <x v="0"/>
    <n v="69"/>
    <x v="1"/>
    <n v="63"/>
  </r>
  <r>
    <n v="60"/>
    <s v="C5/009"/>
    <s v="Felix"/>
    <m/>
    <s v="Khuluza"/>
    <s v="Male"/>
    <n v="5"/>
    <s v="Malawi"/>
    <x v="6"/>
    <s v="University of Malawi"/>
    <d v="2015-02-02T00:00:00"/>
    <d v="2015-03-01T00:00:00"/>
    <d v="2025-09-18T00:00:00"/>
    <m/>
    <m/>
    <m/>
    <m/>
    <n v="46"/>
    <x v="50"/>
    <x v="0"/>
    <n v="46"/>
    <x v="0"/>
    <n v="47"/>
  </r>
  <r>
    <n v="61"/>
    <s v="C4/011"/>
    <s v="Flavia"/>
    <s v="Kiweewa"/>
    <s v="Matovu"/>
    <s v="Female"/>
    <n v="4"/>
    <s v="Uganda"/>
    <x v="4"/>
    <s v="University of the Witwatersrand"/>
    <d v="2017-05-31T00:00:00"/>
    <d v="2014-03-01T00:00:00"/>
    <d v="2025-09-18T00:00:00"/>
    <m/>
    <m/>
    <m/>
    <m/>
    <n v="93"/>
    <x v="51"/>
    <x v="0"/>
    <n v="93"/>
    <x v="1"/>
    <n v="54"/>
  </r>
  <r>
    <n v="62"/>
    <s v="C7/012"/>
    <s v="Folake"/>
    <s v="Barakat"/>
    <s v="Lawal"/>
    <s v="Female"/>
    <n v="7"/>
    <s v="Nigeria"/>
    <x v="1"/>
    <s v="University of Ibadan"/>
    <d v="2017-04-03T00:00:00"/>
    <d v="2017-03-01T00:00:00"/>
    <d v="2025-09-18T00:00:00"/>
    <m/>
    <d v="2020-09-03T00:00:00"/>
    <d v="2021-04-01T00:00:00"/>
    <n v="7"/>
    <n v="48"/>
    <x v="52"/>
    <x v="0"/>
    <n v="48"/>
    <x v="0"/>
    <n v="47"/>
  </r>
  <r>
    <n v="63"/>
    <s v="C8/016"/>
    <s v="Folashayo"/>
    <s v="Ikenna Peter"/>
    <s v="Adeniji"/>
    <s v="Male"/>
    <n v="8"/>
    <s v="Nigeria"/>
    <x v="1"/>
    <s v="University of the Witwatersrand"/>
    <d v="2018-08-06T00:00:00"/>
    <d v="2018-03-01T00:00:00"/>
    <d v="2025-09-18T00:00:00"/>
    <m/>
    <m/>
    <m/>
    <m/>
    <n v="43"/>
    <x v="53"/>
    <x v="0"/>
    <n v="43"/>
    <x v="0"/>
    <n v="37"/>
  </r>
  <r>
    <n v="64"/>
    <s v="C5/008"/>
    <s v="Folusho"/>
    <s v="Mubowale"/>
    <s v="Balogun"/>
    <s v="Female"/>
    <n v="5"/>
    <s v="Nigeria"/>
    <x v="1"/>
    <s v="University of Ibadan"/>
    <d v="2014-08-01T00:00:00"/>
    <d v="2015-03-01T00:00:00"/>
    <d v="2025-09-18T00:00:00"/>
    <m/>
    <m/>
    <m/>
    <m/>
    <n v="59"/>
    <x v="54"/>
    <x v="0"/>
    <n v="59"/>
    <x v="1"/>
    <n v="66"/>
  </r>
  <r>
    <n v="65"/>
    <s v="C8/021"/>
    <s v="Foluso"/>
    <s v="Ayobami"/>
    <s v="Atiba"/>
    <s v="Female"/>
    <n v="8"/>
    <s v="Nigeria"/>
    <x v="1"/>
    <s v="University of the Witwatersrand"/>
    <d v="2018-06-10T00:00:00"/>
    <d v="2018-03-01T00:00:00"/>
    <d v="2025-09-18T00:00:00"/>
    <n v="91"/>
    <m/>
    <m/>
    <m/>
    <n v="91"/>
    <x v="55"/>
    <x v="0"/>
    <n v="77"/>
    <x v="1"/>
    <n v="74"/>
  </r>
  <r>
    <n v="66"/>
    <s v="C1/010"/>
    <s v="François"/>
    <m/>
    <s v="Niragire"/>
    <s v="Male"/>
    <n v="1"/>
    <s v="Rwanda"/>
    <x v="5"/>
    <s v="University of Rwanda"/>
    <d v="2011-10-07T00:00:00"/>
    <d v="2011-04-01T00:00:00"/>
    <d v="2025-09-18T00:00:00"/>
    <m/>
    <m/>
    <m/>
    <m/>
    <n v="76"/>
    <x v="56"/>
    <x v="0"/>
    <n v="76"/>
    <x v="1"/>
    <n v="70"/>
  </r>
  <r>
    <n v="67"/>
    <s v="C5/010"/>
    <s v="Fred"/>
    <m/>
    <s v="Maniragaba"/>
    <s v="Male"/>
    <n v="5"/>
    <s v="Uganda"/>
    <x v="4"/>
    <s v="Makerere University"/>
    <d v="2015-05-01T00:00:00"/>
    <d v="2015-03-01T00:00:00"/>
    <d v="2025-09-18T00:00:00"/>
    <m/>
    <m/>
    <m/>
    <m/>
    <n v="53"/>
    <x v="57"/>
    <x v="0"/>
    <n v="53"/>
    <x v="1"/>
    <n v="51"/>
  </r>
  <r>
    <n v="68"/>
    <s v="C10/010"/>
    <s v="Frederick "/>
    <m/>
    <s v="Oporia"/>
    <s v="Male"/>
    <n v="10"/>
    <s v="Uganda"/>
    <x v="4"/>
    <s v="Makerere University"/>
    <d v="2020-08-31T00:00:00"/>
    <d v="2020-03-01T00:00:00"/>
    <d v="2025-09-18T00:00:00"/>
    <m/>
    <m/>
    <m/>
    <m/>
    <n v="45"/>
    <x v="48"/>
    <x v="0"/>
    <n v="45"/>
    <x v="0"/>
    <n v="39"/>
  </r>
  <r>
    <n v="69"/>
    <s v="C3/012"/>
    <s v="Fredrick"/>
    <s v="Okoth"/>
    <s v="Okaka"/>
    <s v="Male"/>
    <n v="3"/>
    <s v="Kenya"/>
    <x v="10"/>
    <s v="Moi University"/>
    <d v="2012-08-09T00:00:00"/>
    <d v="2013-03-01T00:00:00"/>
    <d v="2025-09-18T00:00:00"/>
    <m/>
    <m/>
    <m/>
    <m/>
    <n v="45"/>
    <x v="58"/>
    <x v="0"/>
    <n v="45"/>
    <x v="0"/>
    <n v="51"/>
  </r>
  <r>
    <n v="70"/>
    <s v="C1/009"/>
    <s v="Fresier"/>
    <m/>
    <s v="Maseko"/>
    <s v="Male"/>
    <n v="1"/>
    <s v="Malawi"/>
    <x v="6"/>
    <s v="University of Malawi"/>
    <d v="2011-01-01T00:00:00"/>
    <d v="2011-04-01T00:00:00"/>
    <d v="2025-09-18T00:00:00"/>
    <m/>
    <m/>
    <m/>
    <m/>
    <n v="65"/>
    <x v="59"/>
    <x v="0"/>
    <n v="65"/>
    <x v="1"/>
    <n v="68"/>
  </r>
  <r>
    <n v="71"/>
    <s v="C7/013"/>
    <s v="Funmilola"/>
    <s v="Folasade"/>
    <s v="Oyinlola"/>
    <s v="Female"/>
    <n v="7"/>
    <s v="Nigeria"/>
    <x v="0"/>
    <s v="Obafemi Awolowo University"/>
    <d v="2016-11-09T00:00:00"/>
    <d v="2017-03-01T00:00:00"/>
    <d v="2025-09-18T00:00:00"/>
    <m/>
    <m/>
    <m/>
    <m/>
    <n v="33"/>
    <x v="60"/>
    <x v="0"/>
    <n v="33"/>
    <x v="0"/>
    <n v="37"/>
  </r>
  <r>
    <n v="72"/>
    <s v="C4/016"/>
    <s v="Jackline"/>
    <s v="Chepchirchir"/>
    <s v="Sitienei"/>
    <s v="Female"/>
    <n v="4"/>
    <s v="Kenya"/>
    <x v="10"/>
    <s v="University of the Witwatersrand"/>
    <d v="2014-02-23T00:00:00"/>
    <d v="2014-03-01T00:00:00"/>
    <d v="2025-09-18T00:00:00"/>
    <n v="139"/>
    <m/>
    <m/>
    <m/>
    <n v="139"/>
    <x v="27"/>
    <x v="1"/>
    <s v="In progress: Above 60 months"/>
    <x v="2"/>
    <m/>
  </r>
  <r>
    <n v="73"/>
    <s v="C9/013"/>
    <s v="Funmito"/>
    <s v="Omolola"/>
    <s v="Fehintola"/>
    <s v="Female"/>
    <n v="9"/>
    <s v="Nigeria"/>
    <x v="0"/>
    <s v="University of Ibadan"/>
    <d v="2019-04-15T00:00:00"/>
    <d v="2019-03-01T00:00:00"/>
    <d v="2025-09-18T00:00:00"/>
    <m/>
    <d v="2023-05-01T00:00:00"/>
    <d v="2023-10-30T00:00:00"/>
    <n v="6"/>
    <n v="50"/>
    <x v="61"/>
    <x v="0"/>
    <n v="50"/>
    <x v="0"/>
    <n v="49"/>
  </r>
  <r>
    <n v="74"/>
    <s v="C8/013"/>
    <s v="Getrude"/>
    <s v="Shepelo"/>
    <s v="Peter"/>
    <s v="Female"/>
    <n v="8"/>
    <s v="Kenya"/>
    <x v="7"/>
    <s v="University of Nairobi"/>
    <d v="2018-03-01T00:00:00"/>
    <d v="2018-03-01T00:00:00"/>
    <d v="2025-09-18T00:00:00"/>
    <m/>
    <m/>
    <m/>
    <m/>
    <n v="33"/>
    <x v="62"/>
    <x v="0"/>
    <n v="33"/>
    <x v="0"/>
    <n v="33"/>
  </r>
  <r>
    <n v="75"/>
    <s v="C6/008"/>
    <s v="Godwin"/>
    <m/>
    <s v="Anywar"/>
    <s v="Male"/>
    <n v="6"/>
    <s v="Uganda"/>
    <x v="4"/>
    <s v="Makerere University"/>
    <d v="2016-09-25T00:00:00"/>
    <d v="2016-03-01T00:00:00"/>
    <d v="2025-09-18T00:00:00"/>
    <m/>
    <m/>
    <m/>
    <m/>
    <n v="70"/>
    <x v="63"/>
    <x v="0"/>
    <n v="70"/>
    <x v="1"/>
    <n v="63"/>
  </r>
  <r>
    <n v="76"/>
    <s v="C4/012"/>
    <s v="Grace"/>
    <s v="Wambura"/>
    <s v="Mbuthia"/>
    <s v="Female"/>
    <n v="4"/>
    <s v="Kenya"/>
    <x v="10"/>
    <s v="University of Nairobi"/>
    <d v="2014-10-01T00:00:00"/>
    <d v="2014-03-01T00:00:00"/>
    <d v="2025-09-18T00:00:00"/>
    <m/>
    <m/>
    <m/>
    <m/>
    <n v="51"/>
    <x v="64"/>
    <x v="0"/>
    <n v="51"/>
    <x v="0"/>
    <n v="44"/>
  </r>
  <r>
    <n v="77"/>
    <s v="C5/011"/>
    <s v="Hellen"/>
    <s v="Jepngetich"/>
    <s v="Jepngetich"/>
    <s v="Female"/>
    <n v="5"/>
    <s v="Kenya"/>
    <x v="10"/>
    <s v="Moi University"/>
    <d v="2015-09-10T00:00:00"/>
    <d v="2015-03-01T00:00:00"/>
    <d v="2025-09-18T00:00:00"/>
    <m/>
    <d v="2020-03-15T00:00:00"/>
    <d v="2020-08-06T00:00:00"/>
    <n v="5"/>
    <n v="64"/>
    <x v="65"/>
    <x v="0"/>
    <n v="64"/>
    <x v="1"/>
    <n v="58"/>
  </r>
  <r>
    <n v="78"/>
    <s v="C4/013"/>
    <s v="Henry"/>
    <m/>
    <s v="Zakumumpa"/>
    <s v="Male"/>
    <n v="4"/>
    <s v="Uganda"/>
    <x v="4"/>
    <s v="Makerere University"/>
    <d v="2013-11-26T00:00:00"/>
    <d v="2014-03-01T00:00:00"/>
    <d v="2025-09-18T00:00:00"/>
    <m/>
    <m/>
    <m/>
    <m/>
    <n v="56"/>
    <x v="66"/>
    <x v="0"/>
    <n v="56"/>
    <x v="1"/>
    <n v="60"/>
  </r>
  <r>
    <n v="79"/>
    <s v="C2/009"/>
    <s v="Herbert"/>
    <s v="Hudson"/>
    <s v="Longwe"/>
    <s v="Male"/>
    <n v="2"/>
    <s v="Malawi"/>
    <x v="6"/>
    <s v="University of Malawi"/>
    <d v="2012-02-22T00:00:00"/>
    <d v="2012-03-01T00:00:00"/>
    <d v="2025-09-18T00:00:00"/>
    <m/>
    <m/>
    <m/>
    <m/>
    <n v="40"/>
    <x v="67"/>
    <x v="0"/>
    <n v="40"/>
    <x v="0"/>
    <n v="41"/>
  </r>
  <r>
    <n v="80"/>
    <s v="C5/013"/>
    <s v="Ikeola"/>
    <s v="Adejoke"/>
    <s v="Adeoye"/>
    <s v="Female"/>
    <n v="5"/>
    <s v="Nigeria"/>
    <x v="1"/>
    <s v="University of Ibadan"/>
    <d v="2013-02-01T00:00:00"/>
    <d v="2015-03-01T00:00:00"/>
    <d v="2025-09-18T00:00:00"/>
    <m/>
    <d v="2017-03-01T00:00:00"/>
    <d v="2018-02-01T00:00:00"/>
    <n v="12"/>
    <n v="66"/>
    <x v="68"/>
    <x v="0"/>
    <n v="66"/>
    <x v="1"/>
    <n v="91"/>
  </r>
  <r>
    <n v="81"/>
    <s v="C4/014"/>
    <s v="Irene"/>
    <s v="Richard"/>
    <s v="Moshi"/>
    <s v="Female"/>
    <n v="4"/>
    <s v="Tanzania"/>
    <x v="3"/>
    <s v="University of the Witwatersrand"/>
    <d v="2015-02-01T00:00:00"/>
    <d v="2014-03-01T00:00:00"/>
    <d v="2025-09-18T00:00:00"/>
    <m/>
    <m/>
    <m/>
    <m/>
    <n v="70"/>
    <x v="31"/>
    <x v="0"/>
    <n v="70"/>
    <x v="1"/>
    <n v="59"/>
  </r>
  <r>
    <n v="82"/>
    <s v="C8/005"/>
    <s v="Jacob"/>
    <s v="Wale"/>
    <s v="Mobolaji"/>
    <s v="Male"/>
    <n v="8"/>
    <s v="Nigeria"/>
    <x v="0"/>
    <s v="Obafemi Awolowo University"/>
    <d v="2017-05-15T00:00:00"/>
    <d v="2018-03-01T00:00:00"/>
    <d v="2025-09-18T00:00:00"/>
    <m/>
    <m/>
    <m/>
    <m/>
    <n v="43"/>
    <x v="23"/>
    <x v="0"/>
    <n v="43"/>
    <x v="0"/>
    <n v="53"/>
  </r>
  <r>
    <n v="83"/>
    <s v="C10/011"/>
    <s v="James"/>
    <s v="Mburu"/>
    <s v="Kang'ethe"/>
    <s v="Male"/>
    <n v="10"/>
    <s v="Kenya"/>
    <x v="7"/>
    <s v="University of Nairobi"/>
    <d v="2021-02-18T00:00:00"/>
    <d v="2020-03-01T00:00:00"/>
    <d v="2025-09-18T00:00:00"/>
    <n v="67"/>
    <m/>
    <m/>
    <m/>
    <n v="67"/>
    <x v="69"/>
    <x v="0"/>
    <n v="57"/>
    <x v="1"/>
    <n v="45"/>
  </r>
  <r>
    <n v="84"/>
    <s v="C10/012"/>
    <s v="James"/>
    <m/>
    <s v="Muleme"/>
    <s v="Male"/>
    <n v="10"/>
    <s v="Uganda"/>
    <x v="4"/>
    <s v="Makerere University"/>
    <d v="2022-01-19T00:00:00"/>
    <d v="2020-03-01T00:00:00"/>
    <d v="2025-09-18T00:00:00"/>
    <m/>
    <m/>
    <m/>
    <m/>
    <n v="45"/>
    <x v="70"/>
    <x v="0"/>
    <n v="45"/>
    <x v="0"/>
    <n v="23"/>
  </r>
  <r>
    <n v="85"/>
    <s v="C10/003"/>
    <s v="Jean de la Croix"/>
    <s v="Allen"/>
    <s v="Ingabire"/>
    <s v="Male"/>
    <n v="10"/>
    <s v="Rwanda"/>
    <x v="5"/>
    <s v="University of Rwanda"/>
    <d v="2020-01-10T00:00:00"/>
    <d v="2020-03-01T00:00:00"/>
    <d v="2025-09-18T00:00:00"/>
    <n v="67"/>
    <m/>
    <m/>
    <m/>
    <n v="67"/>
    <x v="71"/>
    <x v="0"/>
    <n v="56"/>
    <x v="1"/>
    <n v="58"/>
  </r>
  <r>
    <n v="86"/>
    <s v="C5/015"/>
    <s v="Jeanette"/>
    <m/>
    <s v="Dawa"/>
    <s v="Female"/>
    <n v="5"/>
    <s v="Kenya"/>
    <x v="7"/>
    <s v="University of Nairobi"/>
    <d v="2015-10-13T00:00:00"/>
    <d v="2015-03-01T00:00:00"/>
    <d v="2025-09-18T00:00:00"/>
    <m/>
    <m/>
    <m/>
    <m/>
    <n v="69"/>
    <x v="62"/>
    <x v="0"/>
    <n v="69"/>
    <x v="1"/>
    <n v="62"/>
  </r>
  <r>
    <n v="87"/>
    <s v="C5/016"/>
    <s v="Jepchirchir"/>
    <m/>
    <s v="Kiplagat"/>
    <s v="Female"/>
    <n v="5"/>
    <s v="Kenya"/>
    <x v="10"/>
    <s v="University of the Witwatersrand"/>
    <d v="2015-08-06T00:00:00"/>
    <d v="2015-03-01T00:00:00"/>
    <d v="2025-09-18T00:00:00"/>
    <m/>
    <m/>
    <m/>
    <m/>
    <n v="56"/>
    <x v="72"/>
    <x v="0"/>
    <n v="56"/>
    <x v="1"/>
    <n v="51"/>
  </r>
  <r>
    <n v="88"/>
    <s v="C6/011"/>
    <s v="Joan"/>
    <s v="Nankya"/>
    <s v="Mutyoba"/>
    <s v="Female"/>
    <n v="6"/>
    <s v="Uganda"/>
    <x v="4"/>
    <s v="Makerere University"/>
    <d v="2016-04-04T00:00:00"/>
    <d v="2016-03-01T00:00:00"/>
    <d v="2025-09-18T00:00:00"/>
    <m/>
    <m/>
    <m/>
    <m/>
    <n v="72"/>
    <x v="73"/>
    <x v="0"/>
    <n v="72"/>
    <x v="1"/>
    <n v="71"/>
  </r>
  <r>
    <n v="89"/>
    <s v="C3/013"/>
    <s v="Joel"/>
    <s v="Olayiwola"/>
    <s v="Faronbi"/>
    <s v="Male"/>
    <n v="3"/>
    <s v="Nigeria"/>
    <x v="0"/>
    <s v="Obafemi Awolowo University"/>
    <d v="2012-09-26T00:00:00"/>
    <d v="2013-03-01T00:00:00"/>
    <d v="2025-09-18T00:00:00"/>
    <m/>
    <m/>
    <m/>
    <m/>
    <n v="34"/>
    <x v="74"/>
    <x v="0"/>
    <n v="34"/>
    <x v="0"/>
    <n v="39"/>
  </r>
  <r>
    <n v="90"/>
    <s v="C6/009"/>
    <s v="John"/>
    <s v="Olugbenga"/>
    <s v="Abe"/>
    <s v="Male"/>
    <n v="6"/>
    <s v="Nigeria"/>
    <x v="0"/>
    <s v="Obafemi Awolowo University"/>
    <d v="2016-11-09T00:00:00"/>
    <d v="2016-03-01T00:00:00"/>
    <d v="2025-09-18T00:00:00"/>
    <m/>
    <m/>
    <m/>
    <m/>
    <n v="40"/>
    <x v="75"/>
    <x v="0"/>
    <n v="40"/>
    <x v="0"/>
    <n v="32"/>
  </r>
  <r>
    <n v="91"/>
    <s v="C5/007"/>
    <s v="Esther"/>
    <s v="Wamuyu"/>
    <s v="Karumi"/>
    <s v="Female"/>
    <n v="5"/>
    <s v="Kenya"/>
    <x v="7"/>
    <s v="University of Nairobi"/>
    <d v="2015-09-08T00:00:00"/>
    <d v="2015-03-01T00:00:00"/>
    <d v="2025-09-18T00:00:00"/>
    <n v="127"/>
    <m/>
    <m/>
    <m/>
    <n v="127"/>
    <x v="27"/>
    <x v="1"/>
    <s v="In progress: Above 60 months"/>
    <x v="2"/>
    <m/>
  </r>
  <r>
    <n v="92"/>
    <s v="C2/010"/>
    <s v="Joseph"/>
    <s v="Maurice"/>
    <s v="Mutisya"/>
    <s v="Male"/>
    <n v="2"/>
    <s v="Kenya"/>
    <x v="9"/>
    <s v="University of the Witwatersrand"/>
    <d v="2012-03-19T00:00:00"/>
    <d v="2012-03-01T00:00:00"/>
    <d v="2025-09-18T00:00:00"/>
    <m/>
    <m/>
    <m/>
    <m/>
    <n v="82"/>
    <x v="76"/>
    <x v="0"/>
    <n v="82"/>
    <x v="1"/>
    <n v="81"/>
  </r>
  <r>
    <n v="93"/>
    <s v="C1/011"/>
    <s v="Joshua"/>
    <s v="Odunayo"/>
    <s v="Akinyemi"/>
    <s v="Male"/>
    <n v="1"/>
    <s v="Nigeria"/>
    <x v="1"/>
    <s v="University of Ibadan"/>
    <d v="2011-03-07T00:00:00"/>
    <d v="2011-04-01T00:00:00"/>
    <d v="2025-09-18T00:00:00"/>
    <m/>
    <m/>
    <m/>
    <m/>
    <n v="35"/>
    <x v="77"/>
    <x v="0"/>
    <n v="35"/>
    <x v="0"/>
    <n v="35"/>
  </r>
  <r>
    <n v="94"/>
    <s v="C3/014"/>
    <s v="Judith"/>
    <s v="Nekesa"/>
    <s v="Mangeni"/>
    <s v="Female"/>
    <n v="3"/>
    <s v="Kenya"/>
    <x v="10"/>
    <s v="University of Nairobi"/>
    <d v="2013-06-07T00:00:00"/>
    <d v="2013-03-01T00:00:00"/>
    <d v="2025-09-18T00:00:00"/>
    <m/>
    <m/>
    <m/>
    <m/>
    <n v="50"/>
    <x v="78"/>
    <x v="0"/>
    <n v="50"/>
    <x v="0"/>
    <n v="47"/>
  </r>
  <r>
    <n v="95"/>
    <s v="C5/012"/>
    <s v="Hillary"/>
    <s v="Kipruto"/>
    <s v="Sang"/>
    <s v="Male"/>
    <n v="5"/>
    <s v="Kenya"/>
    <x v="10"/>
    <s v="Moi University"/>
    <d v="2014-09-01T00:00:00"/>
    <d v="2015-03-01T00:00:00"/>
    <d v="2025-09-18T00:00:00"/>
    <n v="127"/>
    <m/>
    <m/>
    <m/>
    <n v="127"/>
    <x v="27"/>
    <x v="1"/>
    <s v="In progress: Above 60 months"/>
    <x v="2"/>
    <m/>
  </r>
  <r>
    <n v="96"/>
    <s v="C7/015"/>
    <s v="Judith"/>
    <s v="Reegan Mulubwa"/>
    <s v="Mwansa-Kambafwile"/>
    <s v="Female"/>
    <n v="7"/>
    <s v="South Africa"/>
    <x v="2"/>
    <s v="University of the Witwatersrand"/>
    <d v="2016-03-14T00:00:00"/>
    <d v="2017-03-01T00:00:00"/>
    <d v="2025-09-18T00:00:00"/>
    <m/>
    <m/>
    <m/>
    <m/>
    <n v="73"/>
    <x v="79"/>
    <x v="0"/>
    <n v="73"/>
    <x v="1"/>
    <n v="84"/>
  </r>
  <r>
    <n v="97"/>
    <s v="C8/004"/>
    <s v="Julienne"/>
    <m/>
    <s v="Murererehe"/>
    <s v="Female"/>
    <n v="8"/>
    <s v="Rwanda"/>
    <x v="5"/>
    <s v="University of the Witwatersrand"/>
    <d v="2018-10-30T00:00:00"/>
    <d v="2018-03-01T00:00:00"/>
    <d v="2025-09-18T00:00:00"/>
    <m/>
    <d v="2020-05-01T00:00:00"/>
    <d v="2020-07-31T00:00:00"/>
    <n v="3"/>
    <n v="72"/>
    <x v="80"/>
    <x v="0"/>
    <n v="72"/>
    <x v="1"/>
    <n v="64"/>
  </r>
  <r>
    <n v="98"/>
    <s v="C6/010"/>
    <s v="Justin"/>
    <m/>
    <s v="Kumala"/>
    <s v="Male"/>
    <n v="6"/>
    <s v="Malawi"/>
    <x v="6"/>
    <s v="University of the Witwatersrand"/>
    <d v="2016-09-09T00:00:00"/>
    <d v="2016-03-01T00:00:00"/>
    <d v="2025-09-18T00:00:00"/>
    <n v="115"/>
    <m/>
    <m/>
    <m/>
    <n v="115"/>
    <x v="69"/>
    <x v="0"/>
    <n v="105"/>
    <x v="1"/>
    <n v="99"/>
  </r>
  <r>
    <n v="99"/>
    <s v="C5/014"/>
    <s v="Justine"/>
    <s v="Nnakate"/>
    <s v="Bukenya"/>
    <s v="Female"/>
    <n v="5"/>
    <s v="Uganda"/>
    <x v="4"/>
    <s v="Makerere University"/>
    <d v="2017-01-30T00:00:00"/>
    <d v="2015-03-01T00:00:00"/>
    <d v="2025-09-18T00:00:00"/>
    <m/>
    <m/>
    <m/>
    <m/>
    <n v="75"/>
    <x v="81"/>
    <x v="0"/>
    <n v="75"/>
    <x v="1"/>
    <n v="52"/>
  </r>
  <r>
    <n v="100"/>
    <s v="C4/017"/>
    <s v="Kaitesi"/>
    <s v="Batamuliza"/>
    <s v="Mukara"/>
    <s v="Female"/>
    <n v="4"/>
    <s v="Rwanda"/>
    <x v="5"/>
    <s v="Makerere University"/>
    <d v="2015-12-15T00:00:00"/>
    <d v="2014-03-01T00:00:00"/>
    <d v="2025-09-18T00:00:00"/>
    <m/>
    <m/>
    <m/>
    <m/>
    <n v="87"/>
    <x v="81"/>
    <x v="0"/>
    <n v="87"/>
    <x v="1"/>
    <n v="66"/>
  </r>
  <r>
    <n v="101"/>
    <s v="C3/005"/>
    <s v="Kato"/>
    <s v="Charles"/>
    <s v="Drago "/>
    <s v="Male"/>
    <n v="3"/>
    <s v="Uganda"/>
    <x v="4"/>
    <s v="Makerere University"/>
    <d v="2012-09-11T00:00:00"/>
    <d v="2013-03-01T00:00:00"/>
    <d v="2025-09-18T00:00:00"/>
    <m/>
    <m/>
    <m/>
    <m/>
    <n v="37"/>
    <x v="14"/>
    <x v="0"/>
    <n v="37"/>
    <x v="0"/>
    <n v="43"/>
  </r>
  <r>
    <n v="102"/>
    <s v="C7/016"/>
    <s v="Kellen"/>
    <s v="Joyce"/>
    <s v="Karimi"/>
    <s v="Female"/>
    <n v="7"/>
    <s v="Kenya"/>
    <x v="7"/>
    <s v="University of the Witwatersrand"/>
    <d v="2017-06-30T00:00:00"/>
    <d v="2017-03-01T00:00:00"/>
    <d v="2025-09-18T00:00:00"/>
    <m/>
    <m/>
    <m/>
    <m/>
    <n v="79"/>
    <x v="82"/>
    <x v="0"/>
    <n v="79"/>
    <x v="1"/>
    <n v="75"/>
  </r>
  <r>
    <n v="103"/>
    <s v="C1/015"/>
    <s v="Kennedy"/>
    <s v="S.Naviava"/>
    <s v="Otwombe"/>
    <s v="Male"/>
    <n v="1"/>
    <s v="South Africa"/>
    <x v="2"/>
    <s v="University of the Witwatersrand"/>
    <d v="2011-04-05T00:00:00"/>
    <d v="2011-04-01T00:00:00"/>
    <d v="2025-09-18T00:00:00"/>
    <m/>
    <m/>
    <m/>
    <m/>
    <n v="88"/>
    <x v="83"/>
    <x v="0"/>
    <n v="88"/>
    <x v="1"/>
    <n v="87"/>
  </r>
  <r>
    <n v="104"/>
    <s v="C10/013"/>
    <s v="Kganetso"/>
    <s v="-"/>
    <s v="Sekome"/>
    <s v="Male"/>
    <n v="10"/>
    <s v="South Africa"/>
    <x v="2"/>
    <s v="University of the Witwatersrand"/>
    <d v="2019-07-14T00:00:00"/>
    <d v="2020-03-01T00:00:00"/>
    <d v="2025-09-18T00:00:00"/>
    <n v="67"/>
    <m/>
    <m/>
    <m/>
    <n v="67"/>
    <x v="84"/>
    <x v="0"/>
    <n v="56"/>
    <x v="1"/>
    <n v="64"/>
  </r>
  <r>
    <n v="105"/>
    <s v="C6/014"/>
    <s v="Khumbo"/>
    <s v="Michael"/>
    <s v="Kalulu"/>
    <s v="Male"/>
    <n v="6"/>
    <s v="Malawi"/>
    <x v="6"/>
    <s v="University of Malawi"/>
    <d v="2014-07-08T00:00:00"/>
    <d v="2016-03-01T00:00:00"/>
    <d v="2025-09-18T00:00:00"/>
    <m/>
    <m/>
    <m/>
    <m/>
    <n v="50"/>
    <x v="85"/>
    <x v="0"/>
    <n v="50"/>
    <x v="0"/>
    <n v="70"/>
  </r>
  <r>
    <n v="106"/>
    <s v="C5/017"/>
    <s v="Kikelomo"/>
    <s v="Abayowa"/>
    <s v="Mbada"/>
    <s v="Female"/>
    <n v="5"/>
    <s v="Nigeria"/>
    <x v="0"/>
    <s v="Obafemi Awolowo University"/>
    <d v="2014-04-15T00:00:00"/>
    <d v="2015-03-01T00:00:00"/>
    <d v="2025-09-18T00:00:00"/>
    <m/>
    <m/>
    <m/>
    <m/>
    <n v="42"/>
    <x v="86"/>
    <x v="0"/>
    <n v="42"/>
    <x v="0"/>
    <n v="53"/>
  </r>
  <r>
    <n v="107"/>
    <s v="C9/012"/>
    <s v="Kirsty"/>
    <m/>
    <s v="Van Stormbroek"/>
    <s v="Female"/>
    <n v="9"/>
    <s v="South Africa"/>
    <x v="2"/>
    <s v="University of the Witwatersrand"/>
    <d v="2019-03-04T00:00:00"/>
    <d v="2019-03-01T00:00:00"/>
    <d v="2025-09-18T00:00:00"/>
    <n v="79"/>
    <m/>
    <m/>
    <m/>
    <n v="79"/>
    <x v="87"/>
    <x v="0"/>
    <n v="63"/>
    <x v="1"/>
    <n v="63"/>
  </r>
  <r>
    <n v="108"/>
    <s v="C6/012"/>
    <s v="Kudus"/>
    <s v="Oluwatoyin"/>
    <s v="Adebayo"/>
    <s v="Male"/>
    <n v="6"/>
    <s v="Nigeria"/>
    <x v="1"/>
    <s v="University of Ibadan"/>
    <d v="2013-03-25T00:00:00"/>
    <d v="2016-03-01T00:00:00"/>
    <d v="2025-09-18T00:00:00"/>
    <m/>
    <m/>
    <m/>
    <m/>
    <n v="38"/>
    <x v="88"/>
    <x v="0"/>
    <n v="38"/>
    <x v="0"/>
    <n v="74"/>
  </r>
  <r>
    <n v="109"/>
    <s v="C8/017"/>
    <s v="Lebogang"/>
    <s v="Johanna"/>
    <s v="Maseko"/>
    <s v="Female"/>
    <n v="8"/>
    <s v="South Africa"/>
    <x v="2"/>
    <s v="University of the Witwatersrand"/>
    <d v="2018-08-01T00:00:00"/>
    <d v="2018-03-01T00:00:00"/>
    <d v="2025-09-18T00:00:00"/>
    <n v="91"/>
    <m/>
    <m/>
    <m/>
    <n v="91"/>
    <x v="69"/>
    <x v="0"/>
    <n v="81"/>
    <x v="1"/>
    <n v="76"/>
  </r>
  <r>
    <n v="110"/>
    <s v="C5/018"/>
    <s v="Lester"/>
    <m/>
    <s v="Kapanda"/>
    <s v="Male"/>
    <n v="5"/>
    <s v="Malawi"/>
    <x v="6"/>
    <s v="University of Malawi"/>
    <d v="2015-03-16T00:00:00"/>
    <d v="2015-03-01T00:00:00"/>
    <d v="2025-09-18T00:00:00"/>
    <m/>
    <m/>
    <m/>
    <m/>
    <n v="61"/>
    <x v="89"/>
    <x v="0"/>
    <n v="61"/>
    <x v="1"/>
    <n v="61"/>
  </r>
  <r>
    <n v="111"/>
    <s v="C6/016"/>
    <s v="Macellina"/>
    <s v="Yinyinade"/>
    <s v="Ijadunola"/>
    <s v="Female"/>
    <n v="6"/>
    <s v="Nigeria"/>
    <x v="0"/>
    <s v="Obafemi Awolowo University"/>
    <d v="2014-08-11T00:00:00"/>
    <d v="2016-03-01T00:00:00"/>
    <d v="2025-09-18T00:00:00"/>
    <m/>
    <m/>
    <m/>
    <m/>
    <n v="46"/>
    <x v="4"/>
    <x v="0"/>
    <n v="46"/>
    <x v="0"/>
    <n v="65"/>
  </r>
  <r>
    <n v="112"/>
    <s v="C7/009"/>
    <s v="Madalitso"/>
    <s v="Enock"/>
    <s v="Chisati"/>
    <s v="Male"/>
    <n v="7"/>
    <s v="Malawi"/>
    <x v="6"/>
    <s v="University of Malawi"/>
    <d v="2016-11-30T00:00:00"/>
    <d v="2017-03-01T00:00:00"/>
    <d v="2025-09-18T00:00:00"/>
    <m/>
    <m/>
    <m/>
    <m/>
    <n v="46"/>
    <x v="90"/>
    <x v="0"/>
    <n v="46"/>
    <x v="0"/>
    <n v="49"/>
  </r>
  <r>
    <n v="113"/>
    <s v="C4/015"/>
    <s v="Magutah"/>
    <s v="Joel"/>
    <s v="Karani"/>
    <s v="Male"/>
    <n v="4"/>
    <s v="Kenya"/>
    <x v="10"/>
    <s v="University of Nairobi"/>
    <d v="2014-01-03T00:00:00"/>
    <d v="2014-03-01T00:00:00"/>
    <d v="2025-09-18T00:00:00"/>
    <m/>
    <m/>
    <m/>
    <m/>
    <n v="57"/>
    <x v="91"/>
    <x v="0"/>
    <n v="57"/>
    <x v="1"/>
    <n v="59"/>
  </r>
  <r>
    <n v="114"/>
    <s v="C6/019"/>
    <s v="Makhosazane"/>
    <s v="Nomhle"/>
    <s v="Khoza"/>
    <s v="Female"/>
    <n v="6"/>
    <s v="South Africa"/>
    <x v="2"/>
    <s v="University of the Witwatersrand"/>
    <d v="2015-02-01T00:00:00"/>
    <d v="2016-03-01T00:00:00"/>
    <d v="2025-09-18T00:00:00"/>
    <m/>
    <m/>
    <m/>
    <m/>
    <n v="76"/>
    <x v="92"/>
    <x v="0"/>
    <n v="76"/>
    <x v="1"/>
    <n v="89"/>
  </r>
  <r>
    <n v="115"/>
    <s v="C7/017"/>
    <s v="Marceline"/>
    <s v="Francis"/>
    <s v="Finda"/>
    <s v="Female"/>
    <n v="7"/>
    <s v="Tanzania"/>
    <x v="3"/>
    <s v="University of the Witwatersrand"/>
    <d v="2017-03-31T00:00:00"/>
    <d v="2017-03-01T00:00:00"/>
    <d v="2025-09-18T00:00:00"/>
    <m/>
    <m/>
    <m/>
    <m/>
    <n v="55"/>
    <x v="93"/>
    <x v="0"/>
    <n v="55"/>
    <x v="1"/>
    <n v="54"/>
  </r>
  <r>
    <n v="116"/>
    <s v="C8/010"/>
    <s v="Margaret"/>
    <s v="Omowaleola"/>
    <s v="Akinwaare"/>
    <s v="Female"/>
    <n v="8"/>
    <s v="Nigeria"/>
    <x v="1"/>
    <s v="University of Ibadan"/>
    <d v="2015-01-26T00:00:00"/>
    <d v="2018-03-01T00:00:00"/>
    <d v="2025-09-18T00:00:00"/>
    <m/>
    <m/>
    <m/>
    <m/>
    <n v="46"/>
    <x v="94"/>
    <x v="0"/>
    <n v="46"/>
    <x v="0"/>
    <n v="83"/>
  </r>
  <r>
    <n v="117"/>
    <s v="C5/019"/>
    <s v="Maria"/>
    <s v="Chifuniro"/>
    <s v="Chikalipo"/>
    <s v="Female"/>
    <n v="5"/>
    <s v="Malawi"/>
    <x v="6"/>
    <s v="University of Malawi"/>
    <d v="2015-12-14T00:00:00"/>
    <d v="2015-03-01T00:00:00"/>
    <d v="2025-09-18T00:00:00"/>
    <m/>
    <m/>
    <m/>
    <m/>
    <n v="57"/>
    <x v="10"/>
    <x v="0"/>
    <n v="57"/>
    <x v="1"/>
    <n v="48"/>
  </r>
  <r>
    <n v="118"/>
    <s v="C6/017"/>
    <s v="Marie Chantal"/>
    <m/>
    <s v="Uwimana"/>
    <s v="Female"/>
    <n v="6"/>
    <s v="Rwanda"/>
    <x v="5"/>
    <s v="University of the Witwatersrand"/>
    <d v="2017-02-16T00:00:00"/>
    <d v="2016-03-01T00:00:00"/>
    <d v="2025-09-18T00:00:00"/>
    <m/>
    <d v="2020-04-09T00:00:00"/>
    <d v="2020-07-23T00:00:00"/>
    <n v="4"/>
    <n v="50"/>
    <x v="95"/>
    <x v="0"/>
    <n v="50"/>
    <x v="0"/>
    <n v="39"/>
  </r>
  <r>
    <n v="119"/>
    <s v="C7/019"/>
    <s v="Marie Claire"/>
    <s v="-"/>
    <s v="Uwamahoro"/>
    <s v="Female"/>
    <n v="7"/>
    <s v="Rwanda"/>
    <x v="5"/>
    <s v="University of the Witwatersrand"/>
    <d v="2017-07-01T00:00:00"/>
    <d v="2017-03-01T00:00:00"/>
    <d v="2025-09-18T00:00:00"/>
    <m/>
    <m/>
    <m/>
    <m/>
    <n v="51"/>
    <x v="96"/>
    <x v="0"/>
    <n v="51"/>
    <x v="0"/>
    <n v="47"/>
  </r>
  <r>
    <n v="120"/>
    <s v="C10/014"/>
    <s v="Marifa"/>
    <m/>
    <s v="Muchemwa"/>
    <s v="Female"/>
    <n v="10"/>
    <s v="Zimbabwe"/>
    <x v="2"/>
    <s v="University of the Witwatersrand"/>
    <d v="2020-02-04T00:00:00"/>
    <d v="2020-03-01T00:00:00"/>
    <d v="2025-09-18T00:00:00"/>
    <m/>
    <m/>
    <m/>
    <m/>
    <n v="44"/>
    <x v="97"/>
    <x v="0"/>
    <n v="44"/>
    <x v="0"/>
    <n v="45"/>
  </r>
  <r>
    <n v="121"/>
    <s v="C3/016"/>
    <s v="Marjorie"/>
    <s v="Kyomuhendo"/>
    <s v="Niyitegeka"/>
    <s v="Female"/>
    <n v="3"/>
    <s v="Uganda"/>
    <x v="4"/>
    <s v="Makerere University"/>
    <d v="2013-02-20T00:00:00"/>
    <d v="2013-03-01T00:00:00"/>
    <d v="2025-09-18T00:00:00"/>
    <m/>
    <m/>
    <m/>
    <m/>
    <n v="107"/>
    <x v="98"/>
    <x v="0"/>
    <n v="107"/>
    <x v="1"/>
    <n v="107"/>
  </r>
  <r>
    <n v="122"/>
    <s v="C7/018"/>
    <s v="Martha"/>
    <s v="Kabudula"/>
    <s v="Makwero"/>
    <s v="Female"/>
    <n v="7"/>
    <s v="Malawi"/>
    <x v="6"/>
    <s v="University of the Witwatersrand"/>
    <d v="2017-03-22T00:00:00"/>
    <d v="2017-03-01T00:00:00"/>
    <d v="2025-09-18T00:00:00"/>
    <n v="103"/>
    <m/>
    <m/>
    <m/>
    <n v="103"/>
    <x v="99"/>
    <x v="0"/>
    <n v="92"/>
    <x v="1"/>
    <n v="92"/>
  </r>
  <r>
    <n v="123"/>
    <s v="C2/012"/>
    <s v="Mary"/>
    <s v="Oluwafunke"/>
    <s v="Obiyan"/>
    <s v="Female"/>
    <n v="2"/>
    <s v="Nigeria"/>
    <x v="0"/>
    <s v="Obafemi Awolowo University"/>
    <d v="2012-02-22T00:00:00"/>
    <d v="2012-03-01T00:00:00"/>
    <d v="2025-09-18T00:00:00"/>
    <m/>
    <m/>
    <m/>
    <m/>
    <n v="25"/>
    <x v="8"/>
    <x v="0"/>
    <n v="25"/>
    <x v="0"/>
    <n v="26"/>
  </r>
  <r>
    <n v="124"/>
    <s v="C6/018"/>
    <s v="Mary"/>
    <s v="Wanjira"/>
    <s v="Njue-Kamau"/>
    <s v="Female"/>
    <n v="6"/>
    <s v="Kenya"/>
    <x v="7"/>
    <s v="University of Nairobi"/>
    <d v="2015-09-25T00:00:00"/>
    <d v="2016-03-01T00:00:00"/>
    <d v="2025-09-18T00:00:00"/>
    <m/>
    <m/>
    <m/>
    <m/>
    <n v="46"/>
    <x v="16"/>
    <x v="0"/>
    <n v="46"/>
    <x v="0"/>
    <n v="51"/>
  </r>
  <r>
    <n v="125"/>
    <s v="C4/020"/>
    <s v="Mbithi"/>
    <s v="Michael"/>
    <s v="Mutua"/>
    <s v="Male"/>
    <n v="4"/>
    <s v="Kenya"/>
    <x v="9"/>
    <s v="University of the Witwatersrand"/>
    <d v="2014-04-27T00:00:00"/>
    <d v="2014-03-01T00:00:00"/>
    <d v="2025-09-18T00:00:00"/>
    <m/>
    <m/>
    <m/>
    <m/>
    <n v="65"/>
    <x v="100"/>
    <x v="0"/>
    <n v="65"/>
    <x v="1"/>
    <n v="63"/>
  </r>
  <r>
    <n v="126"/>
    <s v="C6/003"/>
    <s v="Chimwemwe"/>
    <s v="Chikoko"/>
    <s v="Kwanjo-Banda"/>
    <s v="Female"/>
    <n v="6"/>
    <s v="Malawi"/>
    <x v="6"/>
    <s v="University of Malawi"/>
    <d v="2017-04-01T00:00:00"/>
    <d v="2016-03-01T00:00:00"/>
    <d v="2025-09-18T00:00:00"/>
    <n v="115"/>
    <m/>
    <m/>
    <m/>
    <n v="115"/>
    <x v="27"/>
    <x v="1"/>
    <s v="In progress: Above 60 months"/>
    <x v="2"/>
    <m/>
  </r>
  <r>
    <n v="127"/>
    <s v="C4/021"/>
    <s v="Modupe"/>
    <s v="Oladunni"/>
    <s v="Taiwo"/>
    <s v="Female"/>
    <n v="4"/>
    <s v="Nigeria"/>
    <x v="0"/>
    <s v="Obafemi Awolowo University"/>
    <d v="2012-09-04T00:00:00"/>
    <d v="2014-03-01T00:00:00"/>
    <d v="2025-09-18T00:00:00"/>
    <m/>
    <m/>
    <m/>
    <m/>
    <n v="25"/>
    <x v="14"/>
    <x v="0"/>
    <n v="25"/>
    <x v="0"/>
    <n v="43"/>
  </r>
  <r>
    <n v="128"/>
    <s v="C4/019"/>
    <s v="Mohamed"/>
    <s v="Kassim"/>
    <s v="Ally"/>
    <s v="Male"/>
    <n v="4"/>
    <s v="Tanzania"/>
    <x v="8"/>
    <s v="University of Dar es Salaam"/>
    <d v="2014-04-01T00:00:00"/>
    <d v="2014-03-01T00:00:00"/>
    <d v="2025-09-18T00:00:00"/>
    <m/>
    <m/>
    <m/>
    <m/>
    <n v="50"/>
    <x v="101"/>
    <x v="0"/>
    <n v="50"/>
    <x v="0"/>
    <n v="49"/>
  </r>
  <r>
    <n v="129"/>
    <s v="C1/012"/>
    <s v="Mphatso"/>
    <s v="Steve Wilbes"/>
    <s v="Kamndaya"/>
    <s v="Male"/>
    <n v="1"/>
    <s v="Malawi"/>
    <x v="6"/>
    <s v="University of the Witwatersrand"/>
    <d v="2011-03-10T00:00:00"/>
    <d v="2011-04-01T00:00:00"/>
    <d v="2025-09-18T00:00:00"/>
    <m/>
    <m/>
    <m/>
    <m/>
    <n v="60"/>
    <x v="14"/>
    <x v="0"/>
    <n v="60"/>
    <x v="1"/>
    <n v="61"/>
  </r>
  <r>
    <n v="130"/>
    <s v="C7/001"/>
    <s v="Abigail"/>
    <s v="Ruth"/>
    <s v="Dreyer"/>
    <s v="Female"/>
    <n v="7"/>
    <s v="South Africa"/>
    <x v="2"/>
    <s v="University of the Witwatersrand"/>
    <d v="2016-09-01T00:00:00"/>
    <d v="2017-03-01T00:00:00"/>
    <d v="2025-09-18T00:00:00"/>
    <n v="103"/>
    <m/>
    <m/>
    <m/>
    <n v="103"/>
    <x v="102"/>
    <x v="0"/>
    <n v="101"/>
    <x v="1"/>
    <n v="107"/>
  </r>
  <r>
    <n v="131"/>
    <s v="C6/023"/>
    <s v="Mpho"/>
    <s v="Primrose"/>
    <s v="Molete"/>
    <s v="Female"/>
    <n v="6"/>
    <s v="South Africa"/>
    <x v="2"/>
    <s v="University of the Witwatersrand"/>
    <d v="2016-01-04T00:00:00"/>
    <d v="2016-03-01T00:00:00"/>
    <d v="2025-09-18T00:00:00"/>
    <m/>
    <m/>
    <m/>
    <m/>
    <n v="63"/>
    <x v="103"/>
    <x v="0"/>
    <n v="63"/>
    <x v="1"/>
    <n v="65"/>
  </r>
  <r>
    <n v="132"/>
    <s v="C6/015"/>
    <s v="Mumuni"/>
    <m/>
    <s v="Adejumo"/>
    <s v="Male"/>
    <n v="6"/>
    <s v="Nigeria"/>
    <x v="1"/>
    <s v="University of Ibadan"/>
    <d v="2013-05-09T00:00:00"/>
    <d v="2016-03-01T00:00:00"/>
    <d v="2025-09-18T00:00:00"/>
    <m/>
    <m/>
    <m/>
    <m/>
    <n v="67"/>
    <x v="104"/>
    <x v="0"/>
    <n v="67"/>
    <x v="1"/>
    <n v="101"/>
  </r>
  <r>
    <n v="133"/>
    <s v="C2/017"/>
    <s v="Nakubuluwa"/>
    <m/>
    <s v="Sarah"/>
    <s v="Female"/>
    <n v="2"/>
    <s v="Uganda"/>
    <x v="4"/>
    <s v="Makerere University"/>
    <d v="2012-01-23T00:00:00"/>
    <d v="2012-03-01T00:00:00"/>
    <d v="2025-09-18T00:00:00"/>
    <m/>
    <m/>
    <m/>
    <m/>
    <n v="59"/>
    <x v="22"/>
    <x v="0"/>
    <n v="59"/>
    <x v="1"/>
    <n v="61"/>
  </r>
  <r>
    <n v="134"/>
    <s v="C2/016"/>
    <s v="Nalugo"/>
    <s v="Scovia"/>
    <s v="Mbalinda"/>
    <s v="Female"/>
    <n v="2"/>
    <s v="Uganda"/>
    <x v="4"/>
    <s v="Makerere University"/>
    <d v="2011-11-20T00:00:00"/>
    <d v="2012-03-01T00:00:00"/>
    <d v="2025-09-18T00:00:00"/>
    <m/>
    <m/>
    <m/>
    <m/>
    <n v="71"/>
    <x v="105"/>
    <x v="0"/>
    <n v="71"/>
    <x v="1"/>
    <n v="74"/>
  </r>
  <r>
    <n v="135"/>
    <s v="C1/014"/>
    <s v="Nicole"/>
    <m/>
    <s v="De Wet"/>
    <s v="Female"/>
    <n v="1"/>
    <s v="South Africa"/>
    <x v="2"/>
    <s v="University of the Witwatersrand"/>
    <d v="2011-03-03T00:00:00"/>
    <d v="2011-04-01T00:00:00"/>
    <d v="2025-09-18T00:00:00"/>
    <m/>
    <m/>
    <m/>
    <m/>
    <n v="32"/>
    <x v="106"/>
    <x v="0"/>
    <n v="32"/>
    <x v="0"/>
    <n v="33"/>
  </r>
  <r>
    <n v="136"/>
    <s v="C4/023"/>
    <s v="Nilian"/>
    <s v="Ayuma"/>
    <s v="Mukungu"/>
    <s v="Female"/>
    <n v="4"/>
    <s v="Kenya"/>
    <x v="7"/>
    <s v="University of Nairobi"/>
    <d v="2015-03-02T00:00:00"/>
    <d v="2014-03-01T00:00:00"/>
    <d v="2025-09-18T00:00:00"/>
    <m/>
    <m/>
    <m/>
    <m/>
    <n v="103"/>
    <x v="107"/>
    <x v="0"/>
    <n v="103"/>
    <x v="1"/>
    <n v="91"/>
  </r>
  <r>
    <n v="137"/>
    <s v="C7/020"/>
    <s v="Nishimwe"/>
    <s v="Aurore"/>
    <s v="Aurore"/>
    <s v="Female"/>
    <n v="7"/>
    <s v="Rwanda"/>
    <x v="5"/>
    <s v="University of the Witwatersrand"/>
    <d v="2017-04-01T00:00:00"/>
    <d v="2017-03-01T00:00:00"/>
    <d v="2025-09-18T00:00:00"/>
    <m/>
    <m/>
    <m/>
    <m/>
    <n v="68"/>
    <x v="108"/>
    <x v="0"/>
    <n v="68"/>
    <x v="1"/>
    <n v="67"/>
  </r>
  <r>
    <n v="138"/>
    <s v="C2/011"/>
    <s v="Njuguna"/>
    <s v="John"/>
    <s v="Njenga"/>
    <s v="Male"/>
    <n v="2"/>
    <s v="Kenya"/>
    <x v="7"/>
    <s v="University of Nairobi"/>
    <d v="2012-02-20T00:00:00"/>
    <d v="2012-03-01T00:00:00"/>
    <d v="2025-09-18T00:00:00"/>
    <m/>
    <m/>
    <m/>
    <m/>
    <n v="58"/>
    <x v="18"/>
    <x v="0"/>
    <n v="58"/>
    <x v="1"/>
    <n v="59"/>
  </r>
  <r>
    <n v="139"/>
    <s v="C4/022"/>
    <s v="Nkosiyazi"/>
    <s v="-"/>
    <s v="Dube"/>
    <s v="Male"/>
    <n v="4"/>
    <s v="South Africa"/>
    <x v="2"/>
    <s v="University of the Witwatersrand"/>
    <d v="2014-01-01T00:00:00"/>
    <d v="2014-03-01T00:00:00"/>
    <d v="2025-09-18T00:00:00"/>
    <m/>
    <m/>
    <m/>
    <m/>
    <n v="53"/>
    <x v="83"/>
    <x v="0"/>
    <n v="53"/>
    <x v="1"/>
    <n v="55"/>
  </r>
  <r>
    <n v="140"/>
    <s v="C6/007"/>
    <s v="Nomfundo"/>
    <s v="Nzuza"/>
    <s v="Moroe"/>
    <s v="Female"/>
    <n v="6"/>
    <s v="South Africa"/>
    <x v="2"/>
    <s v="University of the Witwatersrand"/>
    <d v="2015-02-01T00:00:00"/>
    <d v="2016-03-01T00:00:00"/>
    <d v="2025-09-18T00:00:00"/>
    <m/>
    <m/>
    <m/>
    <m/>
    <n v="32"/>
    <x v="109"/>
    <x v="0"/>
    <n v="32"/>
    <x v="0"/>
    <n v="45"/>
  </r>
  <r>
    <n v="141"/>
    <s v="C3/019"/>
    <s v="Obasola"/>
    <s v="Ireti"/>
    <s v="Oluwaseun"/>
    <s v="Female"/>
    <n v="3"/>
    <s v="Nigeria"/>
    <x v="1"/>
    <s v="University of Ibadan"/>
    <d v="2012-09-26T00:00:00"/>
    <d v="2013-03-01T00:00:00"/>
    <d v="2025-09-18T00:00:00"/>
    <m/>
    <m/>
    <m/>
    <m/>
    <n v="49"/>
    <x v="26"/>
    <x v="0"/>
    <n v="49"/>
    <x v="0"/>
    <n v="55"/>
  </r>
  <r>
    <n v="142"/>
    <s v="C3/015"/>
    <s v="Ojo"/>
    <s v="Melvin"/>
    <s v="Agunbiade"/>
    <s v="Male"/>
    <n v="3"/>
    <s v="Nigeria"/>
    <x v="0"/>
    <s v="University of the Witwatersrand"/>
    <d v="2013-02-25T00:00:00"/>
    <d v="2013-03-01T00:00:00"/>
    <d v="2025-09-18T00:00:00"/>
    <m/>
    <m/>
    <m/>
    <m/>
    <n v="43"/>
    <x v="110"/>
    <x v="0"/>
    <n v="43"/>
    <x v="0"/>
    <n v="43"/>
  </r>
  <r>
    <n v="143"/>
    <s v="C4/026"/>
    <s v="Oladapo"/>
    <s v="Oluwaseun"/>
    <s v="Akinyemi"/>
    <s v="Male"/>
    <n v="4"/>
    <s v="Nigeria"/>
    <x v="1"/>
    <s v="University of the Witwatersrand"/>
    <d v="2014-02-25T00:00:00"/>
    <d v="2014-03-01T00:00:00"/>
    <d v="2025-09-18T00:00:00"/>
    <m/>
    <m/>
    <m/>
    <m/>
    <n v="81"/>
    <x v="111"/>
    <x v="0"/>
    <n v="81"/>
    <x v="1"/>
    <n v="81"/>
  </r>
  <r>
    <n v="144"/>
    <s v="C9/016"/>
    <s v="Olindah"/>
    <s v="Mkhonto"/>
    <s v="Silaule"/>
    <s v="Female"/>
    <n v="9"/>
    <s v="South Africa"/>
    <x v="2"/>
    <s v="University of the Witwatersrand"/>
    <d v="2020-01-31T00:00:00"/>
    <d v="2019-03-01T00:00:00"/>
    <d v="2025-09-18T00:00:00"/>
    <m/>
    <m/>
    <m/>
    <m/>
    <n v="63"/>
    <x v="112"/>
    <x v="0"/>
    <n v="63"/>
    <x v="1"/>
    <n v="52"/>
  </r>
  <r>
    <n v="145"/>
    <s v="C6/021"/>
    <s v="Olivia"/>
    <s v="Millicent Awino"/>
    <s v="Osiro"/>
    <s v="Female"/>
    <n v="6"/>
    <s v="Kenya"/>
    <x v="7"/>
    <s v="University of Nairobi"/>
    <d v="2016-10-06T00:00:00"/>
    <d v="2016-03-01T00:00:00"/>
    <d v="2025-09-18T00:00:00"/>
    <m/>
    <m/>
    <m/>
    <m/>
    <n v="45"/>
    <x v="113"/>
    <x v="0"/>
    <n v="45"/>
    <x v="0"/>
    <n v="38"/>
  </r>
  <r>
    <n v="146"/>
    <s v="C7/021"/>
    <s v="Olufemi"/>
    <s v="Mayowa"/>
    <s v="Adetutu"/>
    <s v="Male"/>
    <n v="7"/>
    <s v="Nigeria"/>
    <x v="0"/>
    <s v="Obafemi Awolowo University"/>
    <d v="2016-11-09T00:00:00"/>
    <d v="2017-03-01T00:00:00"/>
    <d v="2025-09-18T00:00:00"/>
    <m/>
    <m/>
    <m/>
    <m/>
    <n v="34"/>
    <x v="4"/>
    <x v="0"/>
    <n v="34"/>
    <x v="0"/>
    <n v="38"/>
  </r>
  <r>
    <n v="147"/>
    <s v="C3/018"/>
    <s v="Olufunmilayo"/>
    <s v="Olufunmilola"/>
    <s v="Banjo"/>
    <s v="Female"/>
    <n v="3"/>
    <s v="Nigeria"/>
    <x v="0"/>
    <s v="Obafemi Awolowo University"/>
    <d v="2013-01-30T00:00:00"/>
    <d v="2013-03-01T00:00:00"/>
    <d v="2025-09-18T00:00:00"/>
    <m/>
    <m/>
    <m/>
    <m/>
    <n v="27"/>
    <x v="114"/>
    <x v="0"/>
    <n v="27"/>
    <x v="0"/>
    <n v="28"/>
  </r>
  <r>
    <n v="148"/>
    <s v="C7/022"/>
    <s v="Olufunmilola"/>
    <s v="Onabanjo"/>
    <s v="Ogun"/>
    <s v="Female"/>
    <n v="7"/>
    <s v="Nigeria"/>
    <x v="1"/>
    <s v="University of Ibadan"/>
    <d v="2017-10-30T00:00:00"/>
    <d v="2017-03-01T00:00:00"/>
    <d v="2025-09-18T00:00:00"/>
    <m/>
    <d v="2020-09-01T00:00:00"/>
    <d v="2021-05-01T00:00:00"/>
    <n v="8"/>
    <n v="50"/>
    <x v="37"/>
    <x v="0"/>
    <n v="50"/>
    <x v="0"/>
    <n v="42"/>
  </r>
  <r>
    <n v="149"/>
    <s v="C9/002"/>
    <s v="Olujide"/>
    <s v="Olusesan"/>
    <s v="Arije"/>
    <s v="Male"/>
    <n v="9"/>
    <s v="Nigeria"/>
    <x v="0"/>
    <s v="University of the Witwatersrand"/>
    <d v="2020-01-07T00:00:00"/>
    <d v="2019-03-01T00:00:00"/>
    <d v="2025-09-18T00:00:00"/>
    <m/>
    <m/>
    <m/>
    <m/>
    <n v="56"/>
    <x v="115"/>
    <x v="0"/>
    <n v="56"/>
    <x v="1"/>
    <n v="45"/>
  </r>
  <r>
    <n v="150"/>
    <s v="C3/007"/>
    <s v="Olusegun"/>
    <s v="Emmanuel"/>
    <s v="Thomas"/>
    <s v="Male"/>
    <n v="3"/>
    <s v="Nigeria"/>
    <x v="1"/>
    <s v="University of Ibadan"/>
    <d v="2012-04-05T00:00:00"/>
    <d v="2013-03-01T00:00:00"/>
    <d v="2025-09-18T00:00:00"/>
    <m/>
    <m/>
    <m/>
    <m/>
    <n v="54"/>
    <x v="116"/>
    <x v="0"/>
    <n v="54"/>
    <x v="1"/>
    <n v="65"/>
  </r>
  <r>
    <n v="151"/>
    <s v="C7/023"/>
    <s v="Oluseye"/>
    <s v="Ademola"/>
    <s v="Okunola"/>
    <s v="Male"/>
    <n v="7"/>
    <s v="Nigeria"/>
    <x v="0"/>
    <s v="Obafemi Awolowo University"/>
    <d v="2017-04-12T00:00:00"/>
    <d v="2017-03-01T00:00:00"/>
    <d v="2025-09-18T00:00:00"/>
    <m/>
    <m/>
    <m/>
    <m/>
    <n v="54"/>
    <x v="117"/>
    <x v="0"/>
    <n v="54"/>
    <x v="1"/>
    <n v="52"/>
  </r>
  <r>
    <n v="152"/>
    <s v="C8/001"/>
    <s v=" Lindiwe"/>
    <m/>
    <s v="Farlane"/>
    <s v="Female"/>
    <n v="8"/>
    <s v="South Africa"/>
    <x v="2"/>
    <s v="University of the Witwatersrand"/>
    <d v="2019-01-02T00:00:00"/>
    <d v="2018-03-01T00:00:00"/>
    <d v="2025-09-18T00:00:00"/>
    <n v="91"/>
    <m/>
    <m/>
    <m/>
    <n v="91"/>
    <x v="118"/>
    <x v="0"/>
    <n v="86"/>
    <x v="1"/>
    <n v="76"/>
  </r>
  <r>
    <n v="153"/>
    <s v="C7/024"/>
    <s v="Olusola"/>
    <s v="Oluyinka"/>
    <s v="Olawoye"/>
    <s v="Female"/>
    <n v="7"/>
    <s v="Nigeria"/>
    <x v="1"/>
    <s v="University of Ibadan"/>
    <d v="2015-10-30T00:00:00"/>
    <d v="2017-03-01T00:00:00"/>
    <d v="2025-09-18T00:00:00"/>
    <m/>
    <d v="2020-09-03T00:00:00"/>
    <d v="2021-06-01T00:00:00"/>
    <n v="9"/>
    <n v="44"/>
    <x v="119"/>
    <x v="0"/>
    <n v="44"/>
    <x v="0"/>
    <n v="60"/>
  </r>
  <r>
    <n v="154"/>
    <s v="C8/003"/>
    <s v="Jean de Dieu"/>
    <m/>
    <s v="Habimana"/>
    <s v="Male"/>
    <n v="8"/>
    <s v="Rwanda"/>
    <x v="5"/>
    <s v="University of Rwanda"/>
    <d v="2018-03-01T00:00:00"/>
    <d v="2018-03-01T00:00:00"/>
    <d v="2025-09-18T00:00:00"/>
    <n v="91"/>
    <m/>
    <m/>
    <m/>
    <n v="91"/>
    <x v="27"/>
    <x v="1"/>
    <s v="In progress: Above 60 months"/>
    <x v="2"/>
    <m/>
  </r>
  <r>
    <n v="155"/>
    <s v="C6/022"/>
    <s v="Olutoyin"/>
    <s v="Olubunmi"/>
    <s v="Sekoni"/>
    <s v="Female"/>
    <n v="6"/>
    <s v="Nigeria"/>
    <x v="1"/>
    <s v="University of the Witwatersrand"/>
    <d v="2017-06-05T00:00:00"/>
    <d v="2016-03-01T00:00:00"/>
    <d v="2025-09-18T00:00:00"/>
    <m/>
    <m/>
    <m/>
    <m/>
    <n v="88"/>
    <x v="120"/>
    <x v="0"/>
    <n v="88"/>
    <x v="1"/>
    <n v="73"/>
  </r>
  <r>
    <n v="156"/>
    <s v="C8/015"/>
    <s v="Oluwaseun"/>
    <s v="Taiwo"/>
    <s v="Esan"/>
    <s v="Female"/>
    <n v="8"/>
    <s v="Nigeria"/>
    <x v="0"/>
    <s v="University of the Witwatersrand"/>
    <d v="2018-05-01T00:00:00"/>
    <d v="2018-03-01T00:00:00"/>
    <d v="2025-09-18T00:00:00"/>
    <m/>
    <m/>
    <m/>
    <m/>
    <n v="55"/>
    <x v="121"/>
    <x v="0"/>
    <n v="55"/>
    <x v="1"/>
    <n v="53"/>
  </r>
  <r>
    <n v="157"/>
    <s v="C6/004"/>
    <s v="Oluwaseyi"/>
    <s v="Dolapo"/>
    <s v="Somefun"/>
    <s v="Female"/>
    <n v="6"/>
    <s v="Nigeria"/>
    <x v="2"/>
    <s v="University of the Witwatersrand"/>
    <d v="2016-04-04T00:00:00"/>
    <d v="2016-03-01T00:00:00"/>
    <d v="2025-09-18T00:00:00"/>
    <m/>
    <d v="2022-12-01T00:00:00"/>
    <d v="2023-02-28T00:00:00"/>
    <n v="3"/>
    <n v="41"/>
    <x v="122"/>
    <x v="0"/>
    <n v="41"/>
    <x v="0"/>
    <n v="40"/>
  </r>
  <r>
    <n v="158"/>
    <s v="C9/020"/>
    <s v="Omolayo "/>
    <s v="Bukola "/>
    <s v="Oluwatope"/>
    <s v="Female"/>
    <n v="9"/>
    <s v="Nigeria"/>
    <x v="0"/>
    <s v="Obafemi Awolowo University"/>
    <d v="2018-10-23T00:00:00"/>
    <d v="2019-03-01T00:00:00"/>
    <d v="2025-09-18T00:00:00"/>
    <m/>
    <m/>
    <m/>
    <m/>
    <n v="47"/>
    <x v="123"/>
    <x v="0"/>
    <n v="47"/>
    <x v="0"/>
    <n v="51"/>
  </r>
  <r>
    <n v="159"/>
    <s v="C5/021"/>
    <s v="Oyewale"/>
    <s v="Mayowa"/>
    <s v="Morakinyo"/>
    <s v="Male"/>
    <n v="5"/>
    <s v="Nigeria"/>
    <x v="1"/>
    <s v="University of Ibadan"/>
    <d v="2013-07-04T00:00:00"/>
    <d v="2015-03-01T00:00:00"/>
    <d v="2025-09-18T00:00:00"/>
    <m/>
    <m/>
    <m/>
    <m/>
    <n v="95"/>
    <x v="124"/>
    <x v="0"/>
    <n v="95"/>
    <x v="1"/>
    <n v="115"/>
  </r>
  <r>
    <n v="160"/>
    <s v="C8/019"/>
    <s v="Oyeyemi"/>
    <s v="Olajumoke"/>
    <s v="Oyelade"/>
    <s v="Female"/>
    <n v="8"/>
    <s v="Nigeria"/>
    <x v="0"/>
    <s v="University of the Witwatersrand"/>
    <d v="2018-07-30T00:00:00"/>
    <d v="2018-03-01T00:00:00"/>
    <d v="2025-09-18T00:00:00"/>
    <m/>
    <m/>
    <m/>
    <m/>
    <n v="52"/>
    <x v="125"/>
    <x v="0"/>
    <n v="52"/>
    <x v="1"/>
    <n v="47"/>
  </r>
  <r>
    <n v="161"/>
    <s v="C8/011"/>
    <s v="Angella"/>
    <m/>
    <s v="Musewa"/>
    <s v="Female"/>
    <n v="8"/>
    <s v="Uganda"/>
    <x v="4"/>
    <s v="University of Nairobi"/>
    <d v="2019-01-28T00:00:00"/>
    <d v="2018-03-01T00:00:00"/>
    <d v="2025-09-18T00:00:00"/>
    <n v="91"/>
    <m/>
    <m/>
    <m/>
    <n v="91"/>
    <x v="27"/>
    <x v="1"/>
    <s v="In progress: Above 60 months"/>
    <x v="2"/>
    <m/>
  </r>
  <r>
    <n v="162"/>
    <s v="C8/012"/>
    <s v="Robert"/>
    <m/>
    <s v="Rutayisire"/>
    <s v="Male"/>
    <n v="8"/>
    <s v="Rwanda"/>
    <x v="5"/>
    <s v="University of Nairobi"/>
    <d v="2018-08-13T00:00:00"/>
    <d v="2018-03-01T00:00:00"/>
    <d v="2025-09-18T00:00:00"/>
    <n v="91"/>
    <m/>
    <m/>
    <m/>
    <n v="91"/>
    <x v="27"/>
    <x v="1"/>
    <s v="In progress: Above 60 months"/>
    <x v="2"/>
    <m/>
  </r>
  <r>
    <n v="163"/>
    <s v="C1/016"/>
    <s v="Peter"/>
    <s v="Suriwakenda"/>
    <s v="Nyasulu"/>
    <s v="Male"/>
    <n v="1"/>
    <s v="Malawi"/>
    <x v="2"/>
    <s v="University of the Witwatersrand"/>
    <d v="2011-03-03T00:00:00"/>
    <d v="2011-04-01T00:00:00"/>
    <d v="2025-09-18T00:00:00"/>
    <m/>
    <m/>
    <m/>
    <m/>
    <n v="42"/>
    <x v="126"/>
    <x v="0"/>
    <n v="42"/>
    <x v="0"/>
    <n v="43"/>
  </r>
  <r>
    <n v="164"/>
    <s v="C2/014"/>
    <s v="Peter"/>
    <s v="Mpasho"/>
    <s v="Mwamtobe"/>
    <s v="Male"/>
    <n v="2"/>
    <s v="Malawi"/>
    <x v="6"/>
    <s v="University of Malawi"/>
    <d v="2012-10-04T00:00:00"/>
    <d v="2012-03-01T00:00:00"/>
    <d v="2025-09-18T00:00:00"/>
    <m/>
    <m/>
    <m/>
    <m/>
    <n v="37"/>
    <x v="127"/>
    <x v="0"/>
    <n v="37"/>
    <x v="0"/>
    <n v="29"/>
  </r>
  <r>
    <n v="165"/>
    <s v="C9/005"/>
    <s v="Priscille"/>
    <m/>
    <s v="Musabirema"/>
    <s v="Female"/>
    <n v="9"/>
    <s v="Rwanda"/>
    <x v="5"/>
    <s v="University of the Witwatersrand"/>
    <d v="2020-01-10T00:00:00"/>
    <d v="2019-03-01T00:00:00"/>
    <d v="2025-09-18T00:00:00"/>
    <m/>
    <m/>
    <m/>
    <m/>
    <n v="57"/>
    <x v="128"/>
    <x v="0"/>
    <n v="57"/>
    <x v="1"/>
    <n v="47"/>
  </r>
  <r>
    <n v="166"/>
    <s v="C4/024"/>
    <s v="Respicius"/>
    <s v="Shombusho"/>
    <s v="Damian"/>
    <s v="Male"/>
    <n v="4"/>
    <s v="Tanzania"/>
    <x v="8"/>
    <s v="University of Dar es Salaam"/>
    <d v="2014-04-17T00:00:00"/>
    <d v="2014-03-01T00:00:00"/>
    <d v="2025-09-18T00:00:00"/>
    <m/>
    <m/>
    <m/>
    <m/>
    <n v="57"/>
    <x v="129"/>
    <x v="0"/>
    <n v="57"/>
    <x v="1"/>
    <n v="55"/>
  </r>
  <r>
    <n v="167"/>
    <s v="C1/017"/>
    <s v="Rose"/>
    <s v="Okoyo"/>
    <s v="Opiyo"/>
    <s v="Female"/>
    <n v="1"/>
    <s v="Kenya"/>
    <x v="7"/>
    <s v="University of Nairobi"/>
    <d v="2011-09-15T00:00:00"/>
    <d v="2011-04-01T00:00:00"/>
    <d v="2025-09-18T00:00:00"/>
    <m/>
    <m/>
    <m/>
    <m/>
    <n v="54"/>
    <x v="130"/>
    <x v="0"/>
    <n v="54"/>
    <x v="1"/>
    <n v="49"/>
  </r>
  <r>
    <n v="168"/>
    <s v="C8/018"/>
    <s v="Anne"/>
    <s v="Njeri"/>
    <s v="Maina"/>
    <s v="Female"/>
    <n v="8"/>
    <s v="Kenya"/>
    <x v="7"/>
    <s v="University of Nairobi"/>
    <d v="2019-01-01T00:00:00"/>
    <d v="2018-03-01T00:00:00"/>
    <d v="2025-09-18T00:00:00"/>
    <n v="91"/>
    <m/>
    <m/>
    <m/>
    <n v="91"/>
    <x v="27"/>
    <x v="1"/>
    <s v="In progress: Above 60 months"/>
    <x v="2"/>
    <m/>
  </r>
  <r>
    <n v="169"/>
    <s v="C3/010"/>
    <s v="Samanta"/>
    <s v="Tresha"/>
    <s v="Lalla-Edward"/>
    <s v="Female"/>
    <n v="3"/>
    <s v="South Africa"/>
    <x v="2"/>
    <s v="University of the Witwatersrand"/>
    <d v="2013-10-01T00:00:00"/>
    <d v="2013-03-01T00:00:00"/>
    <d v="2025-09-18T00:00:00"/>
    <m/>
    <m/>
    <m/>
    <m/>
    <n v="65"/>
    <x v="131"/>
    <x v="0"/>
    <n v="65"/>
    <x v="1"/>
    <n v="58"/>
  </r>
  <r>
    <n v="170"/>
    <s v="C8/007"/>
    <s v="Samuel"/>
    <s v="Waweru"/>
    <s v="Mwaniki"/>
    <s v="Male"/>
    <n v="8"/>
    <s v="Kenya"/>
    <x v="7"/>
    <s v="University of the Witwatersrand"/>
    <d v="2018-09-30T00:00:00"/>
    <d v="2018-03-01T00:00:00"/>
    <d v="2025-09-18T00:00:00"/>
    <m/>
    <m/>
    <m/>
    <m/>
    <n v="64"/>
    <x v="132"/>
    <x v="0"/>
    <n v="64"/>
    <x v="1"/>
    <n v="57"/>
  </r>
  <r>
    <n v="171"/>
    <s v="C4/027"/>
    <s v="Sara"/>
    <s v="Jewett"/>
    <s v="Nieuwoudt"/>
    <s v="Female"/>
    <n v="4"/>
    <s v="South Africa"/>
    <x v="2"/>
    <s v="University of the Witwatersrand"/>
    <d v="2014-08-16T00:00:00"/>
    <d v="2014-03-01T00:00:00"/>
    <d v="2025-09-18T00:00:00"/>
    <m/>
    <m/>
    <m/>
    <m/>
    <n v="65"/>
    <x v="133"/>
    <x v="0"/>
    <n v="65"/>
    <x v="1"/>
    <n v="59"/>
  </r>
  <r>
    <n v="172"/>
    <s v="C8/024"/>
    <s v="Oluwafemi"/>
    <s v="Akinyele"/>
    <s v="Popoola"/>
    <s v="Male"/>
    <n v="8"/>
    <s v="Nigeria"/>
    <x v="1"/>
    <s v="University of Ibadan"/>
    <d v="2018-11-01T00:00:00"/>
    <d v="2018-03-01T00:00:00"/>
    <d v="2025-09-18T00:00:00"/>
    <n v="91"/>
    <m/>
    <m/>
    <m/>
    <n v="91"/>
    <x v="27"/>
    <x v="1"/>
    <s v="In progress: Above 60 months"/>
    <x v="2"/>
    <m/>
  </r>
  <r>
    <n v="173"/>
    <s v="C8/025"/>
    <s v="Catherine"/>
    <m/>
    <s v="Kafu"/>
    <s v="Female"/>
    <n v="8"/>
    <s v="Kenya"/>
    <x v="10"/>
    <s v="University of the Witwatersrand"/>
    <d v="2018-09-03T00:00:00"/>
    <d v="2018-03-01T00:00:00"/>
    <d v="2025-09-18T00:00:00"/>
    <n v="91"/>
    <m/>
    <m/>
    <m/>
    <n v="91"/>
    <x v="134"/>
    <x v="0"/>
    <n v="84"/>
    <x v="1"/>
    <n v="78"/>
  </r>
  <r>
    <n v="174"/>
    <s v="C8/026"/>
    <s v="Agnes"/>
    <s v="Jemuge"/>
    <s v="Maleyo"/>
    <s v="Female"/>
    <n v="8"/>
    <s v="Kenya"/>
    <x v="10"/>
    <s v="University of Nairobi"/>
    <d v="2016-08-12T00:00:00"/>
    <d v="2018-03-01T00:00:00"/>
    <d v="2025-09-18T00:00:00"/>
    <n v="91"/>
    <m/>
    <m/>
    <m/>
    <n v="91"/>
    <x v="27"/>
    <x v="1"/>
    <s v="In progress: Above 60 months"/>
    <x v="2"/>
    <m/>
  </r>
  <r>
    <n v="175"/>
    <s v="C3/022"/>
    <s v="Save"/>
    <m/>
    <s v="Kumwenda"/>
    <s v="Male"/>
    <n v="3"/>
    <s v="Malawi"/>
    <x v="6"/>
    <s v="University of Malawi"/>
    <d v="2013-11-01T00:00:00"/>
    <d v="2013-03-01T00:00:00"/>
    <d v="2025-09-18T00:00:00"/>
    <m/>
    <m/>
    <m/>
    <m/>
    <n v="74"/>
    <x v="135"/>
    <x v="0"/>
    <n v="74"/>
    <x v="1"/>
    <n v="66"/>
  </r>
  <r>
    <n v="176"/>
    <s v="C10/021"/>
    <s v="Shakeerah "/>
    <s v="Olaide"/>
    <s v="Gbadebo"/>
    <s v="Female"/>
    <n v="10"/>
    <s v="Nigeria"/>
    <x v="1"/>
    <s v="University of Ibadan"/>
    <d v="2020-12-17T00:00:00"/>
    <d v="2020-03-01T00:00:00"/>
    <d v="2025-09-18T00:00:00"/>
    <n v="67"/>
    <d v="2024-05-01T00:00:00"/>
    <d v="2024-08-31T00:00:00"/>
    <n v="4"/>
    <n v="67"/>
    <x v="136"/>
    <x v="0"/>
    <n v="52"/>
    <x v="1"/>
    <n v="42"/>
  </r>
  <r>
    <n v="177"/>
    <s v="C8/009"/>
    <s v="Siphamandla"/>
    <s v="Bonga"/>
    <s v="Gumede"/>
    <s v="Male"/>
    <n v="8"/>
    <s v="South Africa"/>
    <x v="2"/>
    <s v="University of the Witwatersrand"/>
    <d v="2019-01-01T00:00:00"/>
    <d v="2018-03-01T00:00:00"/>
    <d v="2025-09-18T00:00:00"/>
    <n v="91"/>
    <m/>
    <m/>
    <m/>
    <n v="91"/>
    <x v="69"/>
    <x v="0"/>
    <n v="81"/>
    <x v="1"/>
    <n v="71"/>
  </r>
  <r>
    <n v="178"/>
    <s v="C9/004"/>
    <s v="Noel"/>
    <m/>
    <s v="Korukire"/>
    <s v="Male"/>
    <n v="9"/>
    <s v="Rwanda"/>
    <x v="5"/>
    <s v="University of Rwanda"/>
    <d v="2019-09-01T00:00:00"/>
    <d v="2019-03-01T00:00:00"/>
    <d v="2025-09-18T00:00:00"/>
    <n v="79"/>
    <m/>
    <m/>
    <m/>
    <n v="79"/>
    <x v="27"/>
    <x v="1"/>
    <s v="In progress: Above 60 months"/>
    <x v="2"/>
    <m/>
  </r>
  <r>
    <n v="179"/>
    <s v="C9/003"/>
    <s v="Skye"/>
    <s v="Nandi"/>
    <s v="Adams"/>
    <s v="Female"/>
    <n v="9"/>
    <s v="South Africa"/>
    <x v="2"/>
    <s v="University of the Witwatersrand"/>
    <d v="2018-05-22T00:00:00"/>
    <d v="2019-03-01T00:00:00"/>
    <d v="2025-09-18T00:00:00"/>
    <m/>
    <m/>
    <m/>
    <m/>
    <n v="44"/>
    <x v="108"/>
    <x v="0"/>
    <n v="44"/>
    <x v="0"/>
    <n v="53"/>
  </r>
  <r>
    <n v="180"/>
    <s v="C9/006"/>
    <s v="Lilian"/>
    <s v="Nkirote"/>
    <s v="Njagi"/>
    <s v="Female"/>
    <n v="9"/>
    <s v="Kenya"/>
    <x v="7"/>
    <s v="University of Nairobi"/>
    <d v="2018-12-08T00:00:00"/>
    <d v="2019-03-01T00:00:00"/>
    <d v="2025-09-18T00:00:00"/>
    <n v="79"/>
    <d v="2023-09-01T00:00:00"/>
    <d v="2024-06-30T00:00:00"/>
    <n v="10"/>
    <n v="79"/>
    <x v="137"/>
    <x v="0"/>
    <n v="60"/>
    <x v="1"/>
    <m/>
  </r>
  <r>
    <n v="181"/>
    <s v="C9/007"/>
    <s v="Leonidas"/>
    <m/>
    <s v="Banamwana"/>
    <s v="Male"/>
    <n v="9"/>
    <s v="Rwanda"/>
    <x v="5"/>
    <s v="University of Rwanda"/>
    <d v="2019-10-20T00:00:00"/>
    <d v="2019-03-01T00:00:00"/>
    <d v="2025-09-18T00:00:00"/>
    <n v="79"/>
    <m/>
    <m/>
    <m/>
    <n v="79"/>
    <x v="27"/>
    <x v="1"/>
    <s v="In progress: Above 60 months"/>
    <x v="2"/>
    <m/>
  </r>
  <r>
    <n v="182"/>
    <s v="C7/026"/>
    <s v="Sonti"/>
    <s v="Imogene"/>
    <s v="Pilusa"/>
    <s v="Female"/>
    <n v="7"/>
    <s v="South Africa"/>
    <x v="2"/>
    <s v="University of the Witwatersrand"/>
    <d v="2017-02-03T00:00:00"/>
    <d v="2017-03-01T00:00:00"/>
    <d v="2025-09-18T00:00:00"/>
    <m/>
    <m/>
    <m/>
    <m/>
    <n v="57"/>
    <x v="138"/>
    <x v="0"/>
    <n v="57"/>
    <x v="1"/>
    <n v="58"/>
  </r>
  <r>
    <n v="183"/>
    <s v="C9/009"/>
    <s v="Cyril"/>
    <s v="Nyalik"/>
    <s v="Ogada"/>
    <s v="Male"/>
    <n v="9"/>
    <s v="Kenya"/>
    <x v="7"/>
    <s v="University of the Witwatersrand"/>
    <d v="2020-08-12T00:00:00"/>
    <d v="2019-03-01T00:00:00"/>
    <d v="2025-09-18T00:00:00"/>
    <n v="79"/>
    <m/>
    <m/>
    <m/>
    <n v="79"/>
    <x v="27"/>
    <x v="1"/>
    <s v="In progress: Above 60 months"/>
    <x v="2"/>
    <m/>
  </r>
  <r>
    <n v="184"/>
    <s v="C2/006"/>
    <s v="Stephen"/>
    <s v="Ojiambo"/>
    <s v="Wandera"/>
    <s v="Male"/>
    <n v="2"/>
    <s v="Uganda"/>
    <x v="4"/>
    <s v="Makerere University"/>
    <d v="2012-02-07T00:00:00"/>
    <d v="2012-03-01T00:00:00"/>
    <d v="2025-09-18T00:00:00"/>
    <m/>
    <m/>
    <m/>
    <m/>
    <n v="49"/>
    <x v="14"/>
    <x v="0"/>
    <n v="49"/>
    <x v="0"/>
    <n v="50"/>
  </r>
  <r>
    <n v="185"/>
    <s v="C7/025"/>
    <s v="Stevens"/>
    <s v="M.B"/>
    <s v="Kisaka"/>
    <s v="Male"/>
    <n v="7"/>
    <s v="Uganda"/>
    <x v="4"/>
    <s v="University of Nairobi"/>
    <d v="2017-06-01T00:00:00"/>
    <d v="2017-03-01T00:00:00"/>
    <d v="2025-09-18T00:00:00"/>
    <m/>
    <m/>
    <m/>
    <m/>
    <n v="70"/>
    <x v="139"/>
    <x v="0"/>
    <n v="70"/>
    <x v="1"/>
    <n v="67"/>
  </r>
  <r>
    <n v="186"/>
    <s v="C1/019"/>
    <s v="Sulaimon"/>
    <s v="Taiwo"/>
    <s v="Adedokun"/>
    <s v="Male"/>
    <n v="1"/>
    <s v="Nigeria"/>
    <x v="0"/>
    <s v="Obafemi Awolowo University"/>
    <d v="2011-03-01T00:00:00"/>
    <d v="2011-04-01T00:00:00"/>
    <d v="2025-09-18T00:00:00"/>
    <m/>
    <m/>
    <m/>
    <m/>
    <n v="26"/>
    <x v="140"/>
    <x v="0"/>
    <n v="26"/>
    <x v="0"/>
    <n v="27"/>
  </r>
  <r>
    <n v="187"/>
    <s v="C1/020"/>
    <s v="Sulaimon"/>
    <s v="Atolagbe"/>
    <s v="Afolabi"/>
    <s v="Male"/>
    <n v="1"/>
    <s v="Nigeria"/>
    <x v="11"/>
    <s v="University of the Witwatersrand"/>
    <d v="2011-03-01T00:00:00"/>
    <d v="2011-04-01T00:00:00"/>
    <d v="2025-09-18T00:00:00"/>
    <m/>
    <m/>
    <m/>
    <m/>
    <n v="81"/>
    <x v="141"/>
    <x v="0"/>
    <n v="81"/>
    <x v="1"/>
    <n v="82"/>
  </r>
  <r>
    <n v="188"/>
    <s v="C9/014"/>
    <s v="OLUFUNMILOLA"/>
    <s v="BAMIDELE"/>
    <s v="MAKANJUOLA"/>
    <s v="Female"/>
    <n v="9"/>
    <s v="Nigeria"/>
    <x v="1"/>
    <s v="University of Ibadan"/>
    <d v="2019-01-07T00:00:00"/>
    <d v="2019-03-01T00:00:00"/>
    <d v="2025-09-18T00:00:00"/>
    <n v="79"/>
    <m/>
    <m/>
    <m/>
    <n v="79"/>
    <x v="27"/>
    <x v="1"/>
    <s v="In progress: Above 60 months"/>
    <x v="2"/>
    <m/>
  </r>
  <r>
    <n v="189"/>
    <s v="C1/018"/>
    <s v="Sunday"/>
    <s v="Adepoju"/>
    <s v="Adedini"/>
    <s v="Male"/>
    <n v="1"/>
    <s v="Nigeria"/>
    <x v="0"/>
    <s v="University of the Witwatersrand"/>
    <d v="2011-02-08T00:00:00"/>
    <d v="2011-04-01T00:00:00"/>
    <d v="2025-09-18T00:00:00"/>
    <m/>
    <m/>
    <m/>
    <m/>
    <n v="24"/>
    <x v="142"/>
    <x v="0"/>
    <n v="24"/>
    <x v="0"/>
    <n v="25"/>
  </r>
  <r>
    <n v="190"/>
    <s v="C4/025"/>
    <s v="Sunday"/>
    <s v="Joseph"/>
    <s v="Ayamolowo"/>
    <s v="Male"/>
    <n v="4"/>
    <s v="Nigeria"/>
    <x v="0"/>
    <s v="Obafemi Awolowo University"/>
    <d v="2014-08-15T00:00:00"/>
    <d v="2014-03-01T00:00:00"/>
    <d v="2025-09-18T00:00:00"/>
    <m/>
    <m/>
    <m/>
    <m/>
    <n v="57"/>
    <x v="143"/>
    <x v="0"/>
    <n v="57"/>
    <x v="1"/>
    <n v="52"/>
  </r>
  <r>
    <n v="191"/>
    <s v="C5/005"/>
    <s v="Taiwo"/>
    <s v="Akinyode"/>
    <s v="Obembe"/>
    <s v="Male"/>
    <n v="5"/>
    <s v="Nigeria"/>
    <x v="1"/>
    <s v="University of the Witwatersrand"/>
    <d v="2016-07-04T00:00:00"/>
    <d v="2015-03-01T00:00:00"/>
    <d v="2025-09-18T00:00:00"/>
    <m/>
    <m/>
    <m/>
    <m/>
    <n v="81"/>
    <x v="144"/>
    <x v="0"/>
    <n v="81"/>
    <x v="1"/>
    <n v="65"/>
  </r>
  <r>
    <n v="192"/>
    <s v="C9/019"/>
    <s v="Ronald"/>
    <s v="Kibet"/>
    <s v="Tonui"/>
    <s v="Male"/>
    <n v="9"/>
    <s v="Kenya"/>
    <x v="10"/>
    <s v="University of the Witwatersrand"/>
    <d v="2020-01-01T00:00:00"/>
    <d v="2019-03-01T00:00:00"/>
    <d v="2025-09-18T00:00:00"/>
    <n v="79"/>
    <m/>
    <m/>
    <m/>
    <n v="79"/>
    <x v="27"/>
    <x v="1"/>
    <s v="In progress: Above 60 months"/>
    <x v="2"/>
    <m/>
  </r>
  <r>
    <n v="193"/>
    <s v="C1/008"/>
    <s v="Taofeek"/>
    <s v="Oluwole"/>
    <s v="Awotidebe"/>
    <s v="Male"/>
    <n v="1"/>
    <s v="Nigeria"/>
    <x v="0"/>
    <s v="University of Ibadan"/>
    <d v="2011-07-15T00:00:00"/>
    <d v="2011-04-01T00:00:00"/>
    <d v="2025-09-18T00:00:00"/>
    <m/>
    <m/>
    <m/>
    <m/>
    <n v="56"/>
    <x v="145"/>
    <x v="0"/>
    <n v="56"/>
    <x v="1"/>
    <n v="53"/>
  </r>
  <r>
    <n v="194"/>
    <s v="C6/013"/>
    <s v="Taofeek"/>
    <s v="Kolawole"/>
    <s v="Aliyu"/>
    <s v="Male"/>
    <n v="6"/>
    <s v="Nigeria"/>
    <x v="0"/>
    <s v="Obafemi Awolowo University"/>
    <d v="2016-12-20T00:00:00"/>
    <d v="2016-03-01T00:00:00"/>
    <d v="2025-09-18T00:00:00"/>
    <m/>
    <m/>
    <m/>
    <m/>
    <n v="42"/>
    <x v="146"/>
    <x v="0"/>
    <n v="42"/>
    <x v="0"/>
    <n v="32"/>
  </r>
  <r>
    <n v="195"/>
    <s v="C9/022"/>
    <s v="Glory "/>
    <m/>
    <s v="Mzembe"/>
    <s v="Female"/>
    <n v="9"/>
    <s v="Malawi"/>
    <x v="6"/>
    <s v="University of Malawi"/>
    <d v="2019-12-16T00:00:00"/>
    <d v="2019-03-01T00:00:00"/>
    <d v="2025-09-18T00:00:00"/>
    <n v="79"/>
    <d v="2023-06-01T00:00:00"/>
    <d v="2024-05-31T00:00:00"/>
    <n v="12"/>
    <n v="79"/>
    <x v="27"/>
    <x v="1"/>
    <s v="In progress: Above 60 months"/>
    <x v="2"/>
    <m/>
  </r>
  <r>
    <n v="196"/>
    <s v="C9/023"/>
    <s v="Temitope "/>
    <m/>
    <s v="Ilori"/>
    <s v="Female"/>
    <n v="9"/>
    <s v="Nigeria"/>
    <x v="1"/>
    <s v="University of Ibadan"/>
    <d v="2020-01-10T00:00:00"/>
    <d v="2019-03-01T00:00:00"/>
    <d v="2025-09-18T00:00:00"/>
    <n v="79"/>
    <m/>
    <m/>
    <m/>
    <n v="79"/>
    <x v="27"/>
    <x v="1"/>
    <s v="In progress: Above 60 months"/>
    <x v="2"/>
    <m/>
  </r>
  <r>
    <n v="197"/>
    <s v="C3/008"/>
    <s v="Tonney"/>
    <s v="Stophen"/>
    <s v="Nyirenda"/>
    <s v="Male"/>
    <n v="3"/>
    <s v="Malawi"/>
    <x v="6"/>
    <s v="University of Malawi"/>
    <d v="2011-11-01T00:00:00"/>
    <d v="2013-03-01T00:00:00"/>
    <d v="2025-09-18T00:00:00"/>
    <m/>
    <m/>
    <m/>
    <m/>
    <n v="28"/>
    <x v="147"/>
    <x v="0"/>
    <n v="28"/>
    <x v="0"/>
    <n v="44"/>
  </r>
  <r>
    <n v="198"/>
    <s v="C10/002"/>
    <s v="Aline"/>
    <m/>
    <s v="Uwase"/>
    <s v="Female"/>
    <n v="10"/>
    <s v="Rwanda"/>
    <x v="5"/>
    <s v="University of the Witwatersrand"/>
    <d v="2019-12-16T00:00:00"/>
    <d v="2020-03-01T00:00:00"/>
    <d v="2025-09-18T00:00:00"/>
    <n v="67"/>
    <m/>
    <m/>
    <m/>
    <n v="67"/>
    <x v="27"/>
    <x v="1"/>
    <s v="In progress: Above 60 months"/>
    <x v="2"/>
    <m/>
  </r>
  <r>
    <n v="199"/>
    <s v="C4/010"/>
    <s v="Tumaini"/>
    <s v="Chiseko"/>
    <s v="Malenga"/>
    <s v="Female"/>
    <n v="4"/>
    <s v="Malawi"/>
    <x v="6"/>
    <s v="University of Malawi"/>
    <d v="2014-03-31T00:00:00"/>
    <d v="2014-03-01T00:00:00"/>
    <d v="2025-09-18T00:00:00"/>
    <m/>
    <m/>
    <m/>
    <m/>
    <n v="94"/>
    <x v="63"/>
    <x v="0"/>
    <n v="94"/>
    <x v="1"/>
    <n v="93"/>
  </r>
  <r>
    <n v="200"/>
    <s v="C10/004"/>
    <s v="Aneth"/>
    <s v="Vedastus"/>
    <s v="Kalinjuma"/>
    <s v="Female"/>
    <n v="10"/>
    <s v="Tanzania"/>
    <x v="3"/>
    <s v="University of the Witwatersrand"/>
    <d v="2020-09-15T00:00:00"/>
    <d v="2020-03-01T00:00:00"/>
    <d v="2025-09-18T00:00:00"/>
    <n v="67"/>
    <m/>
    <m/>
    <m/>
    <n v="67"/>
    <x v="27"/>
    <x v="1"/>
    <s v="In progress: Above 60 months"/>
    <x v="2"/>
    <m/>
  </r>
  <r>
    <n v="201"/>
    <s v="C10/005"/>
    <s v="Apatsa"/>
    <m/>
    <s v="Selemani"/>
    <s v="Male"/>
    <n v="10"/>
    <s v="Malawi"/>
    <x v="6"/>
    <s v="University of the Witwatersrand"/>
    <d v="2021-08-16T00:00:00"/>
    <d v="2020-03-01T00:00:00"/>
    <d v="2025-09-18T00:00:00"/>
    <n v="67"/>
    <m/>
    <m/>
    <m/>
    <n v="67"/>
    <x v="27"/>
    <x v="1"/>
    <s v="In progress: Above 60 months"/>
    <x v="2"/>
    <m/>
  </r>
  <r>
    <n v="202"/>
    <s v="C6/024"/>
    <s v="Tutu"/>
    <s v="Said"/>
    <s v="Mzee"/>
    <s v="Female"/>
    <n v="6"/>
    <s v="Tanzania"/>
    <x v="3"/>
    <s v="University of Dar es Salaam"/>
    <d v="2016-10-20T00:00:00"/>
    <d v="2016-03-01T00:00:00"/>
    <d v="2025-09-18T00:00:00"/>
    <m/>
    <m/>
    <m/>
    <m/>
    <n v="99"/>
    <x v="87"/>
    <x v="0"/>
    <n v="99"/>
    <x v="1"/>
    <n v="92"/>
  </r>
  <r>
    <n v="203"/>
    <s v="C6/005"/>
    <s v="Valens"/>
    <m/>
    <s v="Mbarushimana"/>
    <s v="Male"/>
    <n v="6"/>
    <s v="Rwanda"/>
    <x v="5"/>
    <s v="University of the Witwatersrand"/>
    <d v="2017-03-16T00:00:00"/>
    <d v="2016-03-01T00:00:00"/>
    <d v="2025-09-18T00:00:00"/>
    <n v="115"/>
    <m/>
    <m/>
    <m/>
    <n v="115"/>
    <x v="148"/>
    <x v="0"/>
    <n v="104"/>
    <x v="1"/>
    <n v="92"/>
  </r>
  <r>
    <n v="204"/>
    <s v="C10/009"/>
    <s v="Emmanuel"/>
    <m/>
    <s v="Nzabonimana"/>
    <s v="Male"/>
    <n v="10"/>
    <s v="Rwanda"/>
    <x v="5"/>
    <s v="University of the Witwatersrand"/>
    <d v="2020-06-01T00:00:00"/>
    <d v="2020-03-01T00:00:00"/>
    <d v="2025-09-18T00:00:00"/>
    <n v="67"/>
    <m/>
    <m/>
    <m/>
    <n v="67"/>
    <x v="149"/>
    <x v="0"/>
    <n v="58"/>
    <x v="1"/>
    <n v="55"/>
  </r>
  <r>
    <n v="205"/>
    <s v="C1/006"/>
    <s v="Victoria"/>
    <s v="Mathew"/>
    <s v="Mwakalinga Chuma"/>
    <s v="Female"/>
    <n v="1"/>
    <s v="Tanzania"/>
    <x v="3"/>
    <s v="University of the Witwatersrand"/>
    <d v="2011-03-07T00:00:00"/>
    <d v="2011-04-01T00:00:00"/>
    <d v="2025-09-18T00:00:00"/>
    <m/>
    <m/>
    <m/>
    <m/>
    <n v="81"/>
    <x v="141"/>
    <x v="0"/>
    <n v="81"/>
    <x v="1"/>
    <n v="81"/>
  </r>
  <r>
    <n v="206"/>
    <s v="C7/008"/>
    <s v="Wanangwa"/>
    <s v="Chimwaza"/>
    <s v="Manda"/>
    <s v="Female"/>
    <n v="7"/>
    <s v="Malawi"/>
    <x v="6"/>
    <s v="University of the Witwatersrand"/>
    <d v="2017-09-21T00:00:00"/>
    <d v="2017-03-01T00:00:00"/>
    <d v="2025-09-18T00:00:00"/>
    <m/>
    <m/>
    <m/>
    <m/>
    <n v="81"/>
    <x v="150"/>
    <x v="0"/>
    <n v="81"/>
    <x v="1"/>
    <n v="74"/>
  </r>
  <r>
    <n v="207"/>
    <s v="C1/005"/>
    <s v="Wells"/>
    <m/>
    <s v="Utembe"/>
    <s v="Male"/>
    <n v="1"/>
    <s v="Malawi"/>
    <x v="6"/>
    <s v="University of the Witwatersrand"/>
    <d v="2011-04-13T00:00:00"/>
    <d v="2011-04-01T00:00:00"/>
    <d v="2025-09-18T00:00:00"/>
    <m/>
    <m/>
    <m/>
    <m/>
    <n v="63"/>
    <x v="151"/>
    <x v="0"/>
    <n v="63"/>
    <x v="1"/>
    <n v="63"/>
  </r>
  <r>
    <n v="208"/>
    <s v="C9/011"/>
    <s v="Wilfred"/>
    <m/>
    <s v="Eneku"/>
    <s v="Male"/>
    <n v="9"/>
    <s v="Uganda"/>
    <x v="4"/>
    <s v="Makerere University"/>
    <d v="2019-04-01T00:00:00"/>
    <d v="2019-03-01T00:00:00"/>
    <d v="2025-09-18T00:00:00"/>
    <n v="79"/>
    <m/>
    <m/>
    <m/>
    <n v="79"/>
    <x v="152"/>
    <x v="0"/>
    <n v="65"/>
    <x v="1"/>
    <n v="64"/>
  </r>
  <r>
    <n v="209"/>
    <s v="C4/009"/>
    <s v="Winnie"/>
    <s v="Chepkurui"/>
    <s v="Mutai"/>
    <s v="Female"/>
    <n v="4"/>
    <s v="Kenya"/>
    <x v="7"/>
    <s v="University of Nairobi"/>
    <d v="2015-03-15T00:00:00"/>
    <d v="2014-03-01T00:00:00"/>
    <d v="2025-09-18T00:00:00"/>
    <m/>
    <m/>
    <m/>
    <m/>
    <n v="115"/>
    <x v="153"/>
    <x v="0"/>
    <n v="115"/>
    <x v="1"/>
    <n v="103"/>
  </r>
  <r>
    <n v="210"/>
    <s v="C10/015"/>
    <s v="Mary"/>
    <s v="Ogbenyi"/>
    <s v="Ugalahi"/>
    <s v="Female"/>
    <n v="10"/>
    <s v="Nigeria"/>
    <x v="1"/>
    <s v="University of Ibadan"/>
    <d v="2020-05-04T00:00:00"/>
    <d v="2020-03-01T00:00:00"/>
    <d v="2025-09-18T00:00:00"/>
    <n v="67"/>
    <m/>
    <m/>
    <m/>
    <n v="67"/>
    <x v="154"/>
    <x v="0"/>
    <n v="61"/>
    <x v="1"/>
    <n v="58"/>
  </r>
  <r>
    <n v="211"/>
    <s v="C10/016"/>
    <s v="Maureen"/>
    <s v="Daisy"/>
    <s v="Majamanda"/>
    <s v="Female"/>
    <n v="10"/>
    <s v="Malawi"/>
    <x v="6"/>
    <s v="University of Malawi"/>
    <d v="2021-07-21T00:00:00"/>
    <d v="2020-03-01T00:00:00"/>
    <d v="2025-09-18T00:00:00"/>
    <n v="67"/>
    <m/>
    <m/>
    <m/>
    <n v="67"/>
    <x v="27"/>
    <x v="1"/>
    <s v="In progress: Above 60 months"/>
    <x v="2"/>
    <m/>
  </r>
  <r>
    <n v="212"/>
    <s v="C10/017"/>
    <s v="Monday"/>
    <s v="Daniel"/>
    <s v="Olodu"/>
    <s v="Male"/>
    <n v="10"/>
    <s v="Nigeria"/>
    <x v="0"/>
    <s v="University of Ibadan"/>
    <d v="2021-03-12T00:00:00"/>
    <d v="2020-03-01T00:00:00"/>
    <d v="2025-09-18T00:00:00"/>
    <n v="67"/>
    <m/>
    <m/>
    <m/>
    <n v="67"/>
    <x v="27"/>
    <x v="1"/>
    <s v="In progress: Above 60 months"/>
    <x v="2"/>
    <m/>
  </r>
  <r>
    <n v="213"/>
    <s v="C10/018"/>
    <s v="Oluwatosin"/>
    <s v="Eunice"/>
    <s v="Olorunmoteni"/>
    <s v="Female"/>
    <n v="10"/>
    <s v="Nigeria"/>
    <x v="0"/>
    <s v="Obafemi Awolowo University"/>
    <d v="2021-04-19T00:00:00"/>
    <d v="2020-03-01T00:00:00"/>
    <d v="2025-09-18T00:00:00"/>
    <n v="67"/>
    <m/>
    <m/>
    <m/>
    <n v="67"/>
    <x v="155"/>
    <x v="0"/>
    <n v="61"/>
    <x v="1"/>
    <m/>
  </r>
  <r>
    <n v="214"/>
    <s v="C10/019"/>
    <s v="Omotade"/>
    <s v="Adebimpe"/>
    <s v="Ijarotimi"/>
    <s v="Female"/>
    <n v="10"/>
    <s v="Nigeria"/>
    <x v="0"/>
    <s v="University of Ibadan"/>
    <d v="2021-01-21T00:00:00"/>
    <d v="2020-03-01T00:00:00"/>
    <d v="2025-09-18T00:00:00"/>
    <n v="67"/>
    <m/>
    <m/>
    <m/>
    <n v="67"/>
    <x v="27"/>
    <x v="1"/>
    <s v="In progress: Above 60 months"/>
    <x v="2"/>
    <m/>
  </r>
  <r>
    <n v="215"/>
    <s v="C10/020"/>
    <s v="Patience"/>
    <m/>
    <s v="Shamu"/>
    <s v="Female"/>
    <n v="10"/>
    <s v="Zimbabwe"/>
    <x v="2"/>
    <s v="University of the Witwatersrand"/>
    <d v="2021-03-10T00:00:00"/>
    <d v="2020-03-01T00:00:00"/>
    <d v="2025-09-18T00:00:00"/>
    <n v="67"/>
    <m/>
    <m/>
    <m/>
    <n v="67"/>
    <x v="27"/>
    <x v="1"/>
    <s v="In progress: Above 60 months"/>
    <x v="2"/>
    <m/>
  </r>
  <r>
    <n v="216"/>
    <s v="C5/004"/>
    <s v="Yolanda"/>
    <s v="Malele"/>
    <s v="Kolisa"/>
    <s v="Female"/>
    <n v="5"/>
    <s v="South Africa"/>
    <x v="2"/>
    <s v="University of the Witwatersrand"/>
    <d v="2016-03-01T00:00:00"/>
    <d v="2015-03-01T00:00:00"/>
    <d v="2025-09-18T00:00:00"/>
    <m/>
    <m/>
    <m/>
    <m/>
    <n v="75"/>
    <x v="12"/>
    <x v="0"/>
    <n v="75"/>
    <x v="1"/>
    <n v="63"/>
  </r>
  <r>
    <n v="217"/>
    <s v="C10/022"/>
    <s v="Stefanie"/>
    <m/>
    <s v="Vermaak"/>
    <s v="Female"/>
    <n v="10"/>
    <s v="South Africa"/>
    <x v="2"/>
    <s v="University of the Witwatersrand"/>
    <d v="2019-08-01T00:00:00"/>
    <d v="2020-03-01T00:00:00"/>
    <d v="2025-09-18T00:00:00"/>
    <n v="67"/>
    <m/>
    <m/>
    <m/>
    <n v="67"/>
    <x v="27"/>
    <x v="1"/>
    <s v="In progress: Above 60 months"/>
    <x v="2"/>
    <m/>
  </r>
  <r>
    <n v="218"/>
    <s v="C10/023"/>
    <s v="Takondwa"/>
    <s v="Connis"/>
    <s v="Bakuwa"/>
    <s v="Female"/>
    <n v="10"/>
    <s v="Malawi"/>
    <x v="6"/>
    <s v="University of the Witwatersrand"/>
    <d v="2021-10-10T00:00:00"/>
    <d v="2020-03-01T00:00:00"/>
    <d v="2025-09-18T00:00:00"/>
    <n v="67"/>
    <m/>
    <m/>
    <m/>
    <n v="67"/>
    <x v="27"/>
    <x v="1"/>
    <s v="In progress: Above 60 months"/>
    <x v="2"/>
    <m/>
  </r>
  <r>
    <n v="219"/>
    <s v="C10/024"/>
    <s v="Temitope"/>
    <s v="Olumuyiwa"/>
    <s v="Ojo"/>
    <s v="Male"/>
    <n v="10"/>
    <s v="Nigeria"/>
    <x v="0"/>
    <s v="University of the Witwatersrand"/>
    <d v="2022-03-02T00:00:00"/>
    <d v="2020-03-01T00:00:00"/>
    <d v="2025-09-18T00:00:00"/>
    <n v="67"/>
    <m/>
    <m/>
    <m/>
    <n v="67"/>
    <x v="27"/>
    <x v="1"/>
    <s v="In progress: Above 60 months"/>
    <x v="2"/>
    <m/>
  </r>
  <r>
    <n v="220"/>
    <s v="C10/025"/>
    <s v="Yetunde"/>
    <s v="A"/>
    <s v="Onimode"/>
    <s v="Female"/>
    <n v="10"/>
    <s v="Nigeria"/>
    <x v="1"/>
    <s v="University of the Witwatersrand"/>
    <d v="2021-08-24T00:00:00"/>
    <d v="2020-03-01T00:00:00"/>
    <d v="2025-09-18T00:00:00"/>
    <n v="67"/>
    <m/>
    <m/>
    <m/>
    <n v="67"/>
    <x v="27"/>
    <x v="1"/>
    <s v="In progress: Above 60 months"/>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9-18T00:00:00"/>
    <m/>
    <m/>
    <m/>
    <m/>
    <n v="28"/>
    <d v="2018-06-30T00:00:00"/>
    <s v="Completed"/>
    <n v="28"/>
    <s v=" Completed:On time"/>
    <n v="46"/>
  </r>
  <r>
    <n v="2"/>
    <s v="C9/015"/>
    <s v="Abiket"/>
    <s v="Nanfizat"/>
    <s v="Alamukii"/>
    <s v="Female"/>
    <n v="9"/>
    <s v="Nigeria"/>
    <s v="University of Ibadan"/>
    <s v="University of Ibadan"/>
    <d v="2016-02-17T00:00:00"/>
    <d v="2019-03-01T00:00:00"/>
    <d v="2025-09-18T00:00:00"/>
    <m/>
    <m/>
    <m/>
    <m/>
    <n v="54"/>
    <d v="2023-08-25T00:00:00"/>
    <s v="Completed"/>
    <n v="54"/>
    <s v="Completed:Delayed"/>
    <n v="91"/>
  </r>
  <r>
    <n v="3"/>
    <s v="C9/018"/>
    <s v="Abimbola  "/>
    <s v="Margaret"/>
    <s v="Obimakinde"/>
    <s v="Female"/>
    <n v="9"/>
    <s v="Nigeria"/>
    <s v="University of Ibadan"/>
    <s v="University of the Witwatersrand"/>
    <d v="2019-07-01T00:00:00"/>
    <d v="2019-03-01T00:00:00"/>
    <d v="2025-09-18T00:00:00"/>
    <m/>
    <m/>
    <m/>
    <m/>
    <n v="58"/>
    <d v="2023-12-20T00:00:00"/>
    <s v="Completed"/>
    <n v="58"/>
    <s v="Completed:Delayed"/>
    <n v="54"/>
  </r>
  <r>
    <n v="4"/>
    <s v="C2/013"/>
    <s v="Abiodun"/>
    <s v="Olufunke"/>
    <s v="Oluwatoba"/>
    <s v="Female"/>
    <n v="2"/>
    <s v="Nigeria"/>
    <s v="University of Ibadan"/>
    <s v="University of Ibadan"/>
    <d v="2012-01-12T00:00:00"/>
    <d v="2012-03-01T00:00:00"/>
    <d v="2025-09-18T00:00:00"/>
    <m/>
    <m/>
    <m/>
    <m/>
    <n v="93"/>
    <d v="2019-11-18T00:00:00"/>
    <s v="Completed"/>
    <n v="93"/>
    <s v="Completed:Delayed"/>
    <n v="95"/>
  </r>
  <r>
    <n v="5"/>
    <s v="C7/003"/>
    <s v="Abiola"/>
    <s v="Olubusola"/>
    <s v="Komolafe"/>
    <s v="Female"/>
    <n v="7"/>
    <s v="Nigeria"/>
    <s v="Obafemi Awolowo University"/>
    <s v="Obafemi Awolowo University"/>
    <d v="2016-03-29T00:00:00"/>
    <d v="2017-03-01T00:00:00"/>
    <d v="2025-09-18T00:00:00"/>
    <m/>
    <m/>
    <m/>
    <m/>
    <n v="34"/>
    <d v="2019-12-14T00:00:00"/>
    <s v="Completed"/>
    <n v="34"/>
    <s v=" Completed:On time"/>
    <n v="45"/>
  </r>
  <r>
    <n v="6"/>
    <s v="C2/001"/>
    <s v="Adebolajo"/>
    <m/>
    <s v="Adeyemo"/>
    <s v="Male"/>
    <n v="2"/>
    <s v="Nigeria"/>
    <s v="University of Ibadan"/>
    <s v="University of Ibadan"/>
    <d v="2012-01-16T00:00:00"/>
    <d v="2012-03-01T00:00:00"/>
    <d v="2025-09-18T00:00:00"/>
    <n v="163"/>
    <m/>
    <m/>
    <m/>
    <n v="163"/>
    <d v="2023-09-14T00:00:00"/>
    <s v="Completed"/>
    <n v="139"/>
    <s v="Completed:Delayed"/>
    <n v="140"/>
  </r>
  <r>
    <n v="7"/>
    <s v="C3/001"/>
    <s v="Adefolarin"/>
    <s v="Olufolake"/>
    <s v="Adeyinka"/>
    <s v="Female"/>
    <n v="3"/>
    <s v="Nigeria"/>
    <s v="University of Ibadan"/>
    <s v="University of Ibadan"/>
    <d v="2013-02-20T00:00:00"/>
    <d v="2013-03-01T00:00:00"/>
    <d v="2025-09-18T00:00:00"/>
    <m/>
    <m/>
    <m/>
    <m/>
    <n v="56"/>
    <d v="2017-10-30T00:00:00"/>
    <s v="Completed"/>
    <n v="56"/>
    <s v="Completed:Delayed"/>
    <n v="57"/>
  </r>
  <r>
    <n v="8"/>
    <s v="C8/002"/>
    <s v="Adeleye"/>
    <s v="Abiodun"/>
    <s v="Adeomi"/>
    <s v="Male"/>
    <n v="8"/>
    <s v="Nigeria"/>
    <s v="Obafemi Awolowo University"/>
    <s v="University of the Witwatersrand"/>
    <d v="2018-08-06T00:00:00"/>
    <d v="2018-03-01T00:00:00"/>
    <d v="2025-09-18T00:00:00"/>
    <m/>
    <m/>
    <m/>
    <m/>
    <n v="51"/>
    <d v="2022-05-01T00:00:00"/>
    <s v="Completed"/>
    <n v="51"/>
    <s v=" Completed:On time"/>
    <n v="45"/>
  </r>
  <r>
    <n v="9"/>
    <s v="C2/007"/>
    <s v="Adeniyi"/>
    <s v="Francis"/>
    <s v="Fagbamigbe"/>
    <s v="Male"/>
    <n v="2"/>
    <s v="Nigeria"/>
    <s v="University of Ibadan"/>
    <s v="University of Ibadan"/>
    <d v="2012-03-19T00:00:00"/>
    <d v="2012-03-01T00:00:00"/>
    <d v="2025-09-18T00:00:00"/>
    <m/>
    <m/>
    <m/>
    <m/>
    <n v="25"/>
    <d v="2014-03-31T00:00:00"/>
    <s v="Completed"/>
    <n v="25"/>
    <s v=" Completed:On time"/>
    <n v="25"/>
  </r>
  <r>
    <n v="10"/>
    <s v="C3/004"/>
    <s v="Adesola"/>
    <s v="Oluwafunmilola"/>
    <s v="Olumide"/>
    <s v="Female"/>
    <n v="3"/>
    <s v="Nigeria"/>
    <s v="University of Ibadan"/>
    <s v="University of Ibadan"/>
    <d v="2013-02-21T00:00:00"/>
    <d v="2013-03-01T00:00:00"/>
    <d v="2025-09-1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9-18T00:00:00"/>
    <m/>
    <m/>
    <m/>
    <m/>
    <n v="69"/>
    <d v="2019-11-30T00:00:00"/>
    <s v="Completed"/>
    <n v="69"/>
    <s v="Completed:Delayed"/>
    <n v="33"/>
  </r>
  <r>
    <n v="12"/>
    <s v="C9/021"/>
    <s v="Alex "/>
    <s v="John"/>
    <s v="Ntamatungiro"/>
    <s v="Male"/>
    <n v="9"/>
    <s v="Tanzania"/>
    <s v="Ifakara Health Institute"/>
    <s v="University of the Witwatersrand"/>
    <d v="2020-01-31T00:00:00"/>
    <d v="2019-03-01T00:00:00"/>
    <d v="2025-09-18T00:00:00"/>
    <m/>
    <m/>
    <m/>
    <m/>
    <n v="59"/>
    <d v="2024-01-22T00:00:00"/>
    <s v="Completed"/>
    <n v="59"/>
    <s v="Completed:Delayed"/>
    <n v="48"/>
  </r>
  <r>
    <n v="13"/>
    <s v="C7/002"/>
    <s v="Alexander"/>
    <s v="-"/>
    <s v="Kagaha"/>
    <s v="Male"/>
    <n v="7"/>
    <s v="Uganda"/>
    <s v="Makerere University"/>
    <s v="University of the Witwatersrand"/>
    <d v="2017-06-03T00:00:00"/>
    <d v="2017-03-01T00:00:00"/>
    <d v="2025-09-18T00:00:00"/>
    <m/>
    <m/>
    <m/>
    <m/>
    <n v="51"/>
    <d v="2021-05-18T00:00:00"/>
    <s v="Completed"/>
    <n v="51"/>
    <s v=" Completed:On time"/>
    <n v="48"/>
  </r>
  <r>
    <n v="14"/>
    <s v="C10/001"/>
    <s v="Alice"/>
    <m/>
    <s v="Muhayimana"/>
    <s v="Female"/>
    <n v="10"/>
    <s v="Rwanda"/>
    <s v="University of Rwanda"/>
    <s v="University of the Witwatersrand"/>
    <d v="2020-01-31T00:00:00"/>
    <d v="2020-03-01T00:00:00"/>
    <d v="2025-09-18T00:00:00"/>
    <n v="67"/>
    <m/>
    <m/>
    <m/>
    <n v="67"/>
    <d v="2024-09-03T00:00:00"/>
    <s v="Completed"/>
    <n v="55"/>
    <s v="Completed:Delayed"/>
    <n v="56"/>
  </r>
  <r>
    <n v="15"/>
    <s v="C2/002"/>
    <s v="Alinane Linda"/>
    <m/>
    <s v="Nyondo-Mipando"/>
    <s v="Female"/>
    <n v="2"/>
    <s v="Malawi"/>
    <s v="University of Malawi"/>
    <s v="University of Malawi"/>
    <d v="2012-01-09T00:00:00"/>
    <d v="2012-03-01T00:00:00"/>
    <d v="2025-09-18T00:00:00"/>
    <m/>
    <m/>
    <m/>
    <m/>
    <n v="49"/>
    <d v="2016-03-31T00:00:00"/>
    <s v="Completed"/>
    <n v="49"/>
    <s v=" Completed:On time"/>
    <n v="51"/>
  </r>
  <r>
    <n v="16"/>
    <s v="C4/003"/>
    <s v="Andrew"/>
    <s v="-"/>
    <s v="Tamale"/>
    <s v="Male"/>
    <n v="4"/>
    <s v="Uganda"/>
    <s v="Makerere University"/>
    <s v="Makerere University"/>
    <d v="2014-03-12T00:00:00"/>
    <d v="2014-03-01T00:00:00"/>
    <d v="2025-09-18T00:00:00"/>
    <m/>
    <m/>
    <m/>
    <m/>
    <n v="37"/>
    <d v="2017-03-30T00:00:00"/>
    <s v="Completed"/>
    <n v="37"/>
    <s v=" Completed:On time"/>
    <n v="37"/>
  </r>
  <r>
    <n v="17"/>
    <s v="C3/002"/>
    <s v="Angeline"/>
    <m/>
    <s v="Chepchirchir"/>
    <s v="Female"/>
    <n v="3"/>
    <s v="Kenya"/>
    <s v="University of Nairobi"/>
    <s v="University of Nairobi"/>
    <d v="2013-02-24T00:00:00"/>
    <d v="2013-03-01T00:00:00"/>
    <d v="2025-09-18T00:00:00"/>
    <m/>
    <m/>
    <m/>
    <m/>
    <n v="82"/>
    <d v="2019-12-20T00:00:00"/>
    <s v="Completed"/>
    <n v="82"/>
    <s v="Completed:Delayed"/>
    <n v="82"/>
  </r>
  <r>
    <n v="18"/>
    <s v="C3/020"/>
    <s v="Anitha"/>
    <s v="-"/>
    <s v="Philbert"/>
    <s v="Female"/>
    <n v="3"/>
    <s v="Tanzania"/>
    <s v="University of Dar es Salaam"/>
    <s v="University of Dar es Salaam"/>
    <d v="2012-10-23T00:00:00"/>
    <d v="2013-03-01T00:00:00"/>
    <d v="2025-09-18T00:00:00"/>
    <m/>
    <m/>
    <m/>
    <m/>
    <n v="42"/>
    <d v="2016-08-30T00:00:00"/>
    <s v="Completed"/>
    <n v="42"/>
    <s v=" Completed:On time"/>
    <n v="47"/>
  </r>
  <r>
    <n v="19"/>
    <s v="C3/003"/>
    <s v="Anne"/>
    <s v="Majuma"/>
    <s v="Khisa"/>
    <s v="Female"/>
    <n v="3"/>
    <s v="Kenya"/>
    <s v="University of Nairobi"/>
    <s v="University of Nairobi"/>
    <d v="2012-07-07T00:00:00"/>
    <d v="2013-03-01T00:00:00"/>
    <d v="2025-09-18T00:00:00"/>
    <m/>
    <m/>
    <m/>
    <m/>
    <n v="46"/>
    <d v="2016-12-31T00:00:00"/>
    <s v="Completed"/>
    <n v="46"/>
    <s v=" Completed:On time"/>
    <n v="54"/>
  </r>
  <r>
    <n v="20"/>
    <s v="C8/014"/>
    <s v="Atupele"/>
    <s v="Ngina"/>
    <s v="Mulaga"/>
    <s v="Female"/>
    <n v="8"/>
    <s v="Malawi"/>
    <s v="University of Malawi"/>
    <s v="University of Malawi"/>
    <d v="2018-04-01T00:00:00"/>
    <d v="2018-03-01T00:00:00"/>
    <d v="2025-09-18T00:00:00"/>
    <m/>
    <m/>
    <m/>
    <m/>
    <n v="58"/>
    <d v="2022-12-05T00:00:00"/>
    <s v="Completed"/>
    <n v="58"/>
    <s v="Completed:Delayed"/>
    <n v="57"/>
  </r>
  <r>
    <n v="21"/>
    <s v="C2/003"/>
    <s v="Austin"/>
    <s v="Henderson"/>
    <s v="Mtethiwa"/>
    <s v="Male"/>
    <n v="2"/>
    <s v="Malawi"/>
    <s v="University of Malawi"/>
    <s v="University of Malawi"/>
    <d v="2012-03-09T00:00:00"/>
    <d v="2012-03-01T00:00:00"/>
    <d v="2025-09-18T00:00:00"/>
    <m/>
    <m/>
    <m/>
    <m/>
    <n v="57"/>
    <d v="2016-11-30T00:00:00"/>
    <s v="Completed"/>
    <n v="57"/>
    <s v="Completed:Delayed"/>
    <n v="57"/>
  </r>
  <r>
    <n v="22"/>
    <s v="C4/001"/>
    <s v="Ayodele"/>
    <s v="John"/>
    <s v="Alonge"/>
    <s v="Male"/>
    <n v="4"/>
    <s v="Nigeria"/>
    <s v="University of Ibadan"/>
    <s v="University of Nairobi"/>
    <d v="2015-09-30T00:00:00"/>
    <d v="2014-03-01T00:00:00"/>
    <d v="2025-09-18T00:00:00"/>
    <m/>
    <m/>
    <m/>
    <m/>
    <n v="46"/>
    <d v="2017-12-20T00:00:00"/>
    <s v="Completed"/>
    <n v="46"/>
    <s v=" Completed:On time"/>
    <n v="27"/>
  </r>
  <r>
    <n v="23"/>
    <s v="C1/001"/>
    <s v="Babatunde"/>
    <s v="Olubayo"/>
    <s v="Adedokun"/>
    <s v="Male"/>
    <n v="1"/>
    <s v="Nigeria"/>
    <s v="University of Ibadan"/>
    <s v="University of Ibadan"/>
    <d v="2011-03-01T00:00:00"/>
    <d v="2011-04-01T00:00:00"/>
    <d v="2025-09-18T00:00:00"/>
    <m/>
    <m/>
    <m/>
    <m/>
    <n v="70"/>
    <d v="2017-01-31T00:00:00"/>
    <s v="Completed"/>
    <n v="70"/>
    <s v="Completed:Delayed"/>
    <n v="71"/>
  </r>
  <r>
    <n v="24"/>
    <s v="C6/001"/>
    <s v="Beatrice"/>
    <s v="Waitherero"/>
    <s v="Maina"/>
    <s v="Female"/>
    <n v="6"/>
    <s v="Kenya"/>
    <s v="APHRC"/>
    <s v="University of the Witwatersrand"/>
    <d v="2017-03-22T00:00:00"/>
    <d v="2016-03-01T00:00:00"/>
    <d v="2025-09-18T00:00:00"/>
    <m/>
    <m/>
    <m/>
    <m/>
    <n v="67"/>
    <d v="2021-09-22T00:00:00"/>
    <s v="Completed"/>
    <n v="67"/>
    <s v="Completed:Delayed"/>
    <n v="55"/>
  </r>
  <r>
    <n v="25"/>
    <s v="C10/006"/>
    <s v="Beryl"/>
    <s v="Chelangat"/>
    <s v="Maritim"/>
    <s v="Female"/>
    <n v="10"/>
    <s v="Kenya"/>
    <s v="Moi University"/>
    <s v="University of the Witwatersrand"/>
    <d v="2020-07-01T00:00:00"/>
    <d v="2020-03-01T00:00:00"/>
    <d v="2025-09-18T00:00:00"/>
    <m/>
    <m/>
    <m/>
    <m/>
    <n v="43"/>
    <d v="2023-09-19T00:00:00"/>
    <s v="Completed"/>
    <n v="43"/>
    <s v=" Completed:On time"/>
    <n v="39"/>
  </r>
  <r>
    <n v="26"/>
    <s v="C6/002"/>
    <s v="Betty"/>
    <s v="Karimi"/>
    <s v="Mwiti"/>
    <s v="Female"/>
    <n v="6"/>
    <s v="Kenya"/>
    <s v="University of Nairobi"/>
    <s v="University of Nairobi"/>
    <d v="2016-11-30T00:00:00"/>
    <d v="2016-03-01T00:00:00"/>
    <d v="2025-09-1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9-18T00:00:00"/>
    <m/>
    <m/>
    <m/>
    <m/>
    <n v="51"/>
    <d v="2021-05-18T00:00:00"/>
    <s v="Completed"/>
    <n v="51"/>
    <s v=" Completed:On time"/>
    <n v="49"/>
  </r>
  <r>
    <n v="28"/>
    <s v="C4/004"/>
    <s v="Boladale"/>
    <s v="Moyosore"/>
    <s v="Mapayi"/>
    <s v="Female"/>
    <n v="4"/>
    <s v="Nigeria"/>
    <s v="Obafemi Awolowo University"/>
    <s v="Obafemi Awolowo University"/>
    <d v="2013-03-15T00:00:00"/>
    <d v="2014-03-01T00:00:00"/>
    <d v="2025-09-18T00:00:00"/>
    <m/>
    <m/>
    <m/>
    <m/>
    <n v="37"/>
    <d v="2017-03-31T00:00:00"/>
    <s v="Completed"/>
    <n v="37"/>
    <s v=" Completed:On time"/>
    <n v="49"/>
  </r>
  <r>
    <n v="29"/>
    <s v="C2/008"/>
    <s v="Tumwine"/>
    <m/>
    <s v="Gabriel"/>
    <s v="Male"/>
    <n v="2"/>
    <s v="Uganda"/>
    <s v="Makerere University"/>
    <s v="Makerere University"/>
    <d v="2012-01-25T00:00:00"/>
    <d v="2012-03-01T00:00:00"/>
    <d v="2025-09-18T00:00:00"/>
    <n v="163"/>
    <m/>
    <m/>
    <m/>
    <n v="163"/>
    <m/>
    <s v="In progress"/>
    <s v="In progress: Above 60 months"/>
    <s v="In progress: Above 60 months"/>
    <m/>
  </r>
  <r>
    <n v="30"/>
    <s v="C4/005"/>
    <s v="Bolutife"/>
    <s v="Ayokunnu"/>
    <s v="Olusanya"/>
    <s v="Male"/>
    <n v="4"/>
    <s v="Nigeria"/>
    <s v="University of Ibadan"/>
    <s v="University of Ibadan"/>
    <d v="2014-07-10T00:00:00"/>
    <d v="2014-03-01T00:00:00"/>
    <d v="2025-09-18T00:00:00"/>
    <m/>
    <m/>
    <m/>
    <m/>
    <n v="85"/>
    <d v="2021-03-05T00:00:00"/>
    <s v="Completed"/>
    <n v="85"/>
    <s v="Completed:Delayed"/>
    <n v="80"/>
  </r>
  <r>
    <n v="31"/>
    <s v="C1/003"/>
    <s v="Caroline"/>
    <s v="Sultan"/>
    <s v="Sambai"/>
    <s v="Female"/>
    <n v="1"/>
    <s v="Kenya"/>
    <s v="Moi University"/>
    <s v="Moi University"/>
    <d v="2011-10-11T00:00:00"/>
    <d v="2011-04-01T00:00:00"/>
    <d v="2025-09-18T00:00:00"/>
    <m/>
    <m/>
    <m/>
    <m/>
    <n v="36"/>
    <d v="2014-03-31T00:00:00"/>
    <s v="Completed"/>
    <n v="36"/>
    <s v=" Completed:On time"/>
    <n v="30"/>
  </r>
  <r>
    <n v="32"/>
    <s v="C4/007"/>
    <s v="Caroline"/>
    <s v="Jepkoech"/>
    <s v="Sawe"/>
    <s v="Female"/>
    <n v="4"/>
    <s v="Kenya"/>
    <s v="Moi University"/>
    <s v="University of Nairobi"/>
    <d v="2014-04-01T00:00:00"/>
    <d v="2014-03-01T00:00:00"/>
    <d v="2025-09-18T00:00:00"/>
    <m/>
    <m/>
    <m/>
    <m/>
    <n v="91"/>
    <d v="2021-09-03T00:00:00"/>
    <s v="Completed"/>
    <n v="91"/>
    <s v="Completed:Delayed"/>
    <n v="90"/>
  </r>
  <r>
    <n v="33"/>
    <s v="C7/006"/>
    <s v="Catherine"/>
    <s v="Mawia"/>
    <s v="Musyoka"/>
    <s v="Female"/>
    <n v="7"/>
    <s v="Kenya"/>
    <s v="University of Nairobi"/>
    <s v="University of Nairobi"/>
    <d v="2017-06-30T00:00:00"/>
    <d v="2017-03-01T00:00:00"/>
    <d v="2025-09-18T00:00:00"/>
    <m/>
    <m/>
    <m/>
    <m/>
    <n v="55"/>
    <d v="2021-09-29T00:00:00"/>
    <s v="Completed"/>
    <n v="55"/>
    <s v="Completed:Delayed"/>
    <n v="51"/>
  </r>
  <r>
    <n v="34"/>
    <s v="C5/002"/>
    <s v="Celestin"/>
    <m/>
    <s v="Ndikumana"/>
    <s v="Male"/>
    <n v="5"/>
    <s v="Rwanda"/>
    <s v="University of Rwanda"/>
    <s v="Moi University"/>
    <d v="2017-09-15T00:00:00"/>
    <d v="2015-03-01T00:00:00"/>
    <d v="2025-09-18T00:00:00"/>
    <m/>
    <m/>
    <m/>
    <m/>
    <n v="58"/>
    <d v="2019-12-31T00:00:00"/>
    <s v="Completed"/>
    <n v="58"/>
    <s v="Completed:Delayed"/>
    <n v="28"/>
  </r>
  <r>
    <n v="35"/>
    <s v="C7/005"/>
    <s v="Celestin"/>
    <m/>
    <s v="Banamwana"/>
    <s v="Male"/>
    <n v="7"/>
    <s v="Rwanda"/>
    <s v="University of Rwanda"/>
    <s v="Makerere University"/>
    <d v="2017-04-30T00:00:00"/>
    <d v="2017-03-01T00:00:00"/>
    <d v="2025-09-18T00:00:00"/>
    <m/>
    <m/>
    <m/>
    <m/>
    <n v="82"/>
    <d v="2023-12-13T00:00:00"/>
    <s v="Completed"/>
    <n v="82"/>
    <s v="Completed:Delayed"/>
    <n v="80"/>
  </r>
  <r>
    <n v="36"/>
    <s v="C1/002"/>
    <s v="Celine"/>
    <m/>
    <s v="Niwemahoro"/>
    <s v="Female"/>
    <n v="1"/>
    <s v="Rwanda"/>
    <s v="University of Rwanda"/>
    <s v="University of Dar es Salaam"/>
    <d v="2011-03-14T00:00:00"/>
    <d v="2011-04-01T00:00:00"/>
    <d v="2025-09-18T00:00:00"/>
    <m/>
    <m/>
    <m/>
    <m/>
    <n v="79"/>
    <d v="2017-10-15T00:00:00"/>
    <s v="Completed"/>
    <n v="79"/>
    <s v="Completed:Delayed"/>
    <n v="80"/>
  </r>
  <r>
    <n v="37"/>
    <s v="C3/006"/>
    <s v="Charles"/>
    <s v="Masulani"/>
    <s v="Mwale"/>
    <s v="Male"/>
    <n v="3"/>
    <s v="Rwanda"/>
    <s v="University of Rwanda"/>
    <s v="University of Rwanda"/>
    <d v="2012-10-18T00:00:00"/>
    <d v="2013-03-01T00:00:00"/>
    <d v="2025-09-18T00:00:00"/>
    <m/>
    <m/>
    <m/>
    <m/>
    <n v="57"/>
    <d v="2017-11-30T00:00:00"/>
    <s v="Completed"/>
    <n v="57"/>
    <s v="Completed:Delayed"/>
    <n v="62"/>
  </r>
  <r>
    <n v="38"/>
    <s v="C9/008"/>
    <s v="Charles "/>
    <m/>
    <s v="Ssemugabo"/>
    <s v="Male"/>
    <n v="9"/>
    <s v="Uganda"/>
    <s v="Makerere University"/>
    <s v="Makerere University"/>
    <d v="2019-07-01T00:00:00"/>
    <d v="2019-03-01T00:00:00"/>
    <d v="2025-09-18T00:00:00"/>
    <m/>
    <m/>
    <m/>
    <m/>
    <n v="55"/>
    <d v="2023-09-05T00:00:00"/>
    <s v="Completed"/>
    <n v="55"/>
    <s v="Completed:Delayed"/>
    <n v="51"/>
  </r>
  <r>
    <n v="39"/>
    <s v="C5/001"/>
    <s v="Cheikh Mbacké"/>
    <m/>
    <s v="Faye"/>
    <s v="Male"/>
    <n v="5"/>
    <s v="Senegal"/>
    <s v="APHRC"/>
    <s v="University of the Witwatersrand"/>
    <d v="2016-01-01T00:00:00"/>
    <d v="2015-03-01T00:00:00"/>
    <d v="2025-09-18T00:00:00"/>
    <m/>
    <m/>
    <m/>
    <m/>
    <n v="52"/>
    <d v="2019-06-30T00:00:00"/>
    <s v="Completed"/>
    <n v="52"/>
    <s v="Completed:Delayed"/>
    <n v="42"/>
  </r>
  <r>
    <n v="40"/>
    <s v="C10/007"/>
    <s v="Chinenyenwa"/>
    <s v="Maria Dorathy"/>
    <s v="Ohia"/>
    <s v="Female"/>
    <n v="10"/>
    <s v="Nigeria"/>
    <s v="University of Ibadan"/>
    <s v="University of Ibadan"/>
    <m/>
    <d v="2020-03-01T00:00:00"/>
    <d v="2025-09-18T00:00:00"/>
    <m/>
    <m/>
    <m/>
    <m/>
    <n v="22"/>
    <d v="2021-12-13T00:00:00"/>
    <s v="Completed"/>
    <n v="22"/>
    <s v=" Completed:On time"/>
    <n v="1464"/>
  </r>
  <r>
    <n v="41"/>
    <s v="C4/006"/>
    <s v="Chrispus"/>
    <s v="-"/>
    <s v="Mayora"/>
    <s v="Male"/>
    <n v="4"/>
    <s v="Uganda"/>
    <s v="Makerere University"/>
    <s v="University of the Witwatersrand"/>
    <d v="2015-01-01T00:00:00"/>
    <d v="2014-03-01T00:00:00"/>
    <d v="2025-09-18T00:00:00"/>
    <m/>
    <m/>
    <m/>
    <m/>
    <n v="89"/>
    <d v="2021-07-15T00:00:00"/>
    <s v="Completed"/>
    <n v="89"/>
    <s v="Completed:Delayed"/>
    <n v="79"/>
  </r>
  <r>
    <n v="42"/>
    <s v="C8/008"/>
    <s v="Christine"/>
    <s v="Minoo"/>
    <s v="Mbindyo"/>
    <s v="Female"/>
    <n v="8"/>
    <s v="Kenya"/>
    <s v="University of Nairobi"/>
    <s v="University of Nairobi"/>
    <d v="2018-10-01T00:00:00"/>
    <d v="2018-03-01T00:00:00"/>
    <d v="2025-09-18T00:00:00"/>
    <m/>
    <m/>
    <m/>
    <m/>
    <n v="50"/>
    <d v="2022-04-28T00:00:00"/>
    <s v="Completed"/>
    <n v="50"/>
    <s v=" Completed:On time"/>
    <n v="43"/>
  </r>
  <r>
    <n v="43"/>
    <s v="C2/004"/>
    <s v="Diana"/>
    <s v="-"/>
    <s v="Menya"/>
    <s v="Female"/>
    <n v="2"/>
    <s v="Kenya"/>
    <s v="Moi University"/>
    <s v="Moi University"/>
    <d v="2013-03-01T00:00:00"/>
    <d v="2012-03-01T00:00:00"/>
    <d v="2025-09-18T00:00:00"/>
    <m/>
    <m/>
    <m/>
    <m/>
    <n v="57"/>
    <d v="2016-11-30T00:00:00"/>
    <s v="Completed"/>
    <n v="57"/>
    <s v="Completed:Delayed"/>
    <n v="45"/>
  </r>
  <r>
    <n v="44"/>
    <s v="C4/008"/>
    <s v="Dieter"/>
    <m/>
    <s v="Hartmann"/>
    <s v="Male"/>
    <n v="4"/>
    <s v="South Africa"/>
    <s v="University of the Witwatersrand"/>
    <s v="University of the Witwatersrand"/>
    <d v="2013-12-09T00:00:00"/>
    <d v="2014-03-01T00:00:00"/>
    <d v="2025-09-18T00:00:00"/>
    <m/>
    <m/>
    <m/>
    <m/>
    <n v="101"/>
    <d v="2022-07-04T00:00:00"/>
    <s v="Completed"/>
    <n v="101"/>
    <s v="Completed:Delayed"/>
    <n v="103"/>
  </r>
  <r>
    <n v="45"/>
    <s v="C3/009"/>
    <s v="Evangeline"/>
    <s v="Wawira"/>
    <s v="Njiru"/>
    <s v="Female"/>
    <n v="3"/>
    <s v="Kenya"/>
    <s v="Moi University"/>
    <s v="Moi University"/>
    <d v="2012-09-01T00:00:00"/>
    <d v="2013-03-01T00:00:00"/>
    <d v="2025-09-18T00:00:00"/>
    <n v="151"/>
    <m/>
    <m/>
    <m/>
    <n v="151"/>
    <m/>
    <s v="In progress"/>
    <s v="In progress: Above 60 months"/>
    <s v="In progress: Above 60 months"/>
    <m/>
  </r>
  <r>
    <n v="46"/>
    <s v="C1/004"/>
    <s v="Dieudonne"/>
    <m/>
    <s v="Uwizeye"/>
    <s v="Male"/>
    <n v="1"/>
    <s v="Rwanda"/>
    <s v="University of Rwanda"/>
    <s v="University of Dar es Salaam"/>
    <d v="2011-06-01T00:00:00"/>
    <d v="2011-04-01T00:00:00"/>
    <d v="2025-09-18T00:00:00"/>
    <m/>
    <m/>
    <m/>
    <m/>
    <n v="56"/>
    <d v="2015-11-30T00:00:00"/>
    <s v="Completed"/>
    <n v="56"/>
    <s v="Completed:Delayed"/>
    <n v="54"/>
  </r>
  <r>
    <n v="47"/>
    <s v="C3/011"/>
    <s v="Emmanuel"/>
    <m/>
    <s v="Shema"/>
    <s v="Male"/>
    <n v="3"/>
    <s v="Rwanda"/>
    <s v="University of Rwanda"/>
    <s v="Moi University"/>
    <d v="2013-03-27T00:00:00"/>
    <d v="2013-03-01T00:00:00"/>
    <d v="2025-09-18T00:00:00"/>
    <n v="151"/>
    <m/>
    <m/>
    <m/>
    <n v="151"/>
    <m/>
    <s v="In progress"/>
    <s v="In progress: Above 60 months"/>
    <s v="In progress: Above 60 months"/>
    <m/>
  </r>
  <r>
    <n v="48"/>
    <s v="C5/006"/>
    <s v="Emmanuel"/>
    <s v="Wilson"/>
    <s v="Kaindoa"/>
    <s v="Male"/>
    <n v="5"/>
    <s v="Tanzania"/>
    <s v="Ifakara Health Institute"/>
    <s v="University of the Witwatersrand"/>
    <d v="2015-08-15T00:00:00"/>
    <d v="2015-03-01T00:00:00"/>
    <d v="2025-09-18T00:00:00"/>
    <m/>
    <m/>
    <m/>
    <m/>
    <n v="58"/>
    <d v="2019-12-31T00:00:00"/>
    <s v="Completed"/>
    <n v="58"/>
    <s v="Completed:Delayed"/>
    <n v="53"/>
  </r>
  <r>
    <n v="49"/>
    <s v="C6/006"/>
    <s v="Eniola"/>
    <m/>
    <s v="Bambgboye"/>
    <s v="Male"/>
    <n v="6"/>
    <s v="Nigeria"/>
    <s v="University of Ibadan"/>
    <s v="University of Ibadan"/>
    <d v="2016-08-08T00:00:00"/>
    <d v="2016-03-01T00:00:00"/>
    <d v="2025-09-1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9-1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9-18T00:00:00"/>
    <m/>
    <m/>
    <m/>
    <m/>
    <n v="60"/>
    <d v="2024-02-15T00:00:00"/>
    <s v="Completed"/>
    <n v="60"/>
    <s v="Completed:Delayed"/>
    <n v="54"/>
  </r>
  <r>
    <n v="52"/>
    <s v="C1/007"/>
    <s v="Esnat"/>
    <s v="Dorothy"/>
    <s v="Chirwa"/>
    <s v="Female"/>
    <n v="1"/>
    <s v="Malawi"/>
    <s v="University of Malawi"/>
    <s v="University of the Witwatersrand"/>
    <d v="2011-02-03T00:00:00"/>
    <d v="2011-04-01T00:00:00"/>
    <d v="2025-09-18T00:00:00"/>
    <m/>
    <m/>
    <m/>
    <m/>
    <n v="67"/>
    <d v="2016-10-31T00:00:00"/>
    <s v="Completed"/>
    <n v="67"/>
    <s v="Completed:Delayed"/>
    <n v="69"/>
  </r>
  <r>
    <n v="53"/>
    <s v="C1/013"/>
    <s v="Esther"/>
    <s v="Clyde"/>
    <s v="Nabakwe"/>
    <s v="Female"/>
    <n v="1"/>
    <s v="Kenya"/>
    <s v="Moi University"/>
    <s v="Moi University"/>
    <d v="2011-03-03T00:00:00"/>
    <d v="2011-04-01T00:00:00"/>
    <d v="2025-09-18T00:00:00"/>
    <m/>
    <m/>
    <m/>
    <m/>
    <n v="101"/>
    <d v="2019-08-22T00:00:00"/>
    <s v="Completed"/>
    <n v="101"/>
    <s v="Completed:Delayed"/>
    <n v="102"/>
  </r>
  <r>
    <n v="54"/>
    <s v="C5/003"/>
    <s v="Esther"/>
    <s v="Kikelomo"/>
    <s v="Afolabi"/>
    <s v="Female"/>
    <n v="5"/>
    <s v="Nigeria"/>
    <s v="Obafemi Awolowo University"/>
    <s v="Obafemi Awolowo University"/>
    <d v="2014-04-19T00:00:00"/>
    <d v="2015-03-01T00:00:00"/>
    <d v="2025-09-18T00:00:00"/>
    <m/>
    <m/>
    <m/>
    <m/>
    <n v="39"/>
    <d v="2018-05-30T00:00:00"/>
    <s v="Completed"/>
    <n v="39"/>
    <s v=" Completed:On time"/>
    <n v="50"/>
  </r>
  <r>
    <n v="55"/>
    <s v="C2/005"/>
    <s v="Evaline"/>
    <m/>
    <s v="Mcharo"/>
    <s v="Female"/>
    <n v="2"/>
    <s v="Tanzania"/>
    <s v="University of Dar es Salaam"/>
    <s v="University of Nairobi"/>
    <d v="2012-02-07T00:00:00"/>
    <d v="2012-03-01T00:00:00"/>
    <d v="2025-09-18T00:00:00"/>
    <m/>
    <m/>
    <m/>
    <m/>
    <n v="58"/>
    <d v="2016-12-31T00:00:00"/>
    <s v="Completed"/>
    <n v="58"/>
    <s v="Completed:Delayed"/>
    <n v="59"/>
  </r>
  <r>
    <n v="56"/>
    <s v="C3/021"/>
    <s v="Providence"/>
    <s v="Jechirchir"/>
    <s v="Kiptoo"/>
    <s v="Female"/>
    <n v="3"/>
    <s v="Kenya"/>
    <s v="Moi University"/>
    <s v="Moi University"/>
    <d v="2012-09-01T00:00:00"/>
    <d v="2013-03-01T00:00:00"/>
    <d v="2025-09-18T00:00:00"/>
    <n v="151"/>
    <m/>
    <m/>
    <m/>
    <n v="151"/>
    <m/>
    <s v="In progress"/>
    <s v="In progress: Above 60 months"/>
    <s v="In progress: Above 60 months"/>
    <m/>
  </r>
  <r>
    <n v="57"/>
    <s v="C9/010"/>
    <s v="Evelyne"/>
    <m/>
    <s v="Kantarama"/>
    <s v="Female"/>
    <n v="9"/>
    <s v="Rwanda"/>
    <s v="University of Rwanda"/>
    <s v="University of Rwanda"/>
    <d v="2019-12-11T00:00:00"/>
    <d v="2019-03-01T00:00:00"/>
    <d v="2025-09-18T00:00:00"/>
    <m/>
    <m/>
    <m/>
    <m/>
    <n v="56"/>
    <d v="2023-10-30T00:00:00"/>
    <s v="Completed"/>
    <n v="56"/>
    <s v="Completed:Delayed"/>
    <n v="47"/>
  </r>
  <r>
    <n v="58"/>
    <s v="C8/020"/>
    <s v="Faustin"/>
    <m/>
    <s v="Ntirenganya"/>
    <s v="Male"/>
    <n v="8"/>
    <s v="Rwanda"/>
    <s v="University of Rwanda"/>
    <s v="University of Rwanda"/>
    <d v="2018-09-01T00:00:00"/>
    <d v="2018-03-01T00:00:00"/>
    <d v="2025-09-18T00:00:00"/>
    <n v="91"/>
    <m/>
    <m/>
    <m/>
    <n v="91"/>
    <d v="2023-11-17T00:00:00"/>
    <s v="Completed"/>
    <n v="69"/>
    <s v="Completed:Delayed"/>
    <n v="63"/>
  </r>
  <r>
    <n v="59"/>
    <s v="C7/011"/>
    <s v="Felishana"/>
    <s v="Jepkosgei"/>
    <s v="Cherop"/>
    <s v="Female"/>
    <n v="7"/>
    <s v="Kenya"/>
    <s v="Moi University"/>
    <s v="Moi University"/>
    <d v="2017-08-31T00:00:00"/>
    <d v="2017-03-01T00:00:00"/>
    <d v="2025-09-18T00:00:00"/>
    <m/>
    <m/>
    <m/>
    <m/>
    <n v="69"/>
    <d v="2022-11-14T00:00:00"/>
    <s v="Completed"/>
    <n v="69"/>
    <s v="Completed:Delayed"/>
    <n v="63"/>
  </r>
  <r>
    <n v="60"/>
    <s v="C5/009"/>
    <s v="Felix"/>
    <m/>
    <s v="Khuluza"/>
    <s v="Male"/>
    <n v="5"/>
    <s v="Malawi"/>
    <s v="University of Malawi"/>
    <s v="University of Malawi"/>
    <d v="2015-02-02T00:00:00"/>
    <d v="2015-03-01T00:00:00"/>
    <d v="2025-09-18T00:00:00"/>
    <m/>
    <m/>
    <m/>
    <m/>
    <n v="46"/>
    <d v="2018-12-31T00:00:00"/>
    <s v="Completed"/>
    <n v="46"/>
    <s v=" Completed:On time"/>
    <n v="47"/>
  </r>
  <r>
    <n v="61"/>
    <s v="C4/011"/>
    <s v="Flavia"/>
    <s v="Kiweewa"/>
    <s v="Matovu"/>
    <s v="Female"/>
    <n v="4"/>
    <s v="Uganda"/>
    <s v="Makerere University"/>
    <s v="University of the Witwatersrand"/>
    <d v="2017-05-31T00:00:00"/>
    <d v="2014-03-01T00:00:00"/>
    <d v="2025-09-18T00:00:00"/>
    <m/>
    <m/>
    <m/>
    <m/>
    <n v="93"/>
    <d v="2021-11-08T00:00:00"/>
    <s v="Completed"/>
    <n v="93"/>
    <s v="Completed:Delayed"/>
    <n v="54"/>
  </r>
  <r>
    <n v="62"/>
    <s v="C7/012"/>
    <s v="Folake"/>
    <s v="Barakat"/>
    <s v="Lawal"/>
    <s v="Female"/>
    <n v="7"/>
    <s v="Nigeria"/>
    <s v="University of Ibadan"/>
    <s v="University of Ibadan"/>
    <d v="2017-04-03T00:00:00"/>
    <d v="2017-03-01T00:00:00"/>
    <d v="2025-09-1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9-18T00:00:00"/>
    <m/>
    <m/>
    <m/>
    <m/>
    <n v="43"/>
    <d v="2021-09-02T00:00:00"/>
    <s v="Completed"/>
    <n v="43"/>
    <s v=" Completed:On time"/>
    <n v="37"/>
  </r>
  <r>
    <n v="64"/>
    <s v="C5/008"/>
    <s v="Folusho"/>
    <s v="Mubowale"/>
    <s v="Balogun"/>
    <s v="Female"/>
    <n v="5"/>
    <s v="Nigeria"/>
    <s v="University of Ibadan"/>
    <s v="University of Ibadan"/>
    <d v="2014-08-01T00:00:00"/>
    <d v="2015-03-01T00:00:00"/>
    <d v="2025-09-18T00:00:00"/>
    <m/>
    <m/>
    <m/>
    <m/>
    <n v="59"/>
    <d v="2020-01-02T00:00:00"/>
    <s v="Completed"/>
    <n v="59"/>
    <s v="Completed:Delayed"/>
    <n v="66"/>
  </r>
  <r>
    <n v="65"/>
    <s v="C8/021"/>
    <s v="Foluso"/>
    <s v="Ayobami"/>
    <s v="Atiba"/>
    <s v="Female"/>
    <n v="8"/>
    <s v="Nigeria"/>
    <s v="University of Ibadan"/>
    <s v="University of the Witwatersrand"/>
    <d v="2018-06-10T00:00:00"/>
    <d v="2018-03-01T00:00:00"/>
    <d v="2025-09-18T00:00:00"/>
    <n v="91"/>
    <m/>
    <m/>
    <m/>
    <n v="91"/>
    <d v="2024-07-25T00:00:00"/>
    <s v="Completed"/>
    <n v="77"/>
    <s v="Completed:Delayed"/>
    <n v="74"/>
  </r>
  <r>
    <n v="66"/>
    <s v="C1/010"/>
    <s v="François"/>
    <m/>
    <s v="Niragire"/>
    <s v="Male"/>
    <n v="1"/>
    <s v="Rwanda"/>
    <s v="University of Rwanda"/>
    <s v="University of Rwanda"/>
    <d v="2011-10-07T00:00:00"/>
    <d v="2011-04-01T00:00:00"/>
    <d v="2025-09-18T00:00:00"/>
    <m/>
    <m/>
    <m/>
    <m/>
    <n v="76"/>
    <d v="2017-07-31T00:00:00"/>
    <s v="Completed"/>
    <n v="76"/>
    <s v="Completed:Delayed"/>
    <n v="70"/>
  </r>
  <r>
    <n v="67"/>
    <s v="C5/010"/>
    <s v="Fred"/>
    <m/>
    <s v="Maniragaba"/>
    <s v="Male"/>
    <n v="5"/>
    <s v="Uganda"/>
    <s v="Makerere University"/>
    <s v="Makerere University"/>
    <d v="2015-05-01T00:00:00"/>
    <d v="2015-03-01T00:00:00"/>
    <d v="2025-09-18T00:00:00"/>
    <m/>
    <m/>
    <m/>
    <m/>
    <n v="53"/>
    <d v="2019-07-31T00:00:00"/>
    <s v="Completed"/>
    <n v="53"/>
    <s v="Completed:Delayed"/>
    <n v="51"/>
  </r>
  <r>
    <n v="68"/>
    <s v="C10/010"/>
    <s v="Frederick "/>
    <m/>
    <s v="Oporia"/>
    <s v="Male"/>
    <n v="10"/>
    <s v="Uganda"/>
    <s v="Makerere University"/>
    <s v="Makerere University"/>
    <d v="2020-08-31T00:00:00"/>
    <d v="2020-03-01T00:00:00"/>
    <d v="2025-09-18T00:00:00"/>
    <m/>
    <m/>
    <m/>
    <m/>
    <n v="45"/>
    <d v="2023-11-17T00:00:00"/>
    <s v="Completed"/>
    <n v="45"/>
    <s v=" Completed:On time"/>
    <n v="39"/>
  </r>
  <r>
    <n v="69"/>
    <s v="C3/012"/>
    <s v="Fredrick"/>
    <s v="Okoth"/>
    <s v="Okaka"/>
    <s v="Male"/>
    <n v="3"/>
    <s v="Kenya"/>
    <s v="Moi University"/>
    <s v="Moi University"/>
    <d v="2012-08-09T00:00:00"/>
    <d v="2013-03-01T00:00:00"/>
    <d v="2025-09-18T00:00:00"/>
    <m/>
    <m/>
    <m/>
    <m/>
    <n v="45"/>
    <d v="2016-11-04T00:00:00"/>
    <s v="Completed"/>
    <n v="45"/>
    <s v=" Completed:On time"/>
    <n v="51"/>
  </r>
  <r>
    <n v="70"/>
    <s v="C1/009"/>
    <s v="Fresier"/>
    <m/>
    <s v="Maseko"/>
    <s v="Male"/>
    <n v="1"/>
    <s v="Malawi"/>
    <s v="University of Malawi"/>
    <s v="University of Malawi"/>
    <d v="2011-01-01T00:00:00"/>
    <d v="2011-04-01T00:00:00"/>
    <d v="2025-09-18T00:00:00"/>
    <m/>
    <m/>
    <m/>
    <m/>
    <n v="65"/>
    <d v="2016-08-31T00:00:00"/>
    <s v="Completed"/>
    <n v="65"/>
    <s v="Completed:Delayed"/>
    <n v="68"/>
  </r>
  <r>
    <n v="71"/>
    <s v="C7/013"/>
    <s v="Funmilola"/>
    <s v="Folasade"/>
    <s v="Oyinlola"/>
    <s v="Female"/>
    <n v="7"/>
    <s v="Nigeria"/>
    <s v="Obafemi Awolowo University"/>
    <s v="Obafemi Awolowo University"/>
    <d v="2016-11-09T00:00:00"/>
    <d v="2017-03-01T00:00:00"/>
    <d v="2025-09-18T00:00:00"/>
    <m/>
    <m/>
    <m/>
    <m/>
    <n v="33"/>
    <d v="2019-11-14T00:00:00"/>
    <s v="Completed"/>
    <n v="33"/>
    <s v=" Completed:On time"/>
    <n v="37"/>
  </r>
  <r>
    <n v="72"/>
    <s v="C4/016"/>
    <s v="Jackline"/>
    <s v="Chepchirchir"/>
    <s v="Sitienei"/>
    <s v="Female"/>
    <n v="4"/>
    <s v="Kenya"/>
    <s v="Moi University"/>
    <s v="University of the Witwatersrand"/>
    <d v="2014-02-23T00:00:00"/>
    <d v="2014-03-01T00:00:00"/>
    <d v="2025-09-18T00:00:00"/>
    <n v="139"/>
    <m/>
    <m/>
    <m/>
    <n v="139"/>
    <m/>
    <s v="In progress"/>
    <s v="In progress: Above 60 months"/>
    <s v="In progress: Above 60 months"/>
    <m/>
  </r>
  <r>
    <n v="73"/>
    <s v="C9/013"/>
    <s v="Funmito"/>
    <s v="Omolola"/>
    <s v="Fehintola"/>
    <s v="Female"/>
    <n v="9"/>
    <s v="Nigeria"/>
    <s v="Obafemi Awolowo University"/>
    <s v="University of Ibadan"/>
    <d v="2019-04-15T00:00:00"/>
    <d v="2019-03-01T00:00:00"/>
    <d v="2025-09-1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9-18T00:00:00"/>
    <m/>
    <m/>
    <m/>
    <m/>
    <n v="33"/>
    <d v="2020-11-25T00:00:00"/>
    <s v="Completed"/>
    <n v="33"/>
    <s v=" Completed:On time"/>
    <n v="33"/>
  </r>
  <r>
    <n v="75"/>
    <s v="C6/008"/>
    <s v="Godwin"/>
    <m/>
    <s v="Anywar"/>
    <s v="Male"/>
    <n v="6"/>
    <s v="Uganda"/>
    <s v="Makerere University"/>
    <s v="Makerere University"/>
    <d v="2016-09-25T00:00:00"/>
    <d v="2016-03-01T00:00:00"/>
    <d v="2025-09-18T00:00:00"/>
    <m/>
    <m/>
    <m/>
    <m/>
    <n v="70"/>
    <d v="2021-12-09T00:00:00"/>
    <s v="Completed"/>
    <n v="70"/>
    <s v="Completed:Delayed"/>
    <n v="63"/>
  </r>
  <r>
    <n v="76"/>
    <s v="C4/012"/>
    <s v="Grace"/>
    <s v="Wambura"/>
    <s v="Mbuthia"/>
    <s v="Female"/>
    <n v="4"/>
    <s v="Kenya"/>
    <s v="Moi University"/>
    <s v="University of Nairobi"/>
    <d v="2014-10-01T00:00:00"/>
    <d v="2014-03-01T00:00:00"/>
    <d v="2025-09-18T00:00:00"/>
    <m/>
    <m/>
    <m/>
    <m/>
    <n v="51"/>
    <d v="2018-05-22T00:00:00"/>
    <s v="Completed"/>
    <n v="51"/>
    <s v=" Completed:On time"/>
    <n v="44"/>
  </r>
  <r>
    <n v="77"/>
    <s v="C5/011"/>
    <s v="Hellen"/>
    <s v="Jepngetich"/>
    <s v="Jepngetich"/>
    <s v="Female"/>
    <n v="5"/>
    <s v="Kenya"/>
    <s v="Moi University"/>
    <s v="Moi University"/>
    <d v="2015-09-10T00:00:00"/>
    <d v="2015-03-01T00:00:00"/>
    <d v="2025-09-1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9-18T00:00:00"/>
    <m/>
    <m/>
    <m/>
    <m/>
    <n v="56"/>
    <d v="2018-10-26T00:00:00"/>
    <s v="Completed"/>
    <n v="56"/>
    <s v="Completed:Delayed"/>
    <n v="60"/>
  </r>
  <r>
    <n v="79"/>
    <s v="C2/009"/>
    <s v="Herbert"/>
    <s v="Hudson"/>
    <s v="Longwe"/>
    <s v="Male"/>
    <n v="2"/>
    <s v="Malawi"/>
    <s v="University of Malawi"/>
    <s v="University of Malawi"/>
    <d v="2012-02-22T00:00:00"/>
    <d v="2012-03-01T00:00:00"/>
    <d v="2025-09-18T00:00:00"/>
    <m/>
    <m/>
    <m/>
    <m/>
    <n v="40"/>
    <d v="2015-06-30T00:00:00"/>
    <s v="Completed"/>
    <n v="40"/>
    <s v=" Completed:On time"/>
    <n v="41"/>
  </r>
  <r>
    <n v="80"/>
    <s v="C5/013"/>
    <s v="Ikeola"/>
    <s v="Adejoke"/>
    <s v="Adeoye"/>
    <s v="Female"/>
    <n v="5"/>
    <s v="Nigeria"/>
    <s v="University of Ibadan"/>
    <s v="University of Ibadan"/>
    <d v="2013-02-01T00:00:00"/>
    <d v="2015-03-01T00:00:00"/>
    <d v="2025-09-1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9-18T00:00:00"/>
    <m/>
    <m/>
    <m/>
    <m/>
    <n v="70"/>
    <d v="2019-12-31T00:00:00"/>
    <s v="Completed"/>
    <n v="70"/>
    <s v="Completed:Delayed"/>
    <n v="59"/>
  </r>
  <r>
    <n v="82"/>
    <s v="C8/005"/>
    <s v="Jacob"/>
    <s v="Wale"/>
    <s v="Mobolaji"/>
    <s v="Male"/>
    <n v="8"/>
    <s v="Nigeria"/>
    <s v="Obafemi Awolowo University"/>
    <s v="Obafemi Awolowo University"/>
    <d v="2017-05-15T00:00:00"/>
    <d v="2018-03-01T00:00:00"/>
    <d v="2025-09-18T00:00:00"/>
    <m/>
    <m/>
    <m/>
    <m/>
    <n v="43"/>
    <d v="2021-09-22T00:00:00"/>
    <s v="Completed"/>
    <n v="43"/>
    <s v=" Completed:On time"/>
    <n v="53"/>
  </r>
  <r>
    <n v="83"/>
    <s v="C10/011"/>
    <s v="James"/>
    <s v="Mburu"/>
    <s v="Kang'ethe"/>
    <s v="Male"/>
    <n v="10"/>
    <s v="Kenya"/>
    <s v="University of Nairobi"/>
    <s v="University of Nairobi"/>
    <d v="2021-02-18T00:00:00"/>
    <d v="2020-03-01T00:00:00"/>
    <d v="2025-09-18T00:00:00"/>
    <n v="67"/>
    <m/>
    <m/>
    <m/>
    <n v="67"/>
    <d v="2024-11-14T00:00:00"/>
    <s v="Completed"/>
    <n v="57"/>
    <s v="Completed:Delayed"/>
    <n v="45"/>
  </r>
  <r>
    <n v="84"/>
    <s v="C10/012"/>
    <s v="James"/>
    <m/>
    <s v="Muleme"/>
    <s v="Male"/>
    <n v="10"/>
    <s v="Uganda"/>
    <s v="Makerere University"/>
    <s v="Makerere University"/>
    <d v="2022-01-19T00:00:00"/>
    <d v="2020-03-01T00:00:00"/>
    <d v="2025-09-18T00:00:00"/>
    <m/>
    <m/>
    <m/>
    <m/>
    <n v="45"/>
    <d v="2023-11-24T00:00:00"/>
    <s v="Completed"/>
    <n v="45"/>
    <s v=" Completed:On time"/>
    <n v="23"/>
  </r>
  <r>
    <n v="85"/>
    <s v="C10/003"/>
    <s v="Jean de la Croix"/>
    <s v="Allen"/>
    <s v="Ingabire"/>
    <s v="Male"/>
    <n v="10"/>
    <s v="Rwanda"/>
    <s v="University of Rwanda"/>
    <s v="University of Rwanda"/>
    <d v="2020-01-10T00:00:00"/>
    <d v="2020-03-01T00:00:00"/>
    <d v="2025-09-18T00:00:00"/>
    <n v="67"/>
    <m/>
    <m/>
    <m/>
    <n v="67"/>
    <d v="2024-10-25T00:00:00"/>
    <s v="Completed"/>
    <n v="56"/>
    <s v="Completed:Delayed"/>
    <n v="58"/>
  </r>
  <r>
    <n v="86"/>
    <s v="C5/015"/>
    <s v="Jeanette"/>
    <m/>
    <s v="Dawa"/>
    <s v="Female"/>
    <n v="5"/>
    <s v="Kenya"/>
    <s v="University of Nairobi"/>
    <s v="University of Nairobi"/>
    <d v="2015-10-13T00:00:00"/>
    <d v="2015-03-01T00:00:00"/>
    <d v="2025-09-18T00:00:00"/>
    <m/>
    <m/>
    <m/>
    <m/>
    <n v="69"/>
    <d v="2020-11-25T00:00:00"/>
    <s v="Completed"/>
    <n v="69"/>
    <s v="Completed:Delayed"/>
    <n v="62"/>
  </r>
  <r>
    <n v="87"/>
    <s v="C5/016"/>
    <s v="Jepchirchir"/>
    <m/>
    <s v="Kiplagat"/>
    <s v="Female"/>
    <n v="5"/>
    <s v="Kenya"/>
    <s v="Moi University"/>
    <s v="University of the Witwatersrand"/>
    <d v="2015-08-06T00:00:00"/>
    <d v="2015-03-01T00:00:00"/>
    <d v="2025-09-18T00:00:00"/>
    <m/>
    <m/>
    <m/>
    <m/>
    <n v="56"/>
    <d v="2019-10-31T00:00:00"/>
    <s v="Completed"/>
    <n v="56"/>
    <s v="Completed:Delayed"/>
    <n v="51"/>
  </r>
  <r>
    <n v="88"/>
    <s v="C6/011"/>
    <s v="Joan"/>
    <s v="Nankya"/>
    <s v="Mutyoba"/>
    <s v="Female"/>
    <n v="6"/>
    <s v="Uganda"/>
    <s v="Makerere University"/>
    <s v="Makerere University"/>
    <d v="2016-04-04T00:00:00"/>
    <d v="2016-03-01T00:00:00"/>
    <d v="2025-09-18T00:00:00"/>
    <m/>
    <m/>
    <m/>
    <m/>
    <n v="72"/>
    <d v="2022-02-15T00:00:00"/>
    <s v="Completed"/>
    <n v="72"/>
    <s v="Completed:Delayed"/>
    <n v="71"/>
  </r>
  <r>
    <n v="89"/>
    <s v="C3/013"/>
    <s v="Joel"/>
    <s v="Olayiwola"/>
    <s v="Faronbi"/>
    <s v="Male"/>
    <n v="3"/>
    <s v="Nigeria"/>
    <s v="Obafemi Awolowo University"/>
    <s v="Obafemi Awolowo University"/>
    <d v="2012-09-26T00:00:00"/>
    <d v="2013-03-01T00:00:00"/>
    <d v="2025-09-18T00:00:00"/>
    <m/>
    <m/>
    <m/>
    <m/>
    <n v="34"/>
    <d v="2015-12-12T00:00:00"/>
    <s v="Completed"/>
    <n v="34"/>
    <s v=" Completed:On time"/>
    <n v="39"/>
  </r>
  <r>
    <n v="90"/>
    <s v="C6/009"/>
    <s v="John"/>
    <s v="Olugbenga"/>
    <s v="Abe"/>
    <s v="Male"/>
    <n v="6"/>
    <s v="Nigeria"/>
    <s v="Obafemi Awolowo University"/>
    <s v="Obafemi Awolowo University"/>
    <d v="2016-11-09T00:00:00"/>
    <d v="2016-03-01T00:00:00"/>
    <d v="2025-09-18T00:00:00"/>
    <m/>
    <m/>
    <m/>
    <m/>
    <n v="40"/>
    <d v="2019-06-21T00:00:00"/>
    <s v="Completed"/>
    <n v="40"/>
    <s v=" Completed:On time"/>
    <n v="32"/>
  </r>
  <r>
    <n v="91"/>
    <s v="C5/007"/>
    <s v="Esther"/>
    <s v="Wamuyu"/>
    <s v="Karumi"/>
    <s v="Female"/>
    <n v="5"/>
    <s v="Kenya"/>
    <s v="University of Nairobi"/>
    <s v="University of Nairobi"/>
    <d v="2015-09-08T00:00:00"/>
    <d v="2015-03-01T00:00:00"/>
    <d v="2025-09-18T00:00:00"/>
    <n v="127"/>
    <m/>
    <m/>
    <m/>
    <n v="127"/>
    <m/>
    <s v="In progress"/>
    <s v="In progress: Above 60 months"/>
    <s v="In progress: Above 60 months"/>
    <m/>
  </r>
  <r>
    <n v="92"/>
    <s v="C2/010"/>
    <s v="Joseph"/>
    <s v="Maurice"/>
    <s v="Mutisya"/>
    <s v="Male"/>
    <n v="2"/>
    <s v="Kenya"/>
    <s v="APHRC"/>
    <s v="University of the Witwatersrand"/>
    <d v="2012-03-19T00:00:00"/>
    <d v="2012-03-01T00:00:00"/>
    <d v="2025-09-18T00:00:00"/>
    <m/>
    <m/>
    <m/>
    <m/>
    <n v="82"/>
    <d v="2018-12-04T00:00:00"/>
    <s v="Completed"/>
    <n v="82"/>
    <s v="Completed:Delayed"/>
    <n v="81"/>
  </r>
  <r>
    <n v="93"/>
    <s v="C1/011"/>
    <s v="Joshua"/>
    <s v="Odunayo"/>
    <s v="Akinyemi"/>
    <s v="Male"/>
    <n v="1"/>
    <s v="Nigeria"/>
    <s v="University of Ibadan"/>
    <s v="University of Ibadan"/>
    <d v="2011-03-07T00:00:00"/>
    <d v="2011-04-01T00:00:00"/>
    <d v="2025-09-18T00:00:00"/>
    <m/>
    <m/>
    <m/>
    <m/>
    <n v="35"/>
    <d v="2014-02-01T00:00:00"/>
    <s v="Completed"/>
    <n v="35"/>
    <s v=" Completed:On time"/>
    <n v="35"/>
  </r>
  <r>
    <n v="94"/>
    <s v="C3/014"/>
    <s v="Judith"/>
    <s v="Nekesa"/>
    <s v="Mangeni"/>
    <s v="Female"/>
    <n v="3"/>
    <s v="Kenya"/>
    <s v="Moi University"/>
    <s v="University of Nairobi"/>
    <d v="2013-06-07T00:00:00"/>
    <d v="2013-03-01T00:00:00"/>
    <d v="2025-09-18T00:00:00"/>
    <m/>
    <m/>
    <m/>
    <m/>
    <n v="50"/>
    <d v="2017-04-30T00:00:00"/>
    <s v="Completed"/>
    <n v="50"/>
    <s v=" Completed:On time"/>
    <n v="47"/>
  </r>
  <r>
    <n v="95"/>
    <s v="C5/012"/>
    <s v="Hillary"/>
    <s v="Kipruto"/>
    <s v="Sang"/>
    <s v="Male"/>
    <n v="5"/>
    <s v="Kenya"/>
    <s v="Moi University"/>
    <s v="Moi University"/>
    <d v="2014-09-01T00:00:00"/>
    <d v="2015-03-01T00:00:00"/>
    <d v="2025-09-18T00:00:00"/>
    <n v="127"/>
    <m/>
    <m/>
    <m/>
    <n v="127"/>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9-18T00:00:00"/>
    <m/>
    <m/>
    <m/>
    <m/>
    <n v="73"/>
    <d v="2023-03-10T00:00:00"/>
    <s v="Completed"/>
    <n v="73"/>
    <s v="Completed:Delayed"/>
    <n v="84"/>
  </r>
  <r>
    <n v="97"/>
    <s v="C8/004"/>
    <s v="Julienne"/>
    <m/>
    <s v="Murererehe"/>
    <s v="Female"/>
    <n v="8"/>
    <s v="Rwanda"/>
    <s v="University of Rwanda"/>
    <s v="University of the Witwatersrand"/>
    <d v="2018-10-30T00:00:00"/>
    <d v="2018-03-01T00:00:00"/>
    <d v="2025-09-1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9-18T00:00:00"/>
    <n v="115"/>
    <m/>
    <m/>
    <m/>
    <n v="115"/>
    <d v="2024-11-14T00:00:00"/>
    <s v="Completed"/>
    <n v="105"/>
    <s v="Completed:Delayed"/>
    <n v="99"/>
  </r>
  <r>
    <n v="99"/>
    <s v="C5/014"/>
    <s v="Justine"/>
    <s v="Nnakate"/>
    <s v="Bukenya"/>
    <s v="Female"/>
    <n v="5"/>
    <s v="Uganda"/>
    <s v="Makerere University"/>
    <s v="Makerere University"/>
    <d v="2017-01-30T00:00:00"/>
    <d v="2015-03-01T00:00:00"/>
    <d v="2025-09-18T00:00:00"/>
    <m/>
    <m/>
    <m/>
    <m/>
    <n v="75"/>
    <d v="2021-05-17T00:00:00"/>
    <s v="Completed"/>
    <n v="75"/>
    <s v="Completed:Delayed"/>
    <n v="52"/>
  </r>
  <r>
    <n v="100"/>
    <s v="C4/017"/>
    <s v="Kaitesi"/>
    <s v="Batamuliza"/>
    <s v="Mukara"/>
    <s v="Female"/>
    <n v="4"/>
    <s v="Rwanda"/>
    <s v="University of Rwanda"/>
    <s v="Makerere University"/>
    <d v="2015-12-15T00:00:00"/>
    <d v="2014-03-01T00:00:00"/>
    <d v="2025-09-18T00:00:00"/>
    <m/>
    <m/>
    <m/>
    <m/>
    <n v="87"/>
    <d v="2021-05-17T00:00:00"/>
    <s v="Completed"/>
    <n v="87"/>
    <s v="Completed:Delayed"/>
    <n v="66"/>
  </r>
  <r>
    <n v="101"/>
    <s v="C3/005"/>
    <s v="Kato"/>
    <s v="Charles"/>
    <s v="Drago "/>
    <s v="Male"/>
    <n v="3"/>
    <s v="Uganda"/>
    <s v="Makerere University"/>
    <s v="Makerere University"/>
    <d v="2012-09-11T00:00:00"/>
    <d v="2013-03-01T00:00:00"/>
    <d v="2025-09-18T00:00:00"/>
    <m/>
    <m/>
    <m/>
    <m/>
    <n v="37"/>
    <d v="2016-03-31T00:00:00"/>
    <s v="Completed"/>
    <n v="37"/>
    <s v=" Completed:On time"/>
    <n v="43"/>
  </r>
  <r>
    <n v="102"/>
    <s v="C7/016"/>
    <s v="Kellen"/>
    <s v="Joyce"/>
    <s v="Karimi"/>
    <s v="Female"/>
    <n v="7"/>
    <s v="Kenya"/>
    <s v="University of Nairobi"/>
    <s v="University of the Witwatersrand"/>
    <d v="2017-06-30T00:00:00"/>
    <d v="2017-03-01T00:00:00"/>
    <d v="2025-09-1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9-1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9-18T00:00:00"/>
    <n v="67"/>
    <m/>
    <m/>
    <m/>
    <n v="67"/>
    <d v="2024-10-31T00:00:00"/>
    <s v="Completed"/>
    <n v="56"/>
    <s v="Completed:Delayed"/>
    <n v="64"/>
  </r>
  <r>
    <n v="105"/>
    <s v="C6/014"/>
    <s v="Khumbo"/>
    <s v="Michael"/>
    <s v="Kalulu"/>
    <s v="Male"/>
    <n v="6"/>
    <s v="Malawi"/>
    <s v="University of Malawi"/>
    <s v="University of Malawi"/>
    <d v="2014-07-08T00:00:00"/>
    <d v="2016-03-01T00:00:00"/>
    <d v="2025-09-18T00:00:00"/>
    <m/>
    <m/>
    <m/>
    <m/>
    <n v="50"/>
    <d v="2020-04-27T00:00:00"/>
    <s v="Completed"/>
    <n v="50"/>
    <s v=" Completed:On time"/>
    <n v="70"/>
  </r>
  <r>
    <n v="106"/>
    <s v="C5/017"/>
    <s v="Kikelomo"/>
    <s v="Abayowa"/>
    <s v="Mbada"/>
    <s v="Female"/>
    <n v="5"/>
    <s v="Nigeria"/>
    <s v="Obafemi Awolowo University"/>
    <s v="Obafemi Awolowo University"/>
    <d v="2014-04-15T00:00:00"/>
    <d v="2015-03-01T00:00:00"/>
    <d v="2025-09-1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9-18T00:00:00"/>
    <n v="79"/>
    <m/>
    <m/>
    <m/>
    <n v="79"/>
    <d v="2024-05-31T00:00:00"/>
    <s v="Completed"/>
    <n v="63"/>
    <s v="Completed:Delayed"/>
    <n v="63"/>
  </r>
  <r>
    <n v="108"/>
    <s v="C6/012"/>
    <s v="Kudus"/>
    <s v="Oluwatoyin"/>
    <s v="Adebayo"/>
    <s v="Male"/>
    <n v="6"/>
    <s v="Nigeria"/>
    <s v="University of Ibadan"/>
    <s v="University of Ibadan"/>
    <d v="2013-03-25T00:00:00"/>
    <d v="2016-03-01T00:00:00"/>
    <d v="2025-09-1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9-18T00:00:00"/>
    <n v="91"/>
    <m/>
    <m/>
    <m/>
    <n v="91"/>
    <d v="2024-11-14T00:00:00"/>
    <s v="Completed"/>
    <n v="81"/>
    <s v="Completed:Delayed"/>
    <n v="76"/>
  </r>
  <r>
    <n v="110"/>
    <s v="C5/018"/>
    <s v="Lester"/>
    <m/>
    <s v="Kapanda"/>
    <s v="Male"/>
    <n v="5"/>
    <s v="Malawi"/>
    <s v="University of Malawi"/>
    <s v="University of Malawi"/>
    <d v="2015-03-16T00:00:00"/>
    <d v="2015-03-01T00:00:00"/>
    <d v="2025-09-18T00:00:00"/>
    <m/>
    <m/>
    <m/>
    <m/>
    <n v="61"/>
    <d v="2020-03-19T00:00:00"/>
    <s v="Completed"/>
    <n v="61"/>
    <s v="Completed:Delayed"/>
    <n v="61"/>
  </r>
  <r>
    <n v="111"/>
    <s v="C6/016"/>
    <s v="Macellina"/>
    <s v="Yinyinade"/>
    <s v="Ijadunola"/>
    <s v="Female"/>
    <n v="6"/>
    <s v="Nigeria"/>
    <s v="Obafemi Awolowo University"/>
    <s v="Obafemi Awolowo University"/>
    <d v="2014-08-11T00:00:00"/>
    <d v="2016-03-01T00:00:00"/>
    <d v="2025-09-18T00:00:00"/>
    <m/>
    <m/>
    <m/>
    <m/>
    <n v="46"/>
    <d v="2019-12-14T00:00:00"/>
    <s v="Completed"/>
    <n v="46"/>
    <s v=" Completed:On time"/>
    <n v="65"/>
  </r>
  <r>
    <n v="112"/>
    <s v="C7/009"/>
    <s v="Madalitso"/>
    <s v="Enock"/>
    <s v="Chisati"/>
    <s v="Male"/>
    <n v="7"/>
    <s v="Malawi"/>
    <s v="University of Malawi"/>
    <s v="University of Malawi"/>
    <d v="2016-11-30T00:00:00"/>
    <d v="2017-03-01T00:00:00"/>
    <d v="2025-09-18T00:00:00"/>
    <m/>
    <m/>
    <m/>
    <m/>
    <n v="46"/>
    <d v="2020-12-16T00:00:00"/>
    <s v="Completed"/>
    <n v="46"/>
    <s v=" Completed:On time"/>
    <n v="49"/>
  </r>
  <r>
    <n v="113"/>
    <s v="C4/015"/>
    <s v="Magutah"/>
    <s v="Joel"/>
    <s v="Karani"/>
    <s v="Male"/>
    <n v="4"/>
    <s v="Kenya"/>
    <s v="Moi University"/>
    <s v="University of Nairobi"/>
    <d v="2014-01-03T00:00:00"/>
    <d v="2014-03-01T00:00:00"/>
    <d v="2025-09-1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9-18T00:00:00"/>
    <m/>
    <m/>
    <m/>
    <m/>
    <n v="76"/>
    <d v="2022-06-06T00:00:00"/>
    <s v="Completed"/>
    <n v="76"/>
    <s v="Completed:Delayed"/>
    <n v="89"/>
  </r>
  <r>
    <n v="115"/>
    <s v="C7/017"/>
    <s v="Marceline"/>
    <s v="Francis"/>
    <s v="Finda"/>
    <s v="Female"/>
    <n v="7"/>
    <s v="Tanzania"/>
    <s v="Ifakara Health Institute"/>
    <s v="University of the Witwatersrand"/>
    <d v="2017-03-31T00:00:00"/>
    <d v="2017-03-01T00:00:00"/>
    <d v="2025-09-18T00:00:00"/>
    <m/>
    <m/>
    <m/>
    <m/>
    <n v="55"/>
    <d v="2021-09-30T00:00:00"/>
    <s v="Completed"/>
    <n v="55"/>
    <s v="Completed:Delayed"/>
    <n v="54"/>
  </r>
  <r>
    <n v="116"/>
    <s v="C8/010"/>
    <s v="Margaret"/>
    <s v="Omowaleola"/>
    <s v="Akinwaare"/>
    <s v="Female"/>
    <n v="8"/>
    <s v="Nigeria"/>
    <s v="University of Ibadan"/>
    <s v="University of Ibadan"/>
    <d v="2015-01-26T00:00:00"/>
    <d v="2018-03-01T00:00:00"/>
    <d v="2025-09-18T00:00:00"/>
    <m/>
    <m/>
    <m/>
    <m/>
    <n v="46"/>
    <d v="2021-12-14T00:00:00"/>
    <s v="Completed"/>
    <n v="46"/>
    <s v=" Completed:On time"/>
    <n v="83"/>
  </r>
  <r>
    <n v="117"/>
    <s v="C5/019"/>
    <s v="Maria"/>
    <s v="Chifuniro"/>
    <s v="Chikalipo"/>
    <s v="Female"/>
    <n v="5"/>
    <s v="Malawi"/>
    <s v="University of Malawi"/>
    <s v="University of Malawi"/>
    <d v="2015-12-14T00:00:00"/>
    <d v="2015-03-01T00:00:00"/>
    <d v="2025-09-18T00:00:00"/>
    <m/>
    <m/>
    <m/>
    <m/>
    <n v="57"/>
    <d v="2019-11-30T00:00:00"/>
    <s v="Completed"/>
    <n v="57"/>
    <s v="Completed:Delayed"/>
    <n v="48"/>
  </r>
  <r>
    <n v="118"/>
    <s v="C6/017"/>
    <s v="Marie Chantal"/>
    <m/>
    <s v="Uwimana"/>
    <s v="Female"/>
    <n v="6"/>
    <s v="Rwanda"/>
    <s v="University of Rwanda"/>
    <s v="University of the Witwatersrand"/>
    <d v="2017-02-16T00:00:00"/>
    <d v="2016-03-01T00:00:00"/>
    <d v="2025-09-1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9-18T00:00:00"/>
    <m/>
    <m/>
    <m/>
    <m/>
    <n v="51"/>
    <d v="2021-05-28T00:00:00"/>
    <s v="Completed"/>
    <n v="51"/>
    <s v=" Completed:On time"/>
    <n v="47"/>
  </r>
  <r>
    <n v="120"/>
    <s v="C10/014"/>
    <s v="Marifa"/>
    <m/>
    <s v="Muchemwa"/>
    <s v="Female"/>
    <n v="10"/>
    <s v="Zimbabwe"/>
    <s v="University of the Witwatersrand"/>
    <s v="University of the Witwatersrand"/>
    <d v="2020-02-04T00:00:00"/>
    <d v="2020-03-01T00:00:00"/>
    <d v="2025-09-18T00:00:00"/>
    <m/>
    <m/>
    <m/>
    <m/>
    <n v="44"/>
    <d v="2023-10-16T00:00:00"/>
    <s v="Completed"/>
    <n v="44"/>
    <s v=" Completed:On time"/>
    <n v="45"/>
  </r>
  <r>
    <n v="121"/>
    <s v="C3/016"/>
    <s v="Marjorie"/>
    <s v="Kyomuhendo"/>
    <s v="Niyitegeka"/>
    <s v="Female"/>
    <n v="3"/>
    <s v="Uganda"/>
    <s v="Makerere University"/>
    <s v="Makerere University"/>
    <d v="2013-02-20T00:00:00"/>
    <d v="2013-03-01T00:00:00"/>
    <d v="2025-09-18T00:00:00"/>
    <m/>
    <m/>
    <m/>
    <m/>
    <n v="107"/>
    <d v="2022-01-17T00:00:00"/>
    <s v="Completed"/>
    <n v="107"/>
    <s v="Completed:Delayed"/>
    <n v="107"/>
  </r>
  <r>
    <n v="122"/>
    <s v="C7/018"/>
    <s v="Martha"/>
    <s v="Kabudula"/>
    <s v="Makwero"/>
    <s v="Female"/>
    <n v="7"/>
    <s v="Malawi"/>
    <s v="University of Malawi"/>
    <s v="University of the Witwatersrand"/>
    <d v="2017-03-22T00:00:00"/>
    <d v="2017-03-01T00:00:00"/>
    <d v="2025-09-18T00:00:00"/>
    <n v="103"/>
    <m/>
    <m/>
    <m/>
    <n v="103"/>
    <d v="2024-10-30T00:00:00"/>
    <s v="Completed"/>
    <n v="92"/>
    <s v="Completed:Delayed"/>
    <n v="92"/>
  </r>
  <r>
    <n v="123"/>
    <s v="C2/012"/>
    <s v="Mary"/>
    <s v="Oluwafunke"/>
    <s v="Obiyan"/>
    <s v="Female"/>
    <n v="2"/>
    <s v="Nigeria"/>
    <s v="Obafemi Awolowo University"/>
    <s v="Obafemi Awolowo University"/>
    <d v="2012-02-22T00:00:00"/>
    <d v="2012-03-01T00:00:00"/>
    <d v="2025-09-18T00:00:00"/>
    <m/>
    <m/>
    <m/>
    <m/>
    <n v="25"/>
    <d v="2014-03-31T00:00:00"/>
    <s v="Completed"/>
    <n v="25"/>
    <s v=" Completed:On time"/>
    <n v="26"/>
  </r>
  <r>
    <n v="124"/>
    <s v="C6/018"/>
    <s v="Mary"/>
    <s v="Wanjira"/>
    <s v="Njue-Kamau"/>
    <s v="Female"/>
    <n v="6"/>
    <s v="Kenya"/>
    <s v="University of Nairobi"/>
    <s v="University of Nairobi"/>
    <d v="2015-09-25T00:00:00"/>
    <d v="2016-03-01T00:00:00"/>
    <d v="2025-09-18T00:00:00"/>
    <m/>
    <m/>
    <m/>
    <m/>
    <n v="46"/>
    <d v="2019-12-20T00:00:00"/>
    <s v="Completed"/>
    <n v="46"/>
    <s v=" Completed:On time"/>
    <n v="51"/>
  </r>
  <r>
    <n v="125"/>
    <s v="C4/020"/>
    <s v="Mbithi"/>
    <s v="Michael"/>
    <s v="Mutua"/>
    <s v="Male"/>
    <n v="4"/>
    <s v="Kenya"/>
    <s v="APHRC"/>
    <s v="University of the Witwatersrand"/>
    <d v="2014-04-27T00:00:00"/>
    <d v="2014-03-01T00:00:00"/>
    <d v="2025-09-18T00:00:00"/>
    <m/>
    <m/>
    <m/>
    <m/>
    <n v="65"/>
    <d v="2019-07-11T00:00:00"/>
    <s v="Completed"/>
    <n v="65"/>
    <s v="Completed:Delayed"/>
    <n v="63"/>
  </r>
  <r>
    <n v="126"/>
    <s v="C6/003"/>
    <s v="Chimwemwe"/>
    <s v="Chikoko"/>
    <s v="Kwanjo-Banda"/>
    <s v="Female"/>
    <n v="6"/>
    <s v="Malawi"/>
    <s v="University of Malawi"/>
    <s v="University of Malawi"/>
    <d v="2017-04-01T00:00:00"/>
    <d v="2016-03-01T00:00:00"/>
    <d v="2025-09-18T00:00:00"/>
    <n v="115"/>
    <m/>
    <m/>
    <m/>
    <n v="115"/>
    <m/>
    <s v="In progress"/>
    <s v="In progress: Above 60 months"/>
    <s v="In progress: Above 60 months"/>
    <m/>
  </r>
  <r>
    <n v="127"/>
    <s v="C4/021"/>
    <s v="Modupe"/>
    <s v="Oladunni"/>
    <s v="Taiwo"/>
    <s v="Female"/>
    <n v="4"/>
    <s v="Nigeria"/>
    <s v="Obafemi Awolowo University"/>
    <s v="Obafemi Awolowo University"/>
    <d v="2012-09-04T00:00:00"/>
    <d v="2014-03-01T00:00:00"/>
    <d v="2025-09-18T00:00:00"/>
    <m/>
    <m/>
    <m/>
    <m/>
    <n v="25"/>
    <d v="2016-03-31T00:00:00"/>
    <s v="Completed"/>
    <n v="25"/>
    <s v=" Completed:On time"/>
    <n v="43"/>
  </r>
  <r>
    <n v="128"/>
    <s v="C4/019"/>
    <s v="Mohamed"/>
    <s v="Kassim"/>
    <s v="Ally"/>
    <s v="Male"/>
    <n v="4"/>
    <s v="Tanzania"/>
    <s v="University of Dar es Salaam"/>
    <s v="University of Dar es Salaam"/>
    <d v="2014-04-01T00:00:00"/>
    <d v="2014-03-01T00:00:00"/>
    <d v="2025-09-18T00:00:00"/>
    <m/>
    <m/>
    <m/>
    <m/>
    <n v="50"/>
    <d v="2018-04-11T00:00:00"/>
    <s v="Completed"/>
    <n v="50"/>
    <s v=" Completed:On time"/>
    <n v="49"/>
  </r>
  <r>
    <n v="129"/>
    <s v="C1/012"/>
    <s v="Mphatso"/>
    <s v="Steve Wilbes"/>
    <s v="Kamndaya"/>
    <s v="Male"/>
    <n v="1"/>
    <s v="Malawi"/>
    <s v="University of Malawi"/>
    <s v="University of the Witwatersrand"/>
    <d v="2011-03-10T00:00:00"/>
    <d v="2011-04-01T00:00:00"/>
    <d v="2025-09-1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9-18T00:00:00"/>
    <n v="103"/>
    <m/>
    <m/>
    <m/>
    <n v="103"/>
    <d v="2025-07-14T00:00:00"/>
    <s v="Completed"/>
    <n v="101"/>
    <s v="Completed:Delayed"/>
    <n v="107"/>
  </r>
  <r>
    <n v="131"/>
    <s v="C6/023"/>
    <s v="Mpho"/>
    <s v="Primrose"/>
    <s v="Molete"/>
    <s v="Female"/>
    <n v="6"/>
    <s v="South Africa"/>
    <s v="University of the Witwatersrand"/>
    <s v="University of the Witwatersrand"/>
    <d v="2016-01-04T00:00:00"/>
    <d v="2016-03-01T00:00:00"/>
    <d v="2025-09-18T00:00:00"/>
    <m/>
    <m/>
    <m/>
    <m/>
    <n v="63"/>
    <d v="2021-05-04T00:00:00"/>
    <s v="Completed"/>
    <n v="63"/>
    <s v="Completed:Delayed"/>
    <n v="65"/>
  </r>
  <r>
    <n v="132"/>
    <s v="C6/015"/>
    <s v="Mumuni"/>
    <m/>
    <s v="Adejumo"/>
    <s v="Male"/>
    <n v="6"/>
    <s v="Nigeria"/>
    <s v="University of Ibadan"/>
    <s v="University of Ibadan"/>
    <d v="2013-05-09T00:00:00"/>
    <d v="2016-03-01T00:00:00"/>
    <d v="2025-09-18T00:00:00"/>
    <m/>
    <m/>
    <m/>
    <m/>
    <n v="67"/>
    <d v="2021-09-14T00:00:00"/>
    <s v="Completed"/>
    <n v="67"/>
    <s v="Completed:Delayed"/>
    <n v="101"/>
  </r>
  <r>
    <n v="133"/>
    <s v="C2/017"/>
    <s v="Nakubuluwa"/>
    <m/>
    <s v="Sarah"/>
    <s v="Female"/>
    <n v="2"/>
    <s v="Uganda"/>
    <s v="Makerere University"/>
    <s v="Makerere University"/>
    <d v="2012-01-23T00:00:00"/>
    <d v="2012-03-01T00:00:00"/>
    <d v="2025-09-18T00:00:00"/>
    <m/>
    <m/>
    <m/>
    <m/>
    <n v="59"/>
    <d v="2017-01-31T00:00:00"/>
    <s v="Completed"/>
    <n v="59"/>
    <s v="Completed:Delayed"/>
    <n v="61"/>
  </r>
  <r>
    <n v="134"/>
    <s v="C2/016"/>
    <s v="Nalugo"/>
    <s v="Scovia"/>
    <s v="Mbalinda"/>
    <s v="Female"/>
    <n v="2"/>
    <s v="Uganda"/>
    <s v="Makerere University"/>
    <s v="Makerere University"/>
    <d v="2011-11-20T00:00:00"/>
    <d v="2012-03-01T00:00:00"/>
    <d v="2025-09-18T00:00:00"/>
    <m/>
    <m/>
    <m/>
    <m/>
    <n v="71"/>
    <d v="2018-01-08T00:00:00"/>
    <s v="Completed"/>
    <n v="71"/>
    <s v="Completed:Delayed"/>
    <n v="74"/>
  </r>
  <r>
    <n v="135"/>
    <s v="C1/014"/>
    <s v="Nicole"/>
    <m/>
    <s v="De Wet"/>
    <s v="Female"/>
    <n v="1"/>
    <s v="South Africa"/>
    <s v="University of the Witwatersrand"/>
    <s v="University of the Witwatersrand"/>
    <d v="2011-03-03T00:00:00"/>
    <d v="2011-04-01T00:00:00"/>
    <d v="2025-09-18T00:00:00"/>
    <m/>
    <m/>
    <m/>
    <m/>
    <n v="32"/>
    <d v="2013-11-30T00:00:00"/>
    <s v="Completed"/>
    <n v="32"/>
    <s v=" Completed:On time"/>
    <n v="33"/>
  </r>
  <r>
    <n v="136"/>
    <s v="C4/023"/>
    <s v="Nilian"/>
    <s v="Ayuma"/>
    <s v="Mukungu"/>
    <s v="Female"/>
    <n v="4"/>
    <s v="Kenya"/>
    <s v="University of Nairobi"/>
    <s v="University of Nairobi"/>
    <d v="2015-03-02T00:00:00"/>
    <d v="2014-03-01T00:00:00"/>
    <d v="2025-09-18T00:00:00"/>
    <m/>
    <m/>
    <m/>
    <m/>
    <n v="103"/>
    <d v="2022-09-23T00:00:00"/>
    <s v="Completed"/>
    <n v="103"/>
    <s v="Completed:Delayed"/>
    <n v="91"/>
  </r>
  <r>
    <n v="137"/>
    <s v="C7/020"/>
    <s v="Nishimwe"/>
    <s v="Aurore"/>
    <s v="Aurore"/>
    <s v="Female"/>
    <n v="7"/>
    <s v="Rwanda"/>
    <s v="University of Rwanda"/>
    <s v="University of the Witwatersrand"/>
    <d v="2017-04-01T00:00:00"/>
    <d v="2017-03-01T00:00:00"/>
    <d v="2025-09-18T00:00:00"/>
    <m/>
    <m/>
    <m/>
    <m/>
    <n v="68"/>
    <d v="2022-10-17T00:00:00"/>
    <s v="Completed"/>
    <n v="68"/>
    <s v="Completed:Delayed"/>
    <n v="67"/>
  </r>
  <r>
    <n v="138"/>
    <s v="C2/011"/>
    <s v="Njuguna"/>
    <s v="John"/>
    <s v="Njenga"/>
    <s v="Male"/>
    <n v="2"/>
    <s v="Kenya"/>
    <s v="University of Nairobi"/>
    <s v="University of Nairobi"/>
    <d v="2012-02-20T00:00:00"/>
    <d v="2012-03-01T00:00:00"/>
    <d v="2025-09-18T00:00:00"/>
    <m/>
    <m/>
    <m/>
    <m/>
    <n v="58"/>
    <d v="2016-12-31T00:00:00"/>
    <s v="Completed"/>
    <n v="58"/>
    <s v="Completed:Delayed"/>
    <n v="59"/>
  </r>
  <r>
    <n v="139"/>
    <s v="C4/022"/>
    <s v="Nkosiyazi"/>
    <s v="-"/>
    <s v="Dube"/>
    <s v="Male"/>
    <n v="4"/>
    <s v="South Africa"/>
    <s v="University of the Witwatersrand"/>
    <s v="University of the Witwatersrand"/>
    <d v="2014-01-01T00:00:00"/>
    <d v="2014-03-01T00:00:00"/>
    <d v="2025-09-1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9-18T00:00:00"/>
    <m/>
    <m/>
    <m/>
    <m/>
    <n v="32"/>
    <d v="2018-10-25T00:00:00"/>
    <s v="Completed"/>
    <n v="32"/>
    <s v=" Completed:On time"/>
    <n v="45"/>
  </r>
  <r>
    <n v="141"/>
    <s v="C3/019"/>
    <s v="Obasola"/>
    <s v="Ireti"/>
    <s v="Oluwaseun"/>
    <s v="Female"/>
    <n v="3"/>
    <s v="Nigeria"/>
    <s v="University of Ibadan"/>
    <s v="University of Ibadan"/>
    <d v="2012-09-26T00:00:00"/>
    <d v="2013-03-01T00:00:00"/>
    <d v="2025-09-18T00:00:00"/>
    <m/>
    <m/>
    <m/>
    <m/>
    <n v="49"/>
    <d v="2017-03-31T00:00:00"/>
    <s v="Completed"/>
    <n v="49"/>
    <s v=" Completed:On time"/>
    <n v="55"/>
  </r>
  <r>
    <n v="142"/>
    <s v="C3/015"/>
    <s v="Ojo"/>
    <s v="Melvin"/>
    <s v="Agunbiade"/>
    <s v="Male"/>
    <n v="3"/>
    <s v="Nigeria"/>
    <s v="Obafemi Awolowo University"/>
    <s v="University of the Witwatersrand"/>
    <d v="2013-02-25T00:00:00"/>
    <d v="2013-03-01T00:00:00"/>
    <d v="2025-09-18T00:00:00"/>
    <m/>
    <m/>
    <m/>
    <m/>
    <n v="43"/>
    <d v="2016-09-07T00:00:00"/>
    <s v="Completed"/>
    <n v="43"/>
    <s v=" Completed:On time"/>
    <n v="43"/>
  </r>
  <r>
    <n v="143"/>
    <s v="C4/026"/>
    <s v="Oladapo"/>
    <s v="Oluwaseun"/>
    <s v="Akinyemi"/>
    <s v="Male"/>
    <n v="4"/>
    <s v="Nigeria"/>
    <s v="University of Ibadan"/>
    <s v="University of the Witwatersrand"/>
    <d v="2014-02-25T00:00:00"/>
    <d v="2014-03-01T00:00:00"/>
    <d v="2025-09-1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9-18T00:00:00"/>
    <m/>
    <m/>
    <m/>
    <m/>
    <n v="63"/>
    <d v="2024-05-29T00:00:00"/>
    <s v="Completed"/>
    <n v="63"/>
    <s v="Completed:Delayed"/>
    <n v="52"/>
  </r>
  <r>
    <n v="145"/>
    <s v="C6/021"/>
    <s v="Olivia"/>
    <s v="Millicent Awino"/>
    <s v="Osiro"/>
    <s v="Female"/>
    <n v="6"/>
    <s v="Kenya"/>
    <s v="University of Nairobi"/>
    <s v="University of Nairobi"/>
    <d v="2016-10-06T00:00:00"/>
    <d v="2016-03-01T00:00:00"/>
    <d v="2025-09-18T00:00:00"/>
    <m/>
    <m/>
    <m/>
    <m/>
    <n v="45"/>
    <d v="2019-11-20T00:00:00"/>
    <s v="Completed"/>
    <n v="45"/>
    <s v=" Completed:On time"/>
    <n v="38"/>
  </r>
  <r>
    <n v="146"/>
    <s v="C7/021"/>
    <s v="Olufemi"/>
    <s v="Mayowa"/>
    <s v="Adetutu"/>
    <s v="Male"/>
    <n v="7"/>
    <s v="Nigeria"/>
    <s v="Obafemi Awolowo University"/>
    <s v="Obafemi Awolowo University"/>
    <d v="2016-11-09T00:00:00"/>
    <d v="2017-03-01T00:00:00"/>
    <d v="2025-09-1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9-18T00:00:00"/>
    <m/>
    <m/>
    <m/>
    <m/>
    <n v="27"/>
    <d v="2015-05-27T00:00:00"/>
    <s v="Completed"/>
    <n v="27"/>
    <s v=" Completed:On time"/>
    <n v="28"/>
  </r>
  <r>
    <n v="148"/>
    <s v="C7/022"/>
    <s v="Olufunmilola"/>
    <s v="Onabanjo"/>
    <s v="Ogun"/>
    <s v="Female"/>
    <n v="7"/>
    <s v="Nigeria"/>
    <s v="University of Ibadan"/>
    <s v="University of Ibadan"/>
    <d v="2017-10-30T00:00:00"/>
    <d v="2017-03-01T00:00:00"/>
    <d v="2025-09-1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9-18T00:00:00"/>
    <m/>
    <m/>
    <m/>
    <m/>
    <n v="56"/>
    <d v="2023-10-03T00:00:00"/>
    <s v="Completed"/>
    <n v="56"/>
    <s v="Completed:Delayed"/>
    <n v="45"/>
  </r>
  <r>
    <n v="150"/>
    <s v="C3/007"/>
    <s v="Olusegun"/>
    <s v="Emmanuel"/>
    <s v="Thomas"/>
    <s v="Male"/>
    <n v="3"/>
    <s v="Nigeria"/>
    <s v="University of Ibadan"/>
    <s v="University of Ibadan"/>
    <d v="2012-04-05T00:00:00"/>
    <d v="2013-03-01T00:00:00"/>
    <d v="2025-09-18T00:00:00"/>
    <m/>
    <m/>
    <m/>
    <m/>
    <n v="54"/>
    <d v="2017-08-31T00:00:00"/>
    <s v="Completed"/>
    <n v="54"/>
    <s v="Completed:Delayed"/>
    <n v="65"/>
  </r>
  <r>
    <n v="151"/>
    <s v="C7/023"/>
    <s v="Oluseye"/>
    <s v="Ademola"/>
    <s v="Okunola"/>
    <s v="Male"/>
    <n v="7"/>
    <s v="Nigeria"/>
    <s v="Obafemi Awolowo University"/>
    <s v="Obafemi Awolowo University"/>
    <d v="2017-04-12T00:00:00"/>
    <d v="2017-03-01T00:00:00"/>
    <d v="2025-09-18T00:00:00"/>
    <m/>
    <m/>
    <m/>
    <m/>
    <n v="54"/>
    <d v="2021-08-02T00:00:00"/>
    <s v="Completed"/>
    <n v="54"/>
    <s v="Completed:Delayed"/>
    <n v="52"/>
  </r>
  <r>
    <n v="152"/>
    <s v="C8/001"/>
    <s v=" Lindiwe"/>
    <m/>
    <s v="Farlane"/>
    <s v="Female"/>
    <n v="8"/>
    <s v="South Africa"/>
    <s v="University of the Witwatersrand"/>
    <s v="University of the Witwatersrand"/>
    <d v="2019-01-02T00:00:00"/>
    <d v="2018-03-01T00:00:00"/>
    <d v="2025-09-18T00:00:00"/>
    <n v="91"/>
    <m/>
    <m/>
    <m/>
    <n v="91"/>
    <d v="2025-04-29T00:00:00"/>
    <s v="Completed"/>
    <n v="86"/>
    <s v="Completed:Delayed"/>
    <n v="76"/>
  </r>
  <r>
    <n v="153"/>
    <s v="C7/024"/>
    <s v="Olusola"/>
    <s v="Oluyinka"/>
    <s v="Olawoye"/>
    <s v="Female"/>
    <n v="7"/>
    <s v="Nigeria"/>
    <s v="University of Ibadan"/>
    <s v="University of Ibadan"/>
    <d v="2015-10-30T00:00:00"/>
    <d v="2017-03-01T00:00:00"/>
    <d v="2025-09-1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9-18T00:00:00"/>
    <n v="91"/>
    <m/>
    <m/>
    <m/>
    <n v="91"/>
    <m/>
    <s v="In progress"/>
    <s v="In progress: Above 60 months"/>
    <s v="In progress: Above 60 months"/>
    <m/>
  </r>
  <r>
    <n v="155"/>
    <s v="C6/022"/>
    <s v="Olutoyin"/>
    <s v="Olubunmi"/>
    <s v="Sekoni"/>
    <s v="Female"/>
    <n v="6"/>
    <s v="Nigeria"/>
    <s v="University of Ibadan"/>
    <s v="University of the Witwatersrand"/>
    <d v="2017-06-05T00:00:00"/>
    <d v="2016-03-01T00:00:00"/>
    <d v="2025-09-18T00:00:00"/>
    <m/>
    <m/>
    <m/>
    <m/>
    <n v="88"/>
    <d v="2023-06-28T00:00:00"/>
    <s v="Completed"/>
    <n v="88"/>
    <s v="Completed:Delayed"/>
    <n v="73"/>
  </r>
  <r>
    <n v="156"/>
    <s v="C8/015"/>
    <s v="Oluwaseun"/>
    <s v="Taiwo"/>
    <s v="Esan"/>
    <s v="Female"/>
    <n v="8"/>
    <s v="Nigeria"/>
    <s v="Obafemi Awolowo University"/>
    <s v="University of the Witwatersrand"/>
    <d v="2018-05-01T00:00:00"/>
    <d v="2018-03-01T00:00:00"/>
    <d v="2025-09-1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9-1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9-18T00:00:00"/>
    <m/>
    <m/>
    <m/>
    <m/>
    <n v="47"/>
    <d v="2023-01-12T00:00:00"/>
    <s v="Completed"/>
    <n v="47"/>
    <s v=" Completed:On time"/>
    <n v="51"/>
  </r>
  <r>
    <n v="159"/>
    <s v="C5/021"/>
    <s v="Oyewale"/>
    <s v="Mayowa"/>
    <s v="Morakinyo"/>
    <s v="Male"/>
    <n v="5"/>
    <s v="Nigeria"/>
    <s v="University of Ibadan"/>
    <s v="University of Ibadan"/>
    <d v="2013-07-04T00:00:00"/>
    <d v="2015-03-01T00:00:00"/>
    <d v="2025-09-1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9-18T00:00:00"/>
    <m/>
    <m/>
    <m/>
    <m/>
    <n v="52"/>
    <d v="2022-06-29T00:00:00"/>
    <s v="Completed"/>
    <n v="52"/>
    <s v="Completed:Delayed"/>
    <n v="47"/>
  </r>
  <r>
    <n v="161"/>
    <s v="C8/011"/>
    <s v="Angella"/>
    <m/>
    <s v="Musewa"/>
    <s v="Female"/>
    <n v="8"/>
    <s v="Uganda"/>
    <s v="Makerere University"/>
    <s v="University of Nairobi"/>
    <d v="2019-01-28T00:00:00"/>
    <d v="2018-03-01T00:00:00"/>
    <d v="2025-09-18T00:00:00"/>
    <n v="91"/>
    <m/>
    <m/>
    <m/>
    <n v="91"/>
    <m/>
    <s v="In progress"/>
    <s v="In progress: Above 60 months"/>
    <s v="In progress: Above 60 months"/>
    <m/>
  </r>
  <r>
    <n v="162"/>
    <s v="C8/012"/>
    <s v="Robert"/>
    <m/>
    <s v="Rutayisire"/>
    <s v="Male"/>
    <n v="8"/>
    <s v="Rwanda"/>
    <s v="University of Rwanda"/>
    <s v="University of Nairobi"/>
    <d v="2018-08-13T00:00:00"/>
    <d v="2018-03-01T00:00:00"/>
    <d v="2025-09-18T00:00:00"/>
    <n v="91"/>
    <m/>
    <m/>
    <m/>
    <n v="91"/>
    <m/>
    <s v="In progress"/>
    <s v="In progress: Above 60 months"/>
    <s v="In progress: Above 60 months"/>
    <m/>
  </r>
  <r>
    <n v="163"/>
    <s v="C1/016"/>
    <s v="Peter"/>
    <s v="Suriwakenda"/>
    <s v="Nyasulu"/>
    <s v="Male"/>
    <n v="1"/>
    <s v="Malawi"/>
    <s v="University of the Witwatersrand"/>
    <s v="University of the Witwatersrand"/>
    <d v="2011-03-03T00:00:00"/>
    <d v="2011-04-01T00:00:00"/>
    <d v="2025-09-18T00:00:00"/>
    <m/>
    <m/>
    <m/>
    <m/>
    <n v="42"/>
    <d v="2014-09-30T00:00:00"/>
    <s v="Completed"/>
    <n v="42"/>
    <s v=" Completed:On time"/>
    <n v="43"/>
  </r>
  <r>
    <n v="164"/>
    <s v="C2/014"/>
    <s v="Peter"/>
    <s v="Mpasho"/>
    <s v="Mwamtobe"/>
    <s v="Male"/>
    <n v="2"/>
    <s v="Malawi"/>
    <s v="University of Malawi"/>
    <s v="University of Malawi"/>
    <d v="2012-10-04T00:00:00"/>
    <d v="2012-03-01T00:00:00"/>
    <d v="2025-09-18T00:00:00"/>
    <m/>
    <m/>
    <m/>
    <m/>
    <n v="37"/>
    <d v="2015-03-01T00:00:00"/>
    <s v="Completed"/>
    <n v="37"/>
    <s v=" Completed:On time"/>
    <n v="29"/>
  </r>
  <r>
    <n v="165"/>
    <s v="C9/005"/>
    <s v="Priscille"/>
    <m/>
    <s v="Musabirema"/>
    <s v="Female"/>
    <n v="9"/>
    <s v="Rwanda"/>
    <s v="University of Rwanda"/>
    <s v="University of the Witwatersrand"/>
    <d v="2020-01-10T00:00:00"/>
    <d v="2019-03-01T00:00:00"/>
    <d v="2025-09-18T00:00:00"/>
    <m/>
    <m/>
    <m/>
    <m/>
    <n v="57"/>
    <d v="2023-11-10T00:00:00"/>
    <s v="Completed"/>
    <n v="57"/>
    <s v="Completed:Delayed"/>
    <n v="47"/>
  </r>
  <r>
    <n v="166"/>
    <s v="C4/024"/>
    <s v="Respicius"/>
    <s v="Shombusho"/>
    <s v="Damian"/>
    <s v="Male"/>
    <n v="4"/>
    <s v="Tanzania"/>
    <s v="University of Dar es Salaam"/>
    <s v="University of Dar es Salaam"/>
    <d v="2014-04-17T00:00:00"/>
    <d v="2014-03-01T00:00:00"/>
    <d v="2025-09-18T00:00:00"/>
    <m/>
    <m/>
    <m/>
    <m/>
    <n v="57"/>
    <d v="2018-11-13T00:00:00"/>
    <s v="Completed"/>
    <n v="57"/>
    <s v="Completed:Delayed"/>
    <n v="55"/>
  </r>
  <r>
    <n v="167"/>
    <s v="C1/017"/>
    <s v="Rose"/>
    <s v="Okoyo"/>
    <s v="Opiyo"/>
    <s v="Female"/>
    <n v="1"/>
    <s v="Kenya"/>
    <s v="University of Nairobi"/>
    <s v="University of Nairobi"/>
    <d v="2011-09-15T00:00:00"/>
    <d v="2011-04-01T00:00:00"/>
    <d v="2025-09-18T00:00:00"/>
    <m/>
    <m/>
    <m/>
    <m/>
    <n v="54"/>
    <d v="2015-09-30T00:00:00"/>
    <s v="Completed"/>
    <n v="54"/>
    <s v="Completed:Delayed"/>
    <n v="49"/>
  </r>
  <r>
    <n v="168"/>
    <s v="C8/018"/>
    <s v="Anne"/>
    <s v="Njeri"/>
    <s v="Maina"/>
    <s v="Female"/>
    <n v="8"/>
    <s v="Kenya"/>
    <s v="University of Nairobi"/>
    <s v="University of Nairobi"/>
    <d v="2019-01-01T00:00:00"/>
    <d v="2018-03-01T00:00:00"/>
    <d v="2025-09-18T00:00:00"/>
    <n v="91"/>
    <m/>
    <m/>
    <m/>
    <n v="91"/>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9-18T00:00:00"/>
    <m/>
    <m/>
    <m/>
    <m/>
    <n v="65"/>
    <d v="2018-07-10T00:00:00"/>
    <s v="Completed"/>
    <n v="65"/>
    <s v="Completed:Delayed"/>
    <n v="58"/>
  </r>
  <r>
    <n v="170"/>
    <s v="C8/007"/>
    <s v="Samuel"/>
    <s v="Waweru"/>
    <s v="Mwaniki"/>
    <s v="Male"/>
    <n v="8"/>
    <s v="Kenya"/>
    <s v="University of Nairobi"/>
    <s v="University of the Witwatersrand"/>
    <d v="2018-09-30T00:00:00"/>
    <d v="2018-03-01T00:00:00"/>
    <d v="2025-09-1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9-18T00:00:00"/>
    <m/>
    <m/>
    <m/>
    <m/>
    <n v="65"/>
    <d v="2019-07-12T00:00:00"/>
    <s v="Completed"/>
    <n v="65"/>
    <s v="Completed:Delayed"/>
    <n v="59"/>
  </r>
  <r>
    <n v="172"/>
    <s v="C8/024"/>
    <s v="Oluwafemi"/>
    <s v="Akinyele"/>
    <s v="Popoola"/>
    <s v="Male"/>
    <n v="8"/>
    <s v="Nigeria"/>
    <s v="University of Ibadan"/>
    <s v="University of Ibadan"/>
    <d v="2018-11-01T00:00:00"/>
    <d v="2018-03-01T00:00:00"/>
    <d v="2025-09-18T00:00:00"/>
    <n v="91"/>
    <m/>
    <m/>
    <m/>
    <n v="91"/>
    <m/>
    <s v="In progress"/>
    <s v="In progress: Above 60 months"/>
    <s v="In progress: Above 60 months"/>
    <m/>
  </r>
  <r>
    <n v="173"/>
    <s v="C8/025"/>
    <s v="Catherine"/>
    <m/>
    <s v="Kafu"/>
    <s v="Female"/>
    <n v="8"/>
    <s v="Kenya"/>
    <s v="Moi University"/>
    <s v="University of the Witwatersrand"/>
    <d v="2018-09-03T00:00:00"/>
    <d v="2018-03-01T00:00:00"/>
    <d v="2025-09-18T00:00:00"/>
    <n v="91"/>
    <m/>
    <m/>
    <m/>
    <n v="91"/>
    <d v="2025-02-13T00:00:00"/>
    <s v="Completed"/>
    <n v="84"/>
    <s v="Completed:Delayed"/>
    <n v="78"/>
  </r>
  <r>
    <n v="174"/>
    <s v="C8/026"/>
    <s v="Agnes"/>
    <s v="Jemuge"/>
    <s v="Maleyo"/>
    <s v="Female"/>
    <n v="8"/>
    <s v="Kenya"/>
    <s v="Moi University"/>
    <s v="University of Nairobi"/>
    <d v="2016-08-12T00:00:00"/>
    <d v="2018-03-01T00:00:00"/>
    <d v="2025-09-18T00:00:00"/>
    <n v="91"/>
    <m/>
    <m/>
    <m/>
    <n v="91"/>
    <m/>
    <s v="In progress"/>
    <s v="In progress: Above 60 months"/>
    <s v="In progress: Above 60 months"/>
    <m/>
  </r>
  <r>
    <n v="175"/>
    <s v="C3/022"/>
    <s v="Save"/>
    <m/>
    <s v="Kumwenda"/>
    <s v="Male"/>
    <n v="3"/>
    <s v="Malawi"/>
    <s v="University of Malawi"/>
    <s v="University of Malawi"/>
    <d v="2013-11-01T00:00:00"/>
    <d v="2013-03-01T00:00:00"/>
    <d v="2025-09-18T00:00:00"/>
    <m/>
    <m/>
    <m/>
    <m/>
    <n v="74"/>
    <d v="2019-04-13T00:00:00"/>
    <s v="Completed"/>
    <n v="74"/>
    <s v="Completed:Delayed"/>
    <n v="66"/>
  </r>
  <r>
    <n v="176"/>
    <s v="C10/021"/>
    <s v="Shakeerah "/>
    <s v="Olaide"/>
    <s v="Gbadebo"/>
    <s v="Female"/>
    <n v="10"/>
    <s v="Nigeria"/>
    <s v="University of Ibadan"/>
    <s v="University of Ibadan"/>
    <d v="2020-12-17T00:00:00"/>
    <d v="2020-03-01T00:00:00"/>
    <d v="2025-09-18T00:00:00"/>
    <n v="67"/>
    <d v="2024-05-01T00:00:00"/>
    <d v="2024-08-31T00:00:00"/>
    <n v="4"/>
    <n v="67"/>
    <d v="2024-10-03T00:00:00"/>
    <s v="Completed"/>
    <n v="52"/>
    <s v="Completed:Delayed"/>
    <n v="42"/>
  </r>
  <r>
    <n v="177"/>
    <s v="C8/009"/>
    <s v="Siphamandla"/>
    <s v="Bonga"/>
    <s v="Gumede"/>
    <s v="Male"/>
    <n v="8"/>
    <s v="South Africa"/>
    <s v="University of the Witwatersrand"/>
    <s v="University of the Witwatersrand"/>
    <d v="2019-01-01T00:00:00"/>
    <d v="2018-03-01T00:00:00"/>
    <d v="2025-09-18T00:00:00"/>
    <n v="91"/>
    <m/>
    <m/>
    <m/>
    <n v="91"/>
    <d v="2024-11-14T00:00:00"/>
    <s v="Completed"/>
    <n v="81"/>
    <s v="Completed:Delayed"/>
    <n v="71"/>
  </r>
  <r>
    <n v="178"/>
    <s v="C9/004"/>
    <s v="Noel"/>
    <m/>
    <s v="Korukire"/>
    <s v="Male"/>
    <n v="9"/>
    <s v="Rwanda"/>
    <s v="University of Rwanda"/>
    <s v="University of Rwanda"/>
    <d v="2019-09-01T00:00:00"/>
    <d v="2019-03-01T00:00:00"/>
    <d v="2025-09-18T00:00:00"/>
    <n v="79"/>
    <m/>
    <m/>
    <m/>
    <n v="79"/>
    <m/>
    <s v="In progress"/>
    <s v="In progress: Above 60 months"/>
    <s v="In progress: Above 60 months"/>
    <m/>
  </r>
  <r>
    <n v="179"/>
    <s v="C9/003"/>
    <s v="Skye"/>
    <s v="Nandi"/>
    <s v="Adams"/>
    <s v="Female"/>
    <n v="9"/>
    <s v="South Africa"/>
    <s v="University of the Witwatersrand"/>
    <s v="University of the Witwatersrand"/>
    <d v="2018-05-22T00:00:00"/>
    <d v="2019-03-01T00:00:00"/>
    <d v="2025-09-18T00:00:00"/>
    <m/>
    <m/>
    <m/>
    <m/>
    <n v="44"/>
    <d v="2022-10-17T00:00:00"/>
    <s v="Completed"/>
    <n v="44"/>
    <s v=" Completed:On time"/>
    <n v="53"/>
  </r>
  <r>
    <n v="180"/>
    <s v="C9/006"/>
    <s v="Lilian"/>
    <s v="Nkirote"/>
    <s v="Njagi"/>
    <s v="Female"/>
    <n v="9"/>
    <s v="Kenya"/>
    <s v="University of Nairobi"/>
    <s v="University of Nairobi"/>
    <d v="2018-12-08T00:00:00"/>
    <d v="2019-03-01T00:00:00"/>
    <d v="2025-09-18T00:00:00"/>
    <n v="79"/>
    <d v="2023-09-01T00:00:00"/>
    <d v="2024-06-30T00:00:00"/>
    <n v="10"/>
    <n v="79"/>
    <d v="2024-12-14T00:00:00"/>
    <s v="Completed"/>
    <n v="60"/>
    <s v="Completed:Delayed"/>
    <m/>
  </r>
  <r>
    <n v="181"/>
    <s v="C9/007"/>
    <s v="Leonidas"/>
    <m/>
    <s v="Banamwana"/>
    <s v="Male"/>
    <n v="9"/>
    <s v="Rwanda"/>
    <s v="University of Rwanda"/>
    <s v="University of Rwanda"/>
    <d v="2019-10-20T00:00:00"/>
    <d v="2019-03-01T00:00:00"/>
    <d v="2025-09-18T00:00:00"/>
    <n v="79"/>
    <m/>
    <m/>
    <m/>
    <n v="79"/>
    <m/>
    <s v="In progress"/>
    <s v="In progress: Above 60 months"/>
    <s v="In progress: Above 60 months"/>
    <m/>
  </r>
  <r>
    <n v="182"/>
    <s v="C7/026"/>
    <s v="Sonti"/>
    <s v="Imogene"/>
    <s v="Pilusa"/>
    <s v="Female"/>
    <n v="7"/>
    <s v="South Africa"/>
    <s v="University of the Witwatersrand"/>
    <s v="University of the Witwatersrand"/>
    <d v="2017-02-03T00:00:00"/>
    <d v="2017-03-01T00:00:00"/>
    <d v="2025-09-18T00:00:00"/>
    <m/>
    <m/>
    <m/>
    <m/>
    <n v="57"/>
    <d v="2021-11-09T00:00:00"/>
    <s v="Completed"/>
    <n v="57"/>
    <s v="Completed:Delayed"/>
    <n v="58"/>
  </r>
  <r>
    <n v="183"/>
    <s v="C9/009"/>
    <s v="Cyril"/>
    <s v="Nyalik"/>
    <s v="Ogada"/>
    <s v="Male"/>
    <n v="9"/>
    <s v="Kenya"/>
    <s v="University of Nairobi"/>
    <s v="University of the Witwatersrand"/>
    <d v="2020-08-12T00:00:00"/>
    <d v="2019-03-01T00:00:00"/>
    <d v="2025-09-18T00:00:00"/>
    <n v="79"/>
    <m/>
    <m/>
    <m/>
    <n v="79"/>
    <m/>
    <s v="In progress"/>
    <s v="In progress: Above 60 months"/>
    <s v="In progress: Above 60 months"/>
    <m/>
  </r>
  <r>
    <n v="184"/>
    <s v="C2/006"/>
    <s v="Stephen"/>
    <s v="Ojiambo"/>
    <s v="Wandera"/>
    <s v="Male"/>
    <n v="2"/>
    <s v="Uganda"/>
    <s v="Makerere University"/>
    <s v="Makerere University"/>
    <d v="2012-02-07T00:00:00"/>
    <d v="2012-03-01T00:00:00"/>
    <d v="2025-09-18T00:00:00"/>
    <m/>
    <m/>
    <m/>
    <m/>
    <n v="49"/>
    <d v="2016-03-31T00:00:00"/>
    <s v="Completed"/>
    <n v="49"/>
    <s v=" Completed:On time"/>
    <n v="50"/>
  </r>
  <r>
    <n v="185"/>
    <s v="C7/025"/>
    <s v="Stevens"/>
    <s v="M.B"/>
    <s v="Kisaka"/>
    <s v="Male"/>
    <n v="7"/>
    <s v="Uganda"/>
    <s v="Makerere University"/>
    <s v="University of Nairobi"/>
    <d v="2017-06-01T00:00:00"/>
    <d v="2017-03-01T00:00:00"/>
    <d v="2025-09-18T00:00:00"/>
    <m/>
    <m/>
    <m/>
    <m/>
    <n v="70"/>
    <d v="2022-12-06T00:00:00"/>
    <s v="Completed"/>
    <n v="70"/>
    <s v="Completed:Delayed"/>
    <n v="67"/>
  </r>
  <r>
    <n v="186"/>
    <s v="C1/019"/>
    <s v="Sulaimon"/>
    <s v="Taiwo"/>
    <s v="Adedokun"/>
    <s v="Male"/>
    <n v="1"/>
    <s v="Nigeria"/>
    <s v="Obafemi Awolowo University"/>
    <s v="Obafemi Awolowo University"/>
    <d v="2011-03-01T00:00:00"/>
    <d v="2011-04-01T00:00:00"/>
    <d v="2025-09-18T00:00:00"/>
    <m/>
    <m/>
    <m/>
    <m/>
    <n v="26"/>
    <d v="2013-05-01T00:00:00"/>
    <s v="Completed"/>
    <n v="26"/>
    <s v=" Completed:On time"/>
    <n v="27"/>
  </r>
  <r>
    <n v="187"/>
    <s v="C1/020"/>
    <s v="Sulaimon"/>
    <s v="Atolagbe"/>
    <s v="Afolabi"/>
    <s v="Male"/>
    <n v="1"/>
    <s v="Nigeria"/>
    <s v="AGINCOURT"/>
    <s v="University of the Witwatersrand"/>
    <d v="2011-03-01T00:00:00"/>
    <d v="2011-04-01T00:00:00"/>
    <d v="2025-09-18T00:00:00"/>
    <m/>
    <m/>
    <m/>
    <m/>
    <n v="81"/>
    <d v="2017-12-04T00:00:00"/>
    <s v="Completed"/>
    <n v="81"/>
    <s v="Completed:Delayed"/>
    <n v="82"/>
  </r>
  <r>
    <n v="188"/>
    <s v="C9/014"/>
    <s v="OLUFUNMILOLA"/>
    <s v="BAMIDELE"/>
    <s v="MAKANJUOLA"/>
    <s v="Female"/>
    <n v="9"/>
    <s v="Nigeria"/>
    <s v="University of Ibadan"/>
    <s v="University of Ibadan"/>
    <d v="2019-01-07T00:00:00"/>
    <d v="2019-03-01T00:00:00"/>
    <d v="2025-09-18T00:00:00"/>
    <n v="79"/>
    <m/>
    <m/>
    <m/>
    <n v="79"/>
    <m/>
    <s v="In progress"/>
    <s v="In progress: Above 60 months"/>
    <s v="In progress: Above 60 months"/>
    <m/>
  </r>
  <r>
    <n v="189"/>
    <s v="C1/018"/>
    <s v="Sunday"/>
    <s v="Adepoju"/>
    <s v="Adedini"/>
    <s v="Male"/>
    <n v="1"/>
    <s v="Nigeria"/>
    <s v="Obafemi Awolowo University"/>
    <s v="University of the Witwatersrand"/>
    <d v="2011-02-08T00:00:00"/>
    <d v="2011-04-01T00:00:00"/>
    <d v="2025-09-18T00:00:00"/>
    <m/>
    <m/>
    <m/>
    <m/>
    <n v="24"/>
    <d v="2013-03-01T00:00:00"/>
    <s v="Completed"/>
    <n v="24"/>
    <s v=" Completed:On time"/>
    <n v="25"/>
  </r>
  <r>
    <n v="190"/>
    <s v="C4/025"/>
    <s v="Sunday"/>
    <s v="Joseph"/>
    <s v="Ayamolowo"/>
    <s v="Male"/>
    <n v="4"/>
    <s v="Nigeria"/>
    <s v="Obafemi Awolowo University"/>
    <s v="Obafemi Awolowo University"/>
    <d v="2014-08-15T00:00:00"/>
    <d v="2014-03-01T00:00:00"/>
    <d v="2025-09-18T00:00:00"/>
    <m/>
    <m/>
    <m/>
    <m/>
    <n v="57"/>
    <d v="2018-11-29T00:00:00"/>
    <s v="Completed"/>
    <n v="57"/>
    <s v="Completed:Delayed"/>
    <n v="52"/>
  </r>
  <r>
    <n v="191"/>
    <s v="C5/005"/>
    <s v="Taiwo"/>
    <s v="Akinyode"/>
    <s v="Obembe"/>
    <s v="Male"/>
    <n v="5"/>
    <s v="Nigeria"/>
    <s v="University of Ibadan"/>
    <s v="University of the Witwatersrand"/>
    <d v="2016-07-04T00:00:00"/>
    <d v="2015-03-01T00:00:00"/>
    <d v="2025-09-18T00:00:00"/>
    <m/>
    <m/>
    <m/>
    <m/>
    <n v="81"/>
    <d v="2021-11-29T00:00:00"/>
    <s v="Completed"/>
    <n v="81"/>
    <s v="Completed:Delayed"/>
    <n v="65"/>
  </r>
  <r>
    <n v="192"/>
    <s v="C9/019"/>
    <s v="Ronald"/>
    <s v="Kibet"/>
    <s v="Tonui"/>
    <s v="Male"/>
    <n v="9"/>
    <s v="Kenya"/>
    <s v="Moi University"/>
    <s v="University of the Witwatersrand"/>
    <d v="2020-01-01T00:00:00"/>
    <d v="2019-03-01T00:00:00"/>
    <d v="2025-09-18T00:00:00"/>
    <n v="79"/>
    <m/>
    <m/>
    <m/>
    <n v="79"/>
    <m/>
    <s v="In progress"/>
    <s v="In progress: Above 60 months"/>
    <s v="In progress: Above 60 months"/>
    <m/>
  </r>
  <r>
    <n v="193"/>
    <s v="C1/008"/>
    <s v="Taofeek"/>
    <s v="Oluwole"/>
    <s v="Awotidebe"/>
    <s v="Male"/>
    <n v="1"/>
    <s v="Nigeria"/>
    <s v="Obafemi Awolowo University"/>
    <s v="University of Ibadan"/>
    <d v="2011-07-15T00:00:00"/>
    <d v="2011-04-01T00:00:00"/>
    <d v="2025-09-18T00:00:00"/>
    <m/>
    <m/>
    <m/>
    <m/>
    <n v="56"/>
    <d v="2015-11-17T00:00:00"/>
    <s v="Completed"/>
    <n v="56"/>
    <s v="Completed:Delayed"/>
    <n v="53"/>
  </r>
  <r>
    <n v="194"/>
    <s v="C6/013"/>
    <s v="Taofeek"/>
    <s v="Kolawole"/>
    <s v="Aliyu"/>
    <s v="Male"/>
    <n v="6"/>
    <s v="Nigeria"/>
    <s v="Obafemi Awolowo University"/>
    <s v="Obafemi Awolowo University"/>
    <d v="2016-12-20T00:00:00"/>
    <d v="2016-03-01T00:00:00"/>
    <d v="2025-09-18T00:00:00"/>
    <m/>
    <m/>
    <m/>
    <m/>
    <n v="42"/>
    <d v="2019-08-01T00:00:00"/>
    <s v="Completed"/>
    <n v="42"/>
    <s v=" Completed:On time"/>
    <n v="32"/>
  </r>
  <r>
    <n v="195"/>
    <s v="C9/022"/>
    <s v="Glory "/>
    <m/>
    <s v="Mzembe"/>
    <s v="Female"/>
    <n v="9"/>
    <s v="Malawi"/>
    <s v="University of Malawi"/>
    <s v="University of Malawi"/>
    <d v="2019-12-16T00:00:00"/>
    <d v="2019-03-01T00:00:00"/>
    <d v="2025-09-18T00:00:00"/>
    <n v="79"/>
    <d v="2023-06-01T00:00:00"/>
    <d v="2024-05-31T00:00:00"/>
    <n v="12"/>
    <n v="79"/>
    <m/>
    <s v="In progress"/>
    <s v="In progress: Above 60 months"/>
    <s v="In progress: Above 60 months"/>
    <m/>
  </r>
  <r>
    <n v="196"/>
    <s v="C9/023"/>
    <s v="Temitope "/>
    <m/>
    <s v="Ilori"/>
    <s v="Female"/>
    <n v="9"/>
    <s v="Nigeria"/>
    <s v="University of Ibadan"/>
    <s v="University of Ibadan"/>
    <d v="2020-01-10T00:00:00"/>
    <d v="2019-03-01T00:00:00"/>
    <d v="2025-09-18T00:00:00"/>
    <n v="79"/>
    <m/>
    <m/>
    <m/>
    <n v="79"/>
    <m/>
    <s v="In progress"/>
    <s v="In progress: Above 60 months"/>
    <s v="In progress: Above 60 months"/>
    <m/>
  </r>
  <r>
    <n v="197"/>
    <s v="C3/008"/>
    <s v="Tonney"/>
    <s v="Stophen"/>
    <s v="Nyirenda"/>
    <s v="Male"/>
    <n v="3"/>
    <s v="Malawi"/>
    <s v="University of Malawi"/>
    <s v="University of Malawi"/>
    <d v="2011-11-01T00:00:00"/>
    <d v="2013-03-01T00:00:00"/>
    <d v="2025-09-18T00:00:00"/>
    <m/>
    <m/>
    <m/>
    <m/>
    <n v="28"/>
    <d v="2015-06-18T00:00:00"/>
    <s v="Completed"/>
    <n v="28"/>
    <s v=" Completed:On time"/>
    <n v="44"/>
  </r>
  <r>
    <n v="198"/>
    <s v="C10/002"/>
    <s v="Aline"/>
    <m/>
    <s v="Uwase"/>
    <s v="Female"/>
    <n v="10"/>
    <s v="Rwanda"/>
    <s v="University of Rwanda"/>
    <s v="University of the Witwatersrand"/>
    <d v="2019-12-16T00:00:00"/>
    <d v="2020-03-01T00:00:00"/>
    <d v="2025-09-18T00:00:00"/>
    <n v="67"/>
    <m/>
    <m/>
    <m/>
    <n v="67"/>
    <m/>
    <s v="In progress"/>
    <s v="In progress: Above 60 months"/>
    <s v="In progress: Above 60 months"/>
    <m/>
  </r>
  <r>
    <n v="199"/>
    <s v="C4/010"/>
    <s v="Tumaini"/>
    <s v="Chiseko"/>
    <s v="Malenga"/>
    <s v="Female"/>
    <n v="4"/>
    <s v="Malawi"/>
    <s v="University of Malawi"/>
    <s v="University of Malawi"/>
    <d v="2014-03-31T00:00:00"/>
    <d v="2014-03-01T00:00:00"/>
    <d v="2025-09-18T00:00:00"/>
    <m/>
    <m/>
    <m/>
    <m/>
    <n v="94"/>
    <d v="2021-12-09T00:00:00"/>
    <s v="Completed"/>
    <n v="94"/>
    <s v="Completed:Delayed"/>
    <n v="93"/>
  </r>
  <r>
    <n v="200"/>
    <s v="C10/004"/>
    <s v="Aneth"/>
    <s v="Vedastus"/>
    <s v="Kalinjuma"/>
    <s v="Female"/>
    <n v="10"/>
    <s v="Tanzania"/>
    <s v="Ifakara Health Institute"/>
    <s v="University of the Witwatersrand"/>
    <d v="2020-09-15T00:00:00"/>
    <d v="2020-03-01T00:00:00"/>
    <d v="2025-09-18T00:00:00"/>
    <n v="67"/>
    <m/>
    <m/>
    <m/>
    <n v="67"/>
    <m/>
    <s v="In progress"/>
    <s v="In progress: Above 60 months"/>
    <s v="In progress: Above 60 months"/>
    <m/>
  </r>
  <r>
    <n v="201"/>
    <s v="C10/005"/>
    <s v="Apatsa"/>
    <m/>
    <s v="Selemani"/>
    <s v="Male"/>
    <n v="10"/>
    <s v="Malawi"/>
    <s v="University of Malawi"/>
    <s v="University of the Witwatersrand"/>
    <d v="2021-08-16T00:00:00"/>
    <d v="2020-03-01T00:00:00"/>
    <d v="2025-09-18T00:00:00"/>
    <n v="67"/>
    <m/>
    <m/>
    <m/>
    <n v="67"/>
    <m/>
    <s v="In progress"/>
    <s v="In progress: Above 60 months"/>
    <s v="In progress: Above 60 months"/>
    <m/>
  </r>
  <r>
    <n v="202"/>
    <s v="C6/024"/>
    <s v="Tutu"/>
    <s v="Said"/>
    <s v="Mzee"/>
    <s v="Female"/>
    <n v="6"/>
    <s v="Tanzania"/>
    <s v="Ifakara Health Institute"/>
    <s v="University of Dar es Salaam"/>
    <d v="2016-10-20T00:00:00"/>
    <d v="2016-03-01T00:00:00"/>
    <d v="2025-09-18T00:00:00"/>
    <m/>
    <m/>
    <m/>
    <m/>
    <n v="99"/>
    <d v="2024-05-31T00:00:00"/>
    <s v="Completed"/>
    <n v="99"/>
    <s v="Completed:Delayed"/>
    <n v="92"/>
  </r>
  <r>
    <n v="203"/>
    <s v="C6/005"/>
    <s v="Valens"/>
    <m/>
    <s v="Mbarushimana"/>
    <s v="Male"/>
    <n v="6"/>
    <s v="Rwanda"/>
    <s v="University of Rwanda"/>
    <s v="University of the Witwatersrand"/>
    <d v="2017-03-16T00:00:00"/>
    <d v="2016-03-01T00:00:00"/>
    <d v="2025-09-18T00:00:00"/>
    <n v="115"/>
    <m/>
    <m/>
    <m/>
    <n v="115"/>
    <d v="2024-10-26T00:00:00"/>
    <s v="Completed"/>
    <n v="104"/>
    <s v="Completed:Delayed"/>
    <n v="92"/>
  </r>
  <r>
    <n v="204"/>
    <s v="C10/009"/>
    <s v="Emmanuel"/>
    <m/>
    <s v="Nzabonimana"/>
    <s v="Male"/>
    <n v="10"/>
    <s v="Rwanda"/>
    <s v="University of Rwanda"/>
    <s v="University of the Witwatersrand"/>
    <d v="2020-06-01T00:00:00"/>
    <d v="2020-03-01T00:00:00"/>
    <d v="2025-09-18T00:00:00"/>
    <n v="67"/>
    <m/>
    <m/>
    <m/>
    <n v="67"/>
    <d v="2024-12-22T00:00:00"/>
    <s v="Completed"/>
    <n v="58"/>
    <s v="Completed:Delayed"/>
    <n v="55"/>
  </r>
  <r>
    <n v="205"/>
    <s v="C1/006"/>
    <s v="Victoria"/>
    <s v="Mathew"/>
    <s v="Mwakalinga Chuma"/>
    <s v="Female"/>
    <n v="1"/>
    <s v="Tanzania"/>
    <s v="Ifakara Health Institute"/>
    <s v="University of the Witwatersrand"/>
    <d v="2011-03-07T00:00:00"/>
    <d v="2011-04-01T00:00:00"/>
    <d v="2025-09-18T00:00:00"/>
    <m/>
    <m/>
    <m/>
    <m/>
    <n v="81"/>
    <d v="2017-12-04T00:00:00"/>
    <s v="Completed"/>
    <n v="81"/>
    <s v="Completed:Delayed"/>
    <n v="81"/>
  </r>
  <r>
    <n v="206"/>
    <s v="C7/008"/>
    <s v="Wanangwa"/>
    <s v="Chimwaza"/>
    <s v="Manda"/>
    <s v="Female"/>
    <n v="7"/>
    <s v="Malawi"/>
    <s v="University of Malawi"/>
    <s v="University of the Witwatersrand"/>
    <d v="2017-09-21T00:00:00"/>
    <d v="2017-03-01T00:00:00"/>
    <d v="2025-09-18T00:00:00"/>
    <m/>
    <m/>
    <m/>
    <m/>
    <n v="81"/>
    <d v="2023-11-18T00:00:00"/>
    <s v="Completed"/>
    <n v="81"/>
    <s v="Completed:Delayed"/>
    <n v="74"/>
  </r>
  <r>
    <n v="207"/>
    <s v="C1/005"/>
    <s v="Wells"/>
    <m/>
    <s v="Utembe"/>
    <s v="Male"/>
    <n v="1"/>
    <s v="Malawi"/>
    <s v="University of Malawi"/>
    <s v="University of the Witwatersrand"/>
    <d v="2011-04-13T00:00:00"/>
    <d v="2011-04-01T00:00:00"/>
    <d v="2025-09-18T00:00:00"/>
    <m/>
    <m/>
    <m/>
    <m/>
    <n v="63"/>
    <d v="2016-06-30T00:00:00"/>
    <s v="Completed"/>
    <n v="63"/>
    <s v="Completed:Delayed"/>
    <n v="63"/>
  </r>
  <r>
    <n v="208"/>
    <s v="C9/011"/>
    <s v="Wilfred"/>
    <m/>
    <s v="Eneku"/>
    <s v="Male"/>
    <n v="9"/>
    <s v="Uganda"/>
    <s v="Makerere University"/>
    <s v="Makerere University"/>
    <d v="2019-04-01T00:00:00"/>
    <d v="2019-03-01T00:00:00"/>
    <d v="2025-09-18T00:00:00"/>
    <n v="79"/>
    <m/>
    <m/>
    <m/>
    <n v="79"/>
    <d v="2024-07-10T00:00:00"/>
    <s v="Completed"/>
    <n v="65"/>
    <s v="Completed:Delayed"/>
    <n v="64"/>
  </r>
  <r>
    <n v="209"/>
    <s v="C4/009"/>
    <s v="Winnie"/>
    <s v="Chepkurui"/>
    <s v="Mutai"/>
    <s v="Female"/>
    <n v="4"/>
    <s v="Kenya"/>
    <s v="University of Nairobi"/>
    <s v="University of Nairobi"/>
    <d v="2015-03-15T00:00:00"/>
    <d v="2014-03-01T00:00:00"/>
    <d v="2025-09-18T00:00:00"/>
    <m/>
    <m/>
    <m/>
    <m/>
    <n v="115"/>
    <d v="2023-09-22T00:00:00"/>
    <s v="Completed"/>
    <n v="115"/>
    <s v="Completed:Delayed"/>
    <n v="103"/>
  </r>
  <r>
    <n v="210"/>
    <s v="C10/015"/>
    <s v="Mary"/>
    <s v="Ogbenyi"/>
    <s v="Ugalahi"/>
    <s v="Female"/>
    <n v="10"/>
    <s v="Nigeria"/>
    <s v="University of Ibadan"/>
    <s v="University of Ibadan"/>
    <d v="2020-05-04T00:00:00"/>
    <d v="2020-03-01T00:00:00"/>
    <d v="2025-09-18T00:00:00"/>
    <n v="67"/>
    <m/>
    <m/>
    <m/>
    <n v="67"/>
    <d v="2025-03-01T00:00:00"/>
    <s v="Completed"/>
    <n v="61"/>
    <s v="Completed:Delayed"/>
    <n v="58"/>
  </r>
  <r>
    <n v="211"/>
    <s v="C10/016"/>
    <s v="Maureen"/>
    <s v="Daisy"/>
    <s v="Majamanda"/>
    <s v="Female"/>
    <n v="10"/>
    <s v="Malawi"/>
    <s v="University of Malawi"/>
    <s v="University of Malawi"/>
    <d v="2021-07-21T00:00:00"/>
    <d v="2020-03-01T00:00:00"/>
    <d v="2025-09-18T00:00:00"/>
    <n v="67"/>
    <m/>
    <m/>
    <m/>
    <n v="67"/>
    <m/>
    <s v="In progress"/>
    <s v="In progress: Above 60 months"/>
    <s v="In progress: Above 60 months"/>
    <m/>
  </r>
  <r>
    <n v="212"/>
    <s v="C10/017"/>
    <s v="Monday"/>
    <s v="Daniel"/>
    <s v="Olodu"/>
    <s v="Male"/>
    <n v="10"/>
    <s v="Nigeria"/>
    <s v="Obafemi Awolowo University"/>
    <s v="University of Ibadan"/>
    <d v="2021-03-12T00:00:00"/>
    <d v="2020-03-01T00:00:00"/>
    <d v="2025-09-18T00:00:00"/>
    <n v="67"/>
    <m/>
    <m/>
    <m/>
    <n v="67"/>
    <m/>
    <s v="In progress"/>
    <s v="In progress: Above 60 months"/>
    <s v="In progress: Above 60 months"/>
    <m/>
  </r>
  <r>
    <n v="213"/>
    <s v="C10/018"/>
    <s v="Oluwatosin"/>
    <s v="Eunice"/>
    <s v="Olorunmoteni"/>
    <s v="Female"/>
    <n v="10"/>
    <s v="Nigeria"/>
    <s v="Obafemi Awolowo University"/>
    <s v="Obafemi Awolowo University"/>
    <d v="2021-04-19T00:00:00"/>
    <d v="2020-03-01T00:00:00"/>
    <d v="2025-09-18T00:00:00"/>
    <n v="67"/>
    <m/>
    <m/>
    <m/>
    <n v="67"/>
    <d v="2025-03-31T00:00:00"/>
    <s v="Completed"/>
    <n v="61"/>
    <s v="Completed:Delayed"/>
    <m/>
  </r>
  <r>
    <n v="214"/>
    <s v="C10/019"/>
    <s v="Omotade"/>
    <s v="Adebimpe"/>
    <s v="Ijarotimi"/>
    <s v="Female"/>
    <n v="10"/>
    <s v="Nigeria"/>
    <s v="Obafemi Awolowo University"/>
    <s v="University of Ibadan"/>
    <d v="2021-01-21T00:00:00"/>
    <d v="2020-03-01T00:00:00"/>
    <d v="2025-09-18T00:00:00"/>
    <n v="67"/>
    <m/>
    <m/>
    <m/>
    <n v="67"/>
    <m/>
    <s v="In progress"/>
    <s v="In progress: Above 60 months"/>
    <s v="In progress: Above 60 months"/>
    <m/>
  </r>
  <r>
    <n v="215"/>
    <s v="C10/020"/>
    <s v="Patience"/>
    <m/>
    <s v="Shamu"/>
    <s v="Female"/>
    <n v="10"/>
    <s v="Zimbabwe"/>
    <s v="University of the Witwatersrand"/>
    <s v="University of the Witwatersrand"/>
    <d v="2021-03-10T00:00:00"/>
    <d v="2020-03-01T00:00:00"/>
    <d v="2025-09-18T00:00:00"/>
    <n v="67"/>
    <m/>
    <m/>
    <m/>
    <n v="67"/>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9-1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9-18T00:00:00"/>
    <n v="67"/>
    <m/>
    <m/>
    <m/>
    <n v="67"/>
    <m/>
    <s v="In progress"/>
    <s v="In progress: Above 60 months"/>
    <s v="In progress: Above 60 months"/>
    <m/>
  </r>
  <r>
    <n v="218"/>
    <s v="C10/023"/>
    <s v="Takondwa"/>
    <s v="Connis"/>
    <s v="Bakuwa"/>
    <s v="Female"/>
    <n v="10"/>
    <s v="Malawi"/>
    <s v="University of Malawi"/>
    <s v="University of the Witwatersrand"/>
    <d v="2021-10-10T00:00:00"/>
    <d v="2020-03-01T00:00:00"/>
    <d v="2025-09-18T00:00:00"/>
    <n v="67"/>
    <m/>
    <m/>
    <m/>
    <n v="67"/>
    <m/>
    <s v="In progress"/>
    <s v="In progress: Above 60 months"/>
    <s v="In progress: Above 60 months"/>
    <m/>
  </r>
  <r>
    <n v="219"/>
    <s v="C10/024"/>
    <s v="Temitope"/>
    <s v="Olumuyiwa"/>
    <s v="Ojo"/>
    <s v="Male"/>
    <n v="10"/>
    <s v="Nigeria"/>
    <s v="Obafemi Awolowo University"/>
    <s v="University of the Witwatersrand"/>
    <d v="2022-03-02T00:00:00"/>
    <d v="2020-03-01T00:00:00"/>
    <d v="2025-09-18T00:00:00"/>
    <n v="67"/>
    <m/>
    <m/>
    <m/>
    <n v="67"/>
    <m/>
    <s v="In progress"/>
    <s v="In progress: Above 60 months"/>
    <s v="In progress: Above 60 months"/>
    <m/>
  </r>
  <r>
    <n v="220"/>
    <s v="C10/025"/>
    <s v="Yetunde"/>
    <s v="A"/>
    <s v="Onimode"/>
    <s v="Female"/>
    <n v="10"/>
    <s v="Nigeria"/>
    <s v="University of Ibadan"/>
    <s v="University of the Witwatersrand"/>
    <d v="2021-08-24T00:00:00"/>
    <d v="2020-03-01T00:00:00"/>
    <d v="2025-09-18T00:00:00"/>
    <n v="67"/>
    <m/>
    <m/>
    <m/>
    <n v="67"/>
    <m/>
    <s v="In progress"/>
    <s v="In progress: Above 60 months"/>
    <s v="In progress: Above 60 months"/>
    <m/>
  </r>
  <r>
    <n v="221"/>
    <s v="C11/001"/>
    <s v="Adeola"/>
    <s v="Temitope"/>
    <s v="Williams"/>
    <s v="Female"/>
    <n v="11"/>
    <s v="Nigeria"/>
    <s v="University of Ibadan"/>
    <s v="University of Ibadan"/>
    <m/>
    <d v="2025-03-01T00:00:00"/>
    <d v="2025-09-18T00:00:00"/>
    <n v="7"/>
    <m/>
    <m/>
    <m/>
    <m/>
    <m/>
    <s v="In progress"/>
    <s v="In progress: Below 60 Months"/>
    <s v="In progress: Below 60 Months"/>
    <m/>
  </r>
  <r>
    <n v="222"/>
    <s v="C11/002"/>
    <s v="Amina"/>
    <s v="Hassan"/>
    <s v="Hussein"/>
    <s v="Female"/>
    <n v="11"/>
    <s v="Somalia"/>
    <s v="Somali National University"/>
    <m/>
    <m/>
    <d v="2025-03-01T00:00:00"/>
    <d v="2025-09-18T00:00:00"/>
    <n v="7"/>
    <m/>
    <m/>
    <m/>
    <m/>
    <m/>
    <s v="In progress"/>
    <s v="In progress: Below 60 Months"/>
    <s v="In progress: Below 60 Months"/>
    <m/>
  </r>
  <r>
    <n v="223"/>
    <s v="C11/003"/>
    <s v="Christabellah"/>
    <m/>
    <s v="Namugenyi"/>
    <s v="Female"/>
    <n v="11"/>
    <s v="Uganda"/>
    <s v="Makerere University"/>
    <s v="Makerere University"/>
    <m/>
    <d v="2025-03-01T00:00:00"/>
    <d v="2025-09-18T00:00:00"/>
    <n v="7"/>
    <m/>
    <m/>
    <m/>
    <m/>
    <m/>
    <s v="In progress"/>
    <s v="In progress: Below 60 Months"/>
    <s v="In progress: Below 60 Months"/>
    <m/>
  </r>
  <r>
    <n v="224"/>
    <s v="C11/004"/>
    <s v="Cyril"/>
    <s v="Tamuka"/>
    <s v="Chironda"/>
    <s v="Male"/>
    <n v="11"/>
    <s v="Zimbabwe"/>
    <s v="AGINCOURT"/>
    <s v="University of the Witwatersrand"/>
    <m/>
    <d v="2025-03-01T00:00:00"/>
    <d v="2025-09-18T00:00:00"/>
    <n v="7"/>
    <m/>
    <m/>
    <m/>
    <m/>
    <m/>
    <s v="In progress"/>
    <s v="In progress: Below 60 Months"/>
    <s v="In progress: Below 60 Months"/>
    <m/>
  </r>
  <r>
    <n v="225"/>
    <s v="C11/005"/>
    <s v="Elizabeth"/>
    <s v="Oluwatoyin"/>
    <s v="Abe"/>
    <s v="Female"/>
    <n v="11"/>
    <s v="Nigeria"/>
    <s v="University of Ibadan"/>
    <s v="University of Ibadan"/>
    <m/>
    <d v="2025-03-01T00:00:00"/>
    <d v="2025-09-18T00:00:00"/>
    <n v="7"/>
    <m/>
    <m/>
    <m/>
    <m/>
    <m/>
    <s v="In progress"/>
    <s v="In progress: Below 60 Months"/>
    <s v="In progress: Below 60 Months"/>
    <m/>
  </r>
  <r>
    <n v="226"/>
    <s v="C11/006"/>
    <s v="Fanuel"/>
    <s v="Meckson"/>
    <s v="Bickton"/>
    <s v="Male"/>
    <n v="11"/>
    <s v="Malawi"/>
    <s v="University of Malawi"/>
    <m/>
    <m/>
    <d v="2025-03-01T00:00:00"/>
    <d v="2025-09-18T00:00:00"/>
    <n v="7"/>
    <m/>
    <m/>
    <m/>
    <m/>
    <m/>
    <s v="In progress"/>
    <s v="In progress: Below 60 Months"/>
    <s v="In progress: Below 60 Months"/>
    <m/>
  </r>
  <r>
    <n v="227"/>
    <s v="C11/007"/>
    <s v="Funmilola"/>
    <s v="Olanike"/>
    <s v="Wuraola"/>
    <s v="Female"/>
    <n v="11"/>
    <s v="Nigeria"/>
    <s v="Obafemi Awolowo University"/>
    <m/>
    <m/>
    <d v="2025-03-01T00:00:00"/>
    <d v="2025-09-18T00:00:00"/>
    <n v="7"/>
    <m/>
    <m/>
    <m/>
    <m/>
    <m/>
    <s v="In progress"/>
    <s v="In progress: Below 60 Months"/>
    <s v="In progress: Below 60 Months"/>
    <m/>
  </r>
  <r>
    <n v="228"/>
    <s v="C11/008"/>
    <s v="Gallad"/>
    <s v="Dahir"/>
    <s v="Hassan"/>
    <s v="Male"/>
    <n v="11"/>
    <s v="Somalia"/>
    <s v="Somali National University"/>
    <m/>
    <m/>
    <d v="2025-03-01T00:00:00"/>
    <d v="2025-09-18T00:00:00"/>
    <n v="7"/>
    <m/>
    <m/>
    <m/>
    <m/>
    <m/>
    <s v="In progress"/>
    <s v="In progress: Below 60 Months"/>
    <s v="In progress: Below 60 Months"/>
    <m/>
  </r>
  <r>
    <n v="229"/>
    <s v="C11/009"/>
    <s v="Justine "/>
    <m/>
    <s v="Okello"/>
    <s v="Male"/>
    <n v="11"/>
    <s v="Uganda"/>
    <s v="Makerere University"/>
    <s v="Makerere University"/>
    <m/>
    <d v="2025-03-01T00:00:00"/>
    <d v="2025-09-18T00:00:00"/>
    <n v="7"/>
    <m/>
    <m/>
    <m/>
    <m/>
    <m/>
    <s v="In progress"/>
    <s v="In progress: Below 60 Months"/>
    <s v="In progress: Below 60 Months"/>
    <m/>
  </r>
  <r>
    <n v="230"/>
    <s v="C11/010"/>
    <s v="Lydiah"/>
    <s v="Wanjiru"/>
    <s v="Njihia"/>
    <s v="Female"/>
    <n v="11"/>
    <s v="Kenya"/>
    <s v="University of Nairobi"/>
    <s v="University of Nairobi"/>
    <m/>
    <d v="2025-03-01T00:00:00"/>
    <d v="2025-09-18T00:00:00"/>
    <n v="7"/>
    <m/>
    <m/>
    <m/>
    <m/>
    <m/>
    <s v="In progress"/>
    <s v="In progress: Below 60 Months"/>
    <s v="In progress: Below 60 Months"/>
    <m/>
  </r>
  <r>
    <n v="231"/>
    <s v="C11/011"/>
    <s v="Mary"/>
    <s v="Nigandi"/>
    <s v="Kubo"/>
    <s v="Female"/>
    <n v="11"/>
    <s v="Kenya"/>
    <s v="University of Nairobi"/>
    <m/>
    <m/>
    <d v="2025-03-01T00:00:00"/>
    <d v="2025-09-18T00:00:00"/>
    <n v="7"/>
    <m/>
    <m/>
    <m/>
    <m/>
    <m/>
    <s v="In progress"/>
    <s v="In progress: Below 60 Months"/>
    <s v="In progress: Below 60 Months"/>
    <m/>
  </r>
  <r>
    <n v="232"/>
    <s v="C11/012"/>
    <s v="Miles-Dei"/>
    <s v="Benedict"/>
    <s v="Olufeagba"/>
    <s v="Male"/>
    <n v="11"/>
    <s v="Nigeria"/>
    <s v="University of Ibadan"/>
    <s v="University of Ibadan"/>
    <m/>
    <d v="2025-03-01T00:00:00"/>
    <d v="2025-09-18T00:00:00"/>
    <n v="7"/>
    <m/>
    <m/>
    <m/>
    <m/>
    <m/>
    <s v="In progress"/>
    <s v="In progress: Below 60 Months"/>
    <s v="In progress: Below 60 Months"/>
    <m/>
  </r>
  <r>
    <n v="233"/>
    <s v="C11/013"/>
    <s v="Molly"/>
    <s v="Mercy"/>
    <s v="Jerono"/>
    <s v="Female"/>
    <n v="11"/>
    <s v="Kenya"/>
    <s v="Moi University"/>
    <s v="Moi University"/>
    <m/>
    <d v="2025-03-01T00:00:00"/>
    <d v="2025-09-18T00:00:00"/>
    <n v="7"/>
    <m/>
    <m/>
    <m/>
    <m/>
    <m/>
    <s v="In progress"/>
    <s v="In progress: Below 60 Months"/>
    <s v="In progress: Below 60 Months"/>
    <m/>
  </r>
  <r>
    <n v="234"/>
    <s v="C11/014"/>
    <s v="Razak"/>
    <s v="Lewis"/>
    <s v="Mussa"/>
    <s v="Male"/>
    <n v="11"/>
    <s v="Malawi"/>
    <s v="University of Malawi"/>
    <s v="University of Malawi"/>
    <m/>
    <d v="2025-03-01T00:00:00"/>
    <d v="2025-09-18T00:00:00"/>
    <n v="7"/>
    <m/>
    <m/>
    <m/>
    <m/>
    <m/>
    <s v="In progress"/>
    <s v="In progress: Below 60 Months"/>
    <s v="In progress: Below 60 Months"/>
    <m/>
  </r>
  <r>
    <n v="235"/>
    <s v="C11/015"/>
    <s v="Nichodemus"/>
    <s v="Mutinda"/>
    <s v="Kamuti"/>
    <s v="Male"/>
    <n v="11"/>
    <s v="Kenya"/>
    <s v="University of Nairobi"/>
    <s v="University of Nairobi"/>
    <m/>
    <d v="2025-03-01T00:00:00"/>
    <d v="2025-09-18T00:00:00"/>
    <n v="7"/>
    <m/>
    <m/>
    <m/>
    <m/>
    <m/>
    <s v="In progress"/>
    <s v="In progress: Below 60 Months"/>
    <s v="In progress: Below 60 Months"/>
    <m/>
  </r>
  <r>
    <n v="236"/>
    <s v="C11/016"/>
    <s v="Ochuko"/>
    <s v="Maureen"/>
    <s v="Orherhe"/>
    <s v="Female"/>
    <n v="11"/>
    <s v="Nigeria"/>
    <s v="Obafemi Awolowo University"/>
    <s v="Obafemi Awolowo University"/>
    <m/>
    <d v="2025-03-01T00:00:00"/>
    <d v="2025-09-18T00:00:00"/>
    <n v="7"/>
    <m/>
    <m/>
    <m/>
    <m/>
    <m/>
    <s v="In progress"/>
    <s v="In progress: Below 60 Months"/>
    <s v="In progress: Below 60 Months"/>
    <m/>
  </r>
  <r>
    <n v="237"/>
    <s v="C11/017"/>
    <s v="Patani"/>
    <s v="George Wills"/>
    <s v="Mhango"/>
    <s v="Male"/>
    <n v="11"/>
    <s v="Malawi"/>
    <s v="University of Malawi"/>
    <m/>
    <m/>
    <d v="2025-03-01T00:00:00"/>
    <d v="2025-09-18T00:00:00"/>
    <n v="7"/>
    <m/>
    <m/>
    <m/>
    <m/>
    <m/>
    <s v="In progress"/>
    <s v="In progress: Below 60 Months"/>
    <s v="In progress: Below 60 Months"/>
    <m/>
  </r>
  <r>
    <n v="238"/>
    <s v="C11/018"/>
    <s v="Pierre Celestin"/>
    <m/>
    <s v="Munezero"/>
    <s v="Male"/>
    <n v="11"/>
    <s v="Rwanda"/>
    <s v="University of Rwanda"/>
    <m/>
    <m/>
    <d v="2025-03-01T00:00:00"/>
    <d v="2025-09-18T00:00:00"/>
    <n v="7"/>
    <m/>
    <m/>
    <m/>
    <m/>
    <m/>
    <s v="In progress"/>
    <s v="In progress: Below 60 Months"/>
    <s v="In progress: Below 60 Months"/>
    <m/>
  </r>
  <r>
    <n v="239"/>
    <s v="C11/019"/>
    <s v="Solange"/>
    <m/>
    <s v="Nikwigize"/>
    <s v="Female"/>
    <n v="11"/>
    <s v="Rwanda"/>
    <s v="University of Rwanda"/>
    <m/>
    <m/>
    <d v="2025-03-01T00:00:00"/>
    <d v="2025-09-18T00:00:00"/>
    <n v="7"/>
    <m/>
    <m/>
    <m/>
    <m/>
    <m/>
    <s v="In progress"/>
    <s v="In progress: Below 60 Months"/>
    <s v="In progress: Below 60 Months"/>
    <m/>
  </r>
  <r>
    <n v="240"/>
    <s v="C11/020"/>
    <s v="Winifrida"/>
    <s v="Paschal"/>
    <s v="Mponzi"/>
    <s v="Female"/>
    <n v="11"/>
    <s v="Tanzania"/>
    <s v="Ifakara Health Institute"/>
    <m/>
    <m/>
    <d v="2025-03-01T00:00:00"/>
    <d v="2025-09-18T00:00:00"/>
    <n v="7"/>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9-28T00:00:00"/>
    <m/>
    <m/>
    <m/>
    <m/>
    <n v="28"/>
    <x v="0"/>
    <x v="0"/>
    <n v="28"/>
    <x v="0"/>
  </r>
  <r>
    <n v="2"/>
    <x v="1"/>
    <s v="Abiket"/>
    <s v="Nanfizat"/>
    <s v="Alamukii"/>
    <x v="0"/>
    <x v="1"/>
    <s v="Nigeria"/>
    <x v="1"/>
    <x v="1"/>
    <d v="2016-02-17T00:00:00"/>
    <d v="2019-03-01T00:00:00"/>
    <d v="2025-09-28T00:00:00"/>
    <m/>
    <m/>
    <m/>
    <m/>
    <n v="54"/>
    <x v="1"/>
    <x v="0"/>
    <n v="54"/>
    <x v="1"/>
  </r>
  <r>
    <n v="3"/>
    <x v="2"/>
    <s v="Abimbola  "/>
    <s v="Margaret"/>
    <s v="Obimakinde"/>
    <x v="0"/>
    <x v="1"/>
    <s v="Nigeria"/>
    <x v="1"/>
    <x v="2"/>
    <d v="2019-07-01T00:00:00"/>
    <d v="2019-03-01T00:00:00"/>
    <d v="2025-09-28T00:00:00"/>
    <m/>
    <m/>
    <m/>
    <m/>
    <n v="58"/>
    <x v="2"/>
    <x v="0"/>
    <n v="58"/>
    <x v="1"/>
  </r>
  <r>
    <n v="4"/>
    <x v="3"/>
    <s v="Abiodun"/>
    <s v="Olufunke"/>
    <s v="Oluwatoba"/>
    <x v="0"/>
    <x v="2"/>
    <s v="Nigeria"/>
    <x v="1"/>
    <x v="1"/>
    <d v="2012-01-12T00:00:00"/>
    <d v="2012-03-01T00:00:00"/>
    <d v="2025-09-28T00:00:00"/>
    <m/>
    <m/>
    <m/>
    <m/>
    <n v="93"/>
    <x v="3"/>
    <x v="0"/>
    <n v="93"/>
    <x v="1"/>
  </r>
  <r>
    <n v="5"/>
    <x v="4"/>
    <s v="Abiola"/>
    <s v="Olubusola"/>
    <s v="Komolafe"/>
    <x v="0"/>
    <x v="3"/>
    <s v="Nigeria"/>
    <x v="0"/>
    <x v="0"/>
    <d v="2016-03-29T00:00:00"/>
    <d v="2017-03-01T00:00:00"/>
    <d v="2025-09-28T00:00:00"/>
    <m/>
    <m/>
    <m/>
    <m/>
    <n v="34"/>
    <x v="4"/>
    <x v="0"/>
    <n v="34"/>
    <x v="0"/>
  </r>
  <r>
    <n v="6"/>
    <x v="5"/>
    <s v="Adebolajo"/>
    <m/>
    <s v="Adeyemo"/>
    <x v="1"/>
    <x v="2"/>
    <s v="Nigeria"/>
    <x v="1"/>
    <x v="1"/>
    <d v="2012-01-16T00:00:00"/>
    <d v="2012-03-01T00:00:00"/>
    <d v="2025-09-28T00:00:00"/>
    <n v="163"/>
    <m/>
    <m/>
    <m/>
    <n v="163"/>
    <x v="5"/>
    <x v="0"/>
    <n v="139"/>
    <x v="1"/>
  </r>
  <r>
    <n v="7"/>
    <x v="6"/>
    <s v="Adefolarin"/>
    <s v="Olufolake"/>
    <s v="Adeyinka"/>
    <x v="0"/>
    <x v="4"/>
    <s v="Nigeria"/>
    <x v="1"/>
    <x v="1"/>
    <d v="2013-02-20T00:00:00"/>
    <d v="2013-03-01T00:00:00"/>
    <d v="2025-09-28T00:00:00"/>
    <m/>
    <m/>
    <m/>
    <m/>
    <n v="56"/>
    <x v="6"/>
    <x v="0"/>
    <n v="56"/>
    <x v="1"/>
  </r>
  <r>
    <n v="8"/>
    <x v="7"/>
    <s v="Adeleye"/>
    <s v="Abiodun"/>
    <s v="Adeomi"/>
    <x v="1"/>
    <x v="5"/>
    <s v="Nigeria"/>
    <x v="0"/>
    <x v="2"/>
    <d v="2018-08-06T00:00:00"/>
    <d v="2018-03-01T00:00:00"/>
    <d v="2025-09-28T00:00:00"/>
    <m/>
    <m/>
    <m/>
    <m/>
    <n v="51"/>
    <x v="7"/>
    <x v="0"/>
    <n v="51"/>
    <x v="0"/>
  </r>
  <r>
    <n v="9"/>
    <x v="8"/>
    <s v="Adeniyi"/>
    <s v="Francis"/>
    <s v="Fagbamigbe"/>
    <x v="1"/>
    <x v="2"/>
    <s v="Nigeria"/>
    <x v="1"/>
    <x v="1"/>
    <d v="2012-03-19T00:00:00"/>
    <d v="2012-03-01T00:00:00"/>
    <d v="2025-09-28T00:00:00"/>
    <m/>
    <m/>
    <m/>
    <m/>
    <n v="25"/>
    <x v="8"/>
    <x v="0"/>
    <n v="25"/>
    <x v="0"/>
  </r>
  <r>
    <n v="10"/>
    <x v="9"/>
    <s v="Adesola"/>
    <s v="Oluwafunmilola"/>
    <s v="Olumide"/>
    <x v="0"/>
    <x v="4"/>
    <s v="Nigeria"/>
    <x v="1"/>
    <x v="1"/>
    <d v="2013-02-21T00:00:00"/>
    <d v="2013-03-01T00:00:00"/>
    <d v="2025-09-28T00:00:00"/>
    <m/>
    <m/>
    <m/>
    <m/>
    <n v="52"/>
    <x v="9"/>
    <x v="0"/>
    <n v="52"/>
    <x v="1"/>
  </r>
  <r>
    <n v="11"/>
    <x v="10"/>
    <s v="Admire"/>
    <s v="Takuranhamo"/>
    <s v="Chikandiwa"/>
    <x v="1"/>
    <x v="6"/>
    <s v="South Africa"/>
    <x v="2"/>
    <x v="2"/>
    <d v="2017-03-15T00:00:00"/>
    <d v="2014-03-01T00:00:00"/>
    <d v="2025-09-28T00:00:00"/>
    <m/>
    <m/>
    <m/>
    <m/>
    <n v="69"/>
    <x v="10"/>
    <x v="0"/>
    <n v="69"/>
    <x v="1"/>
  </r>
  <r>
    <n v="12"/>
    <x v="11"/>
    <s v="Alex "/>
    <s v="John"/>
    <s v="Ntamatungiro"/>
    <x v="1"/>
    <x v="1"/>
    <s v="Tanzania"/>
    <x v="3"/>
    <x v="2"/>
    <d v="2020-01-31T00:00:00"/>
    <d v="2019-03-01T00:00:00"/>
    <d v="2025-09-28T00:00:00"/>
    <m/>
    <m/>
    <m/>
    <m/>
    <n v="59"/>
    <x v="11"/>
    <x v="0"/>
    <n v="59"/>
    <x v="1"/>
  </r>
  <r>
    <n v="13"/>
    <x v="12"/>
    <s v="Alexander"/>
    <s v="-"/>
    <s v="Kagaha"/>
    <x v="1"/>
    <x v="3"/>
    <s v="Uganda"/>
    <x v="4"/>
    <x v="2"/>
    <d v="2017-06-03T00:00:00"/>
    <d v="2017-03-01T00:00:00"/>
    <d v="2025-09-28T00:00:00"/>
    <m/>
    <m/>
    <m/>
    <m/>
    <n v="51"/>
    <x v="12"/>
    <x v="0"/>
    <n v="51"/>
    <x v="0"/>
  </r>
  <r>
    <n v="14"/>
    <x v="13"/>
    <s v="Alice"/>
    <m/>
    <s v="Muhayimana"/>
    <x v="0"/>
    <x v="7"/>
    <s v="Rwanda"/>
    <x v="5"/>
    <x v="2"/>
    <d v="2020-01-31T00:00:00"/>
    <d v="2020-03-01T00:00:00"/>
    <d v="2025-09-28T00:00:00"/>
    <n v="67"/>
    <m/>
    <m/>
    <m/>
    <n v="67"/>
    <x v="13"/>
    <x v="0"/>
    <n v="55"/>
    <x v="1"/>
  </r>
  <r>
    <n v="15"/>
    <x v="14"/>
    <s v="Alinane Linda"/>
    <m/>
    <s v="Nyondo-Mipando"/>
    <x v="0"/>
    <x v="2"/>
    <s v="Malawi"/>
    <x v="6"/>
    <x v="3"/>
    <d v="2012-01-09T00:00:00"/>
    <d v="2012-03-01T00:00:00"/>
    <d v="2025-09-28T00:00:00"/>
    <m/>
    <m/>
    <m/>
    <m/>
    <n v="49"/>
    <x v="14"/>
    <x v="0"/>
    <n v="49"/>
    <x v="0"/>
  </r>
  <r>
    <n v="16"/>
    <x v="15"/>
    <s v="Andrew"/>
    <s v="-"/>
    <s v="Tamale"/>
    <x v="1"/>
    <x v="6"/>
    <s v="Uganda"/>
    <x v="4"/>
    <x v="4"/>
    <d v="2014-03-12T00:00:00"/>
    <d v="2014-03-01T00:00:00"/>
    <d v="2025-09-28T00:00:00"/>
    <m/>
    <m/>
    <m/>
    <m/>
    <n v="37"/>
    <x v="15"/>
    <x v="0"/>
    <n v="37"/>
    <x v="0"/>
  </r>
  <r>
    <n v="17"/>
    <x v="16"/>
    <s v="Angeline"/>
    <m/>
    <s v="Chepchirchir"/>
    <x v="0"/>
    <x v="4"/>
    <s v="Kenya"/>
    <x v="7"/>
    <x v="5"/>
    <d v="2013-02-24T00:00:00"/>
    <d v="2013-03-01T00:00:00"/>
    <d v="2025-09-28T00:00:00"/>
    <m/>
    <m/>
    <m/>
    <m/>
    <n v="82"/>
    <x v="16"/>
    <x v="0"/>
    <n v="82"/>
    <x v="1"/>
  </r>
  <r>
    <n v="18"/>
    <x v="17"/>
    <s v="Anitha"/>
    <s v="-"/>
    <s v="Philbert"/>
    <x v="0"/>
    <x v="4"/>
    <s v="Tanzania"/>
    <x v="8"/>
    <x v="6"/>
    <d v="2012-10-23T00:00:00"/>
    <d v="2013-03-01T00:00:00"/>
    <d v="2025-09-28T00:00:00"/>
    <m/>
    <m/>
    <m/>
    <m/>
    <n v="42"/>
    <x v="17"/>
    <x v="0"/>
    <n v="42"/>
    <x v="0"/>
  </r>
  <r>
    <n v="19"/>
    <x v="18"/>
    <s v="Anne"/>
    <s v="Majuma"/>
    <s v="Khisa"/>
    <x v="0"/>
    <x v="4"/>
    <s v="Kenya"/>
    <x v="7"/>
    <x v="5"/>
    <d v="2012-07-07T00:00:00"/>
    <d v="2013-03-01T00:00:00"/>
    <d v="2025-09-28T00:00:00"/>
    <m/>
    <m/>
    <m/>
    <m/>
    <n v="46"/>
    <x v="18"/>
    <x v="0"/>
    <n v="46"/>
    <x v="0"/>
  </r>
  <r>
    <n v="20"/>
    <x v="19"/>
    <s v="Atupele"/>
    <s v="Ngina"/>
    <s v="Mulaga"/>
    <x v="0"/>
    <x v="5"/>
    <s v="Malawi"/>
    <x v="6"/>
    <x v="3"/>
    <d v="2018-04-01T00:00:00"/>
    <d v="2018-03-01T00:00:00"/>
    <d v="2025-09-28T00:00:00"/>
    <m/>
    <m/>
    <m/>
    <m/>
    <n v="58"/>
    <x v="19"/>
    <x v="0"/>
    <n v="58"/>
    <x v="1"/>
  </r>
  <r>
    <n v="21"/>
    <x v="20"/>
    <s v="Austin"/>
    <s v="Henderson"/>
    <s v="Mtethiwa"/>
    <x v="1"/>
    <x v="2"/>
    <s v="Malawi"/>
    <x v="6"/>
    <x v="3"/>
    <d v="2012-03-09T00:00:00"/>
    <d v="2012-03-01T00:00:00"/>
    <d v="2025-09-28T00:00:00"/>
    <m/>
    <m/>
    <m/>
    <m/>
    <n v="57"/>
    <x v="20"/>
    <x v="0"/>
    <n v="57"/>
    <x v="1"/>
  </r>
  <r>
    <n v="22"/>
    <x v="21"/>
    <s v="Ayodele"/>
    <s v="John"/>
    <s v="Alonge"/>
    <x v="1"/>
    <x v="6"/>
    <s v="Nigeria"/>
    <x v="1"/>
    <x v="5"/>
    <d v="2015-09-30T00:00:00"/>
    <d v="2014-03-01T00:00:00"/>
    <d v="2025-09-28T00:00:00"/>
    <m/>
    <m/>
    <m/>
    <m/>
    <n v="46"/>
    <x v="21"/>
    <x v="0"/>
    <n v="46"/>
    <x v="0"/>
  </r>
  <r>
    <n v="23"/>
    <x v="22"/>
    <s v="Babatunde"/>
    <s v="Olubayo"/>
    <s v="Adedokun"/>
    <x v="1"/>
    <x v="8"/>
    <s v="Nigeria"/>
    <x v="1"/>
    <x v="1"/>
    <d v="2011-03-01T00:00:00"/>
    <d v="2011-04-01T00:00:00"/>
    <d v="2025-09-28T00:00:00"/>
    <m/>
    <m/>
    <m/>
    <m/>
    <n v="70"/>
    <x v="22"/>
    <x v="0"/>
    <n v="70"/>
    <x v="1"/>
  </r>
  <r>
    <n v="24"/>
    <x v="23"/>
    <s v="Beatrice"/>
    <s v="Waitherero"/>
    <s v="Maina"/>
    <x v="0"/>
    <x v="0"/>
    <s v="Kenya"/>
    <x v="9"/>
    <x v="2"/>
    <d v="2017-03-22T00:00:00"/>
    <d v="2016-03-01T00:00:00"/>
    <d v="2025-09-28T00:00:00"/>
    <m/>
    <m/>
    <m/>
    <m/>
    <n v="67"/>
    <x v="23"/>
    <x v="0"/>
    <n v="67"/>
    <x v="1"/>
  </r>
  <r>
    <n v="25"/>
    <x v="24"/>
    <s v="Beryl"/>
    <s v="Chelangat"/>
    <s v="Maritim"/>
    <x v="0"/>
    <x v="7"/>
    <s v="Kenya"/>
    <x v="10"/>
    <x v="2"/>
    <d v="2020-07-01T00:00:00"/>
    <d v="2020-03-01T00:00:00"/>
    <d v="2025-09-28T00:00:00"/>
    <m/>
    <m/>
    <m/>
    <m/>
    <n v="43"/>
    <x v="24"/>
    <x v="0"/>
    <n v="43"/>
    <x v="0"/>
  </r>
  <r>
    <n v="26"/>
    <x v="25"/>
    <s v="Betty"/>
    <s v="Karimi"/>
    <s v="Mwiti"/>
    <x v="0"/>
    <x v="0"/>
    <s v="Kenya"/>
    <x v="7"/>
    <x v="5"/>
    <d v="2016-11-30T00:00:00"/>
    <d v="2016-03-01T00:00:00"/>
    <d v="2025-09-28T00:00:00"/>
    <m/>
    <d v="2020-04-20T00:00:00"/>
    <d v="2020-06-11T00:00:00"/>
    <n v="2"/>
    <n v="52"/>
    <x v="25"/>
    <x v="0"/>
    <n v="52"/>
    <x v="1"/>
  </r>
  <r>
    <n v="27"/>
    <x v="26"/>
    <s v="Blessings"/>
    <s v="Nyasilia Kaunda"/>
    <s v="Kaunda-Khangamwa"/>
    <x v="0"/>
    <x v="3"/>
    <s v="Malawi"/>
    <x v="6"/>
    <x v="2"/>
    <d v="2017-04-30T00:00:00"/>
    <d v="2017-03-01T00:00:00"/>
    <d v="2025-09-28T00:00:00"/>
    <m/>
    <m/>
    <m/>
    <m/>
    <n v="51"/>
    <x v="12"/>
    <x v="0"/>
    <n v="51"/>
    <x v="0"/>
  </r>
  <r>
    <n v="28"/>
    <x v="27"/>
    <s v="Boladale"/>
    <s v="Moyosore"/>
    <s v="Mapayi"/>
    <x v="0"/>
    <x v="6"/>
    <s v="Nigeria"/>
    <x v="0"/>
    <x v="0"/>
    <d v="2013-03-15T00:00:00"/>
    <d v="2014-03-01T00:00:00"/>
    <d v="2025-09-28T00:00:00"/>
    <m/>
    <m/>
    <m/>
    <m/>
    <n v="37"/>
    <x v="26"/>
    <x v="0"/>
    <n v="37"/>
    <x v="0"/>
  </r>
  <r>
    <n v="29"/>
    <x v="28"/>
    <s v="Tumwine"/>
    <m/>
    <s v="Gabriel"/>
    <x v="1"/>
    <x v="2"/>
    <s v="Uganda"/>
    <x v="4"/>
    <x v="4"/>
    <d v="2012-01-25T00:00:00"/>
    <d v="2012-03-01T00:00:00"/>
    <d v="2025-09-28T00:00:00"/>
    <n v="163"/>
    <m/>
    <m/>
    <m/>
    <n v="163"/>
    <x v="27"/>
    <x v="1"/>
    <s v="In progress: Above 60 months"/>
    <x v="2"/>
  </r>
  <r>
    <n v="30"/>
    <x v="29"/>
    <s v="Bolutife"/>
    <s v="Ayokunnu"/>
    <s v="Olusanya"/>
    <x v="1"/>
    <x v="6"/>
    <s v="Nigeria"/>
    <x v="1"/>
    <x v="1"/>
    <d v="2014-07-10T00:00:00"/>
    <d v="2014-03-01T00:00:00"/>
    <d v="2025-09-28T00:00:00"/>
    <m/>
    <m/>
    <m/>
    <m/>
    <n v="85"/>
    <x v="28"/>
    <x v="0"/>
    <n v="85"/>
    <x v="1"/>
  </r>
  <r>
    <n v="31"/>
    <x v="30"/>
    <s v="Caroline"/>
    <s v="Sultan"/>
    <s v="Sambai"/>
    <x v="0"/>
    <x v="8"/>
    <s v="Kenya"/>
    <x v="10"/>
    <x v="7"/>
    <d v="2011-10-11T00:00:00"/>
    <d v="2011-04-01T00:00:00"/>
    <d v="2025-09-28T00:00:00"/>
    <m/>
    <m/>
    <m/>
    <m/>
    <n v="36"/>
    <x v="8"/>
    <x v="0"/>
    <n v="36"/>
    <x v="0"/>
  </r>
  <r>
    <n v="32"/>
    <x v="31"/>
    <s v="Caroline"/>
    <s v="Jepkoech"/>
    <s v="Sawe"/>
    <x v="0"/>
    <x v="6"/>
    <s v="Kenya"/>
    <x v="10"/>
    <x v="5"/>
    <d v="2014-04-01T00:00:00"/>
    <d v="2014-03-01T00:00:00"/>
    <d v="2025-09-28T00:00:00"/>
    <m/>
    <m/>
    <m/>
    <m/>
    <n v="91"/>
    <x v="29"/>
    <x v="0"/>
    <n v="91"/>
    <x v="1"/>
  </r>
  <r>
    <n v="33"/>
    <x v="32"/>
    <s v="Catherine"/>
    <s v="Mawia"/>
    <s v="Musyoka"/>
    <x v="0"/>
    <x v="3"/>
    <s v="Kenya"/>
    <x v="7"/>
    <x v="5"/>
    <d v="2017-06-30T00:00:00"/>
    <d v="2017-03-01T00:00:00"/>
    <d v="2025-09-28T00:00:00"/>
    <m/>
    <m/>
    <m/>
    <m/>
    <n v="55"/>
    <x v="30"/>
    <x v="0"/>
    <n v="55"/>
    <x v="1"/>
  </r>
  <r>
    <n v="34"/>
    <x v="33"/>
    <s v="Celestin"/>
    <m/>
    <s v="Ndikumana"/>
    <x v="1"/>
    <x v="9"/>
    <s v="Rwanda"/>
    <x v="5"/>
    <x v="7"/>
    <d v="2017-09-15T00:00:00"/>
    <d v="2015-03-01T00:00:00"/>
    <d v="2025-09-28T00:00:00"/>
    <m/>
    <m/>
    <m/>
    <m/>
    <n v="58"/>
    <x v="31"/>
    <x v="0"/>
    <n v="58"/>
    <x v="1"/>
  </r>
  <r>
    <n v="35"/>
    <x v="34"/>
    <s v="Celestin"/>
    <m/>
    <s v="Banamwana"/>
    <x v="1"/>
    <x v="3"/>
    <s v="Rwanda"/>
    <x v="5"/>
    <x v="4"/>
    <d v="2017-04-30T00:00:00"/>
    <d v="2017-03-01T00:00:00"/>
    <d v="2025-09-28T00:00:00"/>
    <m/>
    <m/>
    <m/>
    <m/>
    <n v="82"/>
    <x v="32"/>
    <x v="0"/>
    <n v="82"/>
    <x v="1"/>
  </r>
  <r>
    <n v="36"/>
    <x v="35"/>
    <s v="Celine"/>
    <m/>
    <s v="Niwemahoro"/>
    <x v="0"/>
    <x v="8"/>
    <s v="Rwanda"/>
    <x v="5"/>
    <x v="6"/>
    <d v="2011-03-14T00:00:00"/>
    <d v="2011-04-01T00:00:00"/>
    <d v="2025-09-28T00:00:00"/>
    <m/>
    <m/>
    <m/>
    <m/>
    <n v="79"/>
    <x v="33"/>
    <x v="0"/>
    <n v="79"/>
    <x v="1"/>
  </r>
  <r>
    <n v="37"/>
    <x v="36"/>
    <s v="Charles"/>
    <s v="Masulani"/>
    <s v="Mwale"/>
    <x v="1"/>
    <x v="4"/>
    <s v="Rwanda"/>
    <x v="5"/>
    <x v="8"/>
    <d v="2012-10-18T00:00:00"/>
    <d v="2013-03-01T00:00:00"/>
    <d v="2025-09-28T00:00:00"/>
    <m/>
    <m/>
    <m/>
    <m/>
    <n v="57"/>
    <x v="34"/>
    <x v="0"/>
    <n v="57"/>
    <x v="1"/>
  </r>
  <r>
    <n v="38"/>
    <x v="37"/>
    <s v="Charles "/>
    <m/>
    <s v="Ssemugabo"/>
    <x v="1"/>
    <x v="1"/>
    <s v="Uganda"/>
    <x v="4"/>
    <x v="4"/>
    <d v="2019-07-01T00:00:00"/>
    <d v="2019-03-01T00:00:00"/>
    <d v="2025-09-28T00:00:00"/>
    <m/>
    <m/>
    <m/>
    <m/>
    <n v="55"/>
    <x v="35"/>
    <x v="0"/>
    <n v="55"/>
    <x v="1"/>
  </r>
  <r>
    <n v="39"/>
    <x v="38"/>
    <s v="Cheikh Mbacké"/>
    <m/>
    <s v="Faye"/>
    <x v="1"/>
    <x v="9"/>
    <s v="Senegal"/>
    <x v="9"/>
    <x v="2"/>
    <d v="2016-01-01T00:00:00"/>
    <d v="2015-03-01T00:00:00"/>
    <d v="2025-09-28T00:00:00"/>
    <m/>
    <m/>
    <m/>
    <m/>
    <n v="52"/>
    <x v="36"/>
    <x v="0"/>
    <n v="52"/>
    <x v="1"/>
  </r>
  <r>
    <n v="40"/>
    <x v="39"/>
    <s v="Chinenyenwa"/>
    <s v="Maria Dorathy"/>
    <s v="Ohia"/>
    <x v="0"/>
    <x v="7"/>
    <s v="Nigeria"/>
    <x v="1"/>
    <x v="1"/>
    <m/>
    <d v="2020-03-01T00:00:00"/>
    <d v="2025-09-28T00:00:00"/>
    <m/>
    <m/>
    <m/>
    <m/>
    <n v="22"/>
    <x v="37"/>
    <x v="0"/>
    <n v="22"/>
    <x v="0"/>
  </r>
  <r>
    <n v="41"/>
    <x v="40"/>
    <s v="Chrispus"/>
    <s v="-"/>
    <s v="Mayora"/>
    <x v="1"/>
    <x v="6"/>
    <s v="Uganda"/>
    <x v="4"/>
    <x v="2"/>
    <d v="2015-01-01T00:00:00"/>
    <d v="2014-03-01T00:00:00"/>
    <d v="2025-09-28T00:00:00"/>
    <m/>
    <m/>
    <m/>
    <m/>
    <n v="89"/>
    <x v="38"/>
    <x v="0"/>
    <n v="89"/>
    <x v="1"/>
  </r>
  <r>
    <n v="42"/>
    <x v="41"/>
    <s v="Christine"/>
    <s v="Minoo"/>
    <s v="Mbindyo"/>
    <x v="0"/>
    <x v="5"/>
    <s v="Kenya"/>
    <x v="7"/>
    <x v="5"/>
    <d v="2018-10-01T00:00:00"/>
    <d v="2018-03-01T00:00:00"/>
    <d v="2025-09-28T00:00:00"/>
    <m/>
    <m/>
    <m/>
    <m/>
    <n v="50"/>
    <x v="39"/>
    <x v="0"/>
    <n v="50"/>
    <x v="0"/>
  </r>
  <r>
    <n v="43"/>
    <x v="42"/>
    <s v="Diana"/>
    <s v="-"/>
    <s v="Menya"/>
    <x v="0"/>
    <x v="2"/>
    <s v="Kenya"/>
    <x v="10"/>
    <x v="7"/>
    <d v="2013-03-01T00:00:00"/>
    <d v="2012-03-01T00:00:00"/>
    <d v="2025-09-28T00:00:00"/>
    <m/>
    <m/>
    <m/>
    <m/>
    <n v="57"/>
    <x v="20"/>
    <x v="0"/>
    <n v="57"/>
    <x v="1"/>
  </r>
  <r>
    <n v="44"/>
    <x v="43"/>
    <s v="Dieter"/>
    <m/>
    <s v="Hartmann"/>
    <x v="1"/>
    <x v="6"/>
    <s v="South Africa"/>
    <x v="2"/>
    <x v="2"/>
    <d v="2013-12-09T00:00:00"/>
    <d v="2014-03-01T00:00:00"/>
    <d v="2025-09-28T00:00:00"/>
    <m/>
    <m/>
    <m/>
    <m/>
    <n v="101"/>
    <x v="40"/>
    <x v="0"/>
    <n v="101"/>
    <x v="1"/>
  </r>
  <r>
    <n v="45"/>
    <x v="44"/>
    <s v="Evangeline"/>
    <s v="Wawira"/>
    <s v="Njiru"/>
    <x v="0"/>
    <x v="4"/>
    <s v="Kenya"/>
    <x v="10"/>
    <x v="7"/>
    <d v="2012-09-01T00:00:00"/>
    <d v="2013-03-01T00:00:00"/>
    <d v="2025-09-28T00:00:00"/>
    <n v="151"/>
    <m/>
    <m/>
    <m/>
    <n v="151"/>
    <x v="27"/>
    <x v="1"/>
    <s v="In progress: Above 60 months"/>
    <x v="2"/>
  </r>
  <r>
    <n v="46"/>
    <x v="45"/>
    <s v="Dieudonne"/>
    <m/>
    <s v="Uwizeye"/>
    <x v="1"/>
    <x v="8"/>
    <s v="Rwanda"/>
    <x v="5"/>
    <x v="6"/>
    <d v="2011-06-01T00:00:00"/>
    <d v="2011-04-01T00:00:00"/>
    <d v="2025-09-28T00:00:00"/>
    <m/>
    <m/>
    <m/>
    <m/>
    <n v="56"/>
    <x v="41"/>
    <x v="0"/>
    <n v="56"/>
    <x v="1"/>
  </r>
  <r>
    <n v="47"/>
    <x v="46"/>
    <s v="Emmanuel"/>
    <m/>
    <s v="Shema"/>
    <x v="1"/>
    <x v="4"/>
    <s v="Rwanda"/>
    <x v="5"/>
    <x v="7"/>
    <d v="2013-03-27T00:00:00"/>
    <d v="2013-03-01T00:00:00"/>
    <d v="2025-09-28T00:00:00"/>
    <n v="151"/>
    <m/>
    <m/>
    <m/>
    <n v="151"/>
    <x v="27"/>
    <x v="1"/>
    <s v="In progress: Above 60 months"/>
    <x v="2"/>
  </r>
  <r>
    <n v="48"/>
    <x v="47"/>
    <s v="Emmanuel"/>
    <s v="Wilson"/>
    <s v="Kaindoa"/>
    <x v="1"/>
    <x v="9"/>
    <s v="Tanzania"/>
    <x v="3"/>
    <x v="2"/>
    <d v="2015-08-15T00:00:00"/>
    <d v="2015-03-01T00:00:00"/>
    <d v="2025-09-28T00:00:00"/>
    <m/>
    <m/>
    <m/>
    <m/>
    <n v="58"/>
    <x v="31"/>
    <x v="0"/>
    <n v="58"/>
    <x v="1"/>
  </r>
  <r>
    <n v="49"/>
    <x v="48"/>
    <s v="Eniola"/>
    <m/>
    <s v="Bambgboye"/>
    <x v="1"/>
    <x v="0"/>
    <s v="Nigeria"/>
    <x v="1"/>
    <x v="1"/>
    <d v="2016-08-08T00:00:00"/>
    <d v="2016-03-01T00:00:00"/>
    <d v="2025-09-28T00:00:00"/>
    <m/>
    <d v="2020-03-17T00:00:00"/>
    <d v="2021-02-15T00:00:00"/>
    <n v="11"/>
    <n v="50"/>
    <x v="42"/>
    <x v="0"/>
    <n v="50"/>
    <x v="0"/>
  </r>
  <r>
    <n v="50"/>
    <x v="49"/>
    <s v="Eniola"/>
    <s v="Olubukola"/>
    <s v="Cadmus"/>
    <x v="0"/>
    <x v="3"/>
    <s v="Nigeria"/>
    <x v="1"/>
    <x v="1"/>
    <d v="2017-09-04T00:00:00"/>
    <d v="2017-03-01T00:00:00"/>
    <d v="2025-09-28T00:00:00"/>
    <m/>
    <d v="2020-09-04T00:00:00"/>
    <d v="2021-03-01T00:00:00"/>
    <n v="6"/>
    <n v="49"/>
    <x v="29"/>
    <x v="0"/>
    <n v="49"/>
    <x v="0"/>
  </r>
  <r>
    <n v="51"/>
    <x v="50"/>
    <s v="Ernest"/>
    <s v="Yamie"/>
    <s v="Moya"/>
    <x v="1"/>
    <x v="1"/>
    <s v="Malawi"/>
    <x v="6"/>
    <x v="3"/>
    <d v="2019-09-01T00:00:00"/>
    <d v="2019-03-01T00:00:00"/>
    <d v="2025-09-28T00:00:00"/>
    <m/>
    <m/>
    <m/>
    <m/>
    <n v="60"/>
    <x v="43"/>
    <x v="0"/>
    <n v="60"/>
    <x v="1"/>
  </r>
  <r>
    <n v="52"/>
    <x v="51"/>
    <s v="Esnat"/>
    <s v="Dorothy"/>
    <s v="Chirwa"/>
    <x v="0"/>
    <x v="8"/>
    <s v="Malawi"/>
    <x v="6"/>
    <x v="2"/>
    <d v="2011-02-03T00:00:00"/>
    <d v="2011-04-01T00:00:00"/>
    <d v="2025-09-28T00:00:00"/>
    <m/>
    <m/>
    <m/>
    <m/>
    <n v="67"/>
    <x v="44"/>
    <x v="0"/>
    <n v="67"/>
    <x v="1"/>
  </r>
  <r>
    <n v="53"/>
    <x v="52"/>
    <s v="Esther"/>
    <s v="Clyde"/>
    <s v="Nabakwe"/>
    <x v="0"/>
    <x v="8"/>
    <s v="Kenya"/>
    <x v="10"/>
    <x v="7"/>
    <d v="2011-03-03T00:00:00"/>
    <d v="2011-04-01T00:00:00"/>
    <d v="2025-09-28T00:00:00"/>
    <m/>
    <m/>
    <m/>
    <m/>
    <n v="101"/>
    <x v="45"/>
    <x v="0"/>
    <n v="101"/>
    <x v="1"/>
  </r>
  <r>
    <n v="54"/>
    <x v="53"/>
    <s v="Esther"/>
    <s v="Kikelomo"/>
    <s v="Afolabi"/>
    <x v="0"/>
    <x v="9"/>
    <s v="Nigeria"/>
    <x v="0"/>
    <x v="0"/>
    <d v="2014-04-19T00:00:00"/>
    <d v="2015-03-01T00:00:00"/>
    <d v="2025-09-28T00:00:00"/>
    <m/>
    <m/>
    <m/>
    <m/>
    <n v="39"/>
    <x v="46"/>
    <x v="0"/>
    <n v="39"/>
    <x v="0"/>
  </r>
  <r>
    <n v="55"/>
    <x v="54"/>
    <s v="Evaline"/>
    <m/>
    <s v="Mcharo"/>
    <x v="0"/>
    <x v="2"/>
    <s v="Tanzania"/>
    <x v="8"/>
    <x v="5"/>
    <d v="2012-02-07T00:00:00"/>
    <d v="2012-03-01T00:00:00"/>
    <d v="2025-09-28T00:00:00"/>
    <m/>
    <m/>
    <m/>
    <m/>
    <n v="58"/>
    <x v="18"/>
    <x v="0"/>
    <n v="58"/>
    <x v="1"/>
  </r>
  <r>
    <n v="56"/>
    <x v="55"/>
    <s v="Providence"/>
    <s v="Jechirchir"/>
    <s v="Kiptoo"/>
    <x v="0"/>
    <x v="4"/>
    <s v="Kenya"/>
    <x v="10"/>
    <x v="7"/>
    <d v="2012-09-01T00:00:00"/>
    <d v="2013-03-01T00:00:00"/>
    <d v="2025-09-28T00:00:00"/>
    <n v="151"/>
    <m/>
    <m/>
    <m/>
    <n v="151"/>
    <x v="27"/>
    <x v="1"/>
    <s v="In progress: Above 60 months"/>
    <x v="2"/>
  </r>
  <r>
    <n v="57"/>
    <x v="56"/>
    <s v="Evelyne"/>
    <m/>
    <s v="Kantarama"/>
    <x v="0"/>
    <x v="1"/>
    <s v="Rwanda"/>
    <x v="5"/>
    <x v="8"/>
    <d v="2019-12-11T00:00:00"/>
    <d v="2019-03-01T00:00:00"/>
    <d v="2025-09-28T00:00:00"/>
    <m/>
    <m/>
    <m/>
    <m/>
    <n v="56"/>
    <x v="47"/>
    <x v="0"/>
    <n v="56"/>
    <x v="1"/>
  </r>
  <r>
    <n v="58"/>
    <x v="57"/>
    <s v="Faustin"/>
    <m/>
    <s v="Ntirenganya"/>
    <x v="1"/>
    <x v="5"/>
    <s v="Rwanda"/>
    <x v="5"/>
    <x v="8"/>
    <d v="2018-09-01T00:00:00"/>
    <d v="2018-03-01T00:00:00"/>
    <d v="2025-09-28T00:00:00"/>
    <n v="91"/>
    <m/>
    <m/>
    <m/>
    <n v="91"/>
    <x v="48"/>
    <x v="0"/>
    <n v="69"/>
    <x v="1"/>
  </r>
  <r>
    <n v="59"/>
    <x v="58"/>
    <s v="Felishana"/>
    <s v="Jepkosgei"/>
    <s v="Cherop"/>
    <x v="0"/>
    <x v="3"/>
    <s v="Kenya"/>
    <x v="10"/>
    <x v="7"/>
    <d v="2017-08-31T00:00:00"/>
    <d v="2017-03-01T00:00:00"/>
    <d v="2025-09-28T00:00:00"/>
    <m/>
    <m/>
    <m/>
    <m/>
    <n v="69"/>
    <x v="49"/>
    <x v="0"/>
    <n v="69"/>
    <x v="1"/>
  </r>
  <r>
    <n v="60"/>
    <x v="59"/>
    <s v="Felix"/>
    <m/>
    <s v="Khuluza"/>
    <x v="1"/>
    <x v="9"/>
    <s v="Malawi"/>
    <x v="6"/>
    <x v="3"/>
    <d v="2015-02-02T00:00:00"/>
    <d v="2015-03-01T00:00:00"/>
    <d v="2025-09-28T00:00:00"/>
    <m/>
    <m/>
    <m/>
    <m/>
    <n v="46"/>
    <x v="50"/>
    <x v="0"/>
    <n v="46"/>
    <x v="0"/>
  </r>
  <r>
    <n v="61"/>
    <x v="60"/>
    <s v="Flavia"/>
    <s v="Kiweewa"/>
    <s v="Matovu"/>
    <x v="0"/>
    <x v="6"/>
    <s v="Uganda"/>
    <x v="4"/>
    <x v="2"/>
    <d v="2017-05-31T00:00:00"/>
    <d v="2014-03-01T00:00:00"/>
    <d v="2025-09-28T00:00:00"/>
    <m/>
    <m/>
    <m/>
    <m/>
    <n v="93"/>
    <x v="51"/>
    <x v="0"/>
    <n v="93"/>
    <x v="1"/>
  </r>
  <r>
    <n v="62"/>
    <x v="61"/>
    <s v="Folake"/>
    <s v="Barakat"/>
    <s v="Lawal"/>
    <x v="0"/>
    <x v="3"/>
    <s v="Nigeria"/>
    <x v="1"/>
    <x v="1"/>
    <d v="2017-04-03T00:00:00"/>
    <d v="2017-03-01T00:00:00"/>
    <d v="2025-09-28T00:00:00"/>
    <m/>
    <d v="2020-09-03T00:00:00"/>
    <d v="2021-04-01T00:00:00"/>
    <n v="7"/>
    <n v="48"/>
    <x v="52"/>
    <x v="0"/>
    <n v="48"/>
    <x v="0"/>
  </r>
  <r>
    <n v="63"/>
    <x v="62"/>
    <s v="Folashayo"/>
    <s v="Ikenna Peter"/>
    <s v="Adeniji"/>
    <x v="1"/>
    <x v="5"/>
    <s v="Nigeria"/>
    <x v="1"/>
    <x v="2"/>
    <d v="2018-08-06T00:00:00"/>
    <d v="2018-03-01T00:00:00"/>
    <d v="2025-09-28T00:00:00"/>
    <m/>
    <m/>
    <m/>
    <m/>
    <n v="43"/>
    <x v="53"/>
    <x v="0"/>
    <n v="43"/>
    <x v="0"/>
  </r>
  <r>
    <n v="64"/>
    <x v="63"/>
    <s v="Folusho"/>
    <s v="Mubowale"/>
    <s v="Balogun"/>
    <x v="0"/>
    <x v="9"/>
    <s v="Nigeria"/>
    <x v="1"/>
    <x v="1"/>
    <d v="2014-08-01T00:00:00"/>
    <d v="2015-03-01T00:00:00"/>
    <d v="2025-09-28T00:00:00"/>
    <m/>
    <m/>
    <m/>
    <m/>
    <n v="59"/>
    <x v="54"/>
    <x v="0"/>
    <n v="59"/>
    <x v="1"/>
  </r>
  <r>
    <n v="65"/>
    <x v="64"/>
    <s v="Foluso"/>
    <s v="Ayobami"/>
    <s v="Atiba"/>
    <x v="0"/>
    <x v="5"/>
    <s v="Nigeria"/>
    <x v="1"/>
    <x v="2"/>
    <d v="2018-06-10T00:00:00"/>
    <d v="2018-03-01T00:00:00"/>
    <d v="2025-09-28T00:00:00"/>
    <n v="91"/>
    <m/>
    <m/>
    <m/>
    <n v="91"/>
    <x v="55"/>
    <x v="0"/>
    <n v="77"/>
    <x v="1"/>
  </r>
  <r>
    <n v="66"/>
    <x v="65"/>
    <s v="François"/>
    <m/>
    <s v="Niragire"/>
    <x v="1"/>
    <x v="8"/>
    <s v="Rwanda"/>
    <x v="5"/>
    <x v="8"/>
    <d v="2011-10-07T00:00:00"/>
    <d v="2011-04-01T00:00:00"/>
    <d v="2025-09-28T00:00:00"/>
    <m/>
    <m/>
    <m/>
    <m/>
    <n v="76"/>
    <x v="56"/>
    <x v="0"/>
    <n v="76"/>
    <x v="1"/>
  </r>
  <r>
    <n v="67"/>
    <x v="66"/>
    <s v="Fred"/>
    <m/>
    <s v="Maniragaba"/>
    <x v="1"/>
    <x v="9"/>
    <s v="Uganda"/>
    <x v="4"/>
    <x v="4"/>
    <d v="2015-05-01T00:00:00"/>
    <d v="2015-03-01T00:00:00"/>
    <d v="2025-09-28T00:00:00"/>
    <m/>
    <m/>
    <m/>
    <m/>
    <n v="53"/>
    <x v="57"/>
    <x v="0"/>
    <n v="53"/>
    <x v="1"/>
  </r>
  <r>
    <n v="68"/>
    <x v="67"/>
    <s v="Frederick "/>
    <m/>
    <s v="Oporia"/>
    <x v="1"/>
    <x v="7"/>
    <s v="Uganda"/>
    <x v="4"/>
    <x v="4"/>
    <d v="2020-08-31T00:00:00"/>
    <d v="2020-03-01T00:00:00"/>
    <d v="2025-09-28T00:00:00"/>
    <m/>
    <m/>
    <m/>
    <m/>
    <n v="45"/>
    <x v="48"/>
    <x v="0"/>
    <n v="45"/>
    <x v="0"/>
  </r>
  <r>
    <n v="69"/>
    <x v="68"/>
    <s v="Fredrick"/>
    <s v="Okoth"/>
    <s v="Okaka"/>
    <x v="1"/>
    <x v="4"/>
    <s v="Kenya"/>
    <x v="10"/>
    <x v="7"/>
    <d v="2012-08-09T00:00:00"/>
    <d v="2013-03-01T00:00:00"/>
    <d v="2025-09-28T00:00:00"/>
    <m/>
    <m/>
    <m/>
    <m/>
    <n v="45"/>
    <x v="58"/>
    <x v="0"/>
    <n v="45"/>
    <x v="0"/>
  </r>
  <r>
    <n v="70"/>
    <x v="69"/>
    <s v="Fresier"/>
    <m/>
    <s v="Maseko"/>
    <x v="1"/>
    <x v="8"/>
    <s v="Malawi"/>
    <x v="6"/>
    <x v="3"/>
    <d v="2011-01-01T00:00:00"/>
    <d v="2011-04-01T00:00:00"/>
    <d v="2025-09-28T00:00:00"/>
    <m/>
    <m/>
    <m/>
    <m/>
    <n v="65"/>
    <x v="59"/>
    <x v="0"/>
    <n v="65"/>
    <x v="1"/>
  </r>
  <r>
    <n v="71"/>
    <x v="70"/>
    <s v="Funmilola"/>
    <s v="Folasade"/>
    <s v="Oyinlola"/>
    <x v="0"/>
    <x v="3"/>
    <s v="Nigeria"/>
    <x v="0"/>
    <x v="0"/>
    <d v="2016-11-09T00:00:00"/>
    <d v="2017-03-01T00:00:00"/>
    <d v="2025-09-28T00:00:00"/>
    <m/>
    <m/>
    <m/>
    <m/>
    <n v="33"/>
    <x v="60"/>
    <x v="0"/>
    <n v="33"/>
    <x v="0"/>
  </r>
  <r>
    <n v="72"/>
    <x v="71"/>
    <s v="Jackline"/>
    <s v="Chepchirchir"/>
    <s v="Sitienei"/>
    <x v="0"/>
    <x v="6"/>
    <s v="Kenya"/>
    <x v="10"/>
    <x v="2"/>
    <d v="2014-02-23T00:00:00"/>
    <d v="2014-03-01T00:00:00"/>
    <d v="2025-09-28T00:00:00"/>
    <n v="139"/>
    <m/>
    <m/>
    <m/>
    <n v="139"/>
    <x v="27"/>
    <x v="1"/>
    <s v="In progress: Above 60 months"/>
    <x v="2"/>
  </r>
  <r>
    <n v="73"/>
    <x v="72"/>
    <s v="Funmito"/>
    <s v="Omolola"/>
    <s v="Fehintola"/>
    <x v="0"/>
    <x v="1"/>
    <s v="Nigeria"/>
    <x v="0"/>
    <x v="1"/>
    <d v="2019-04-15T00:00:00"/>
    <d v="2019-03-01T00:00:00"/>
    <d v="2025-09-28T00:00:00"/>
    <m/>
    <d v="2023-05-01T00:00:00"/>
    <d v="2023-10-30T00:00:00"/>
    <n v="6"/>
    <n v="50"/>
    <x v="61"/>
    <x v="0"/>
    <n v="50"/>
    <x v="0"/>
  </r>
  <r>
    <n v="74"/>
    <x v="73"/>
    <s v="Getrude"/>
    <s v="Shepelo"/>
    <s v="Peter"/>
    <x v="0"/>
    <x v="5"/>
    <s v="Kenya"/>
    <x v="7"/>
    <x v="5"/>
    <d v="2018-03-01T00:00:00"/>
    <d v="2018-03-01T00:00:00"/>
    <d v="2025-09-28T00:00:00"/>
    <m/>
    <m/>
    <m/>
    <m/>
    <n v="33"/>
    <x v="62"/>
    <x v="0"/>
    <n v="33"/>
    <x v="0"/>
  </r>
  <r>
    <n v="75"/>
    <x v="74"/>
    <s v="Godwin"/>
    <m/>
    <s v="Anywar"/>
    <x v="1"/>
    <x v="0"/>
    <s v="Uganda"/>
    <x v="4"/>
    <x v="4"/>
    <d v="2016-09-25T00:00:00"/>
    <d v="2016-03-01T00:00:00"/>
    <d v="2025-09-28T00:00:00"/>
    <m/>
    <m/>
    <m/>
    <m/>
    <n v="70"/>
    <x v="63"/>
    <x v="0"/>
    <n v="70"/>
    <x v="1"/>
  </r>
  <r>
    <n v="76"/>
    <x v="75"/>
    <s v="Grace"/>
    <s v="Wambura"/>
    <s v="Mbuthia"/>
    <x v="0"/>
    <x v="6"/>
    <s v="Kenya"/>
    <x v="10"/>
    <x v="5"/>
    <d v="2014-10-01T00:00:00"/>
    <d v="2014-03-01T00:00:00"/>
    <d v="2025-09-28T00:00:00"/>
    <m/>
    <m/>
    <m/>
    <m/>
    <n v="51"/>
    <x v="64"/>
    <x v="0"/>
    <n v="51"/>
    <x v="0"/>
  </r>
  <r>
    <n v="77"/>
    <x v="76"/>
    <s v="Hellen"/>
    <s v="Jepngetich"/>
    <s v="Jepngetich"/>
    <x v="0"/>
    <x v="9"/>
    <s v="Kenya"/>
    <x v="10"/>
    <x v="7"/>
    <d v="2015-09-10T00:00:00"/>
    <d v="2015-03-01T00:00:00"/>
    <d v="2025-09-28T00:00:00"/>
    <m/>
    <d v="2020-03-15T00:00:00"/>
    <d v="2020-08-06T00:00:00"/>
    <n v="5"/>
    <n v="64"/>
    <x v="65"/>
    <x v="0"/>
    <n v="64"/>
    <x v="1"/>
  </r>
  <r>
    <n v="78"/>
    <x v="77"/>
    <s v="Henry"/>
    <m/>
    <s v="Zakumumpa"/>
    <x v="1"/>
    <x v="6"/>
    <s v="Uganda"/>
    <x v="4"/>
    <x v="4"/>
    <d v="2013-11-26T00:00:00"/>
    <d v="2014-03-01T00:00:00"/>
    <d v="2025-09-28T00:00:00"/>
    <m/>
    <m/>
    <m/>
    <m/>
    <n v="56"/>
    <x v="66"/>
    <x v="0"/>
    <n v="56"/>
    <x v="1"/>
  </r>
  <r>
    <n v="79"/>
    <x v="78"/>
    <s v="Herbert"/>
    <s v="Hudson"/>
    <s v="Longwe"/>
    <x v="1"/>
    <x v="2"/>
    <s v="Malawi"/>
    <x v="6"/>
    <x v="3"/>
    <d v="2012-02-22T00:00:00"/>
    <d v="2012-03-01T00:00:00"/>
    <d v="2025-09-28T00:00:00"/>
    <m/>
    <m/>
    <m/>
    <m/>
    <n v="40"/>
    <x v="67"/>
    <x v="0"/>
    <n v="40"/>
    <x v="0"/>
  </r>
  <r>
    <n v="80"/>
    <x v="79"/>
    <s v="Ikeola"/>
    <s v="Adejoke"/>
    <s v="Adeoye"/>
    <x v="0"/>
    <x v="9"/>
    <s v="Nigeria"/>
    <x v="1"/>
    <x v="1"/>
    <d v="2013-02-01T00:00:00"/>
    <d v="2015-03-01T00:00:00"/>
    <d v="2025-09-28T00:00:00"/>
    <m/>
    <d v="2017-03-01T00:00:00"/>
    <d v="2018-02-01T00:00:00"/>
    <n v="12"/>
    <n v="66"/>
    <x v="68"/>
    <x v="0"/>
    <n v="66"/>
    <x v="1"/>
  </r>
  <r>
    <n v="81"/>
    <x v="80"/>
    <s v="Irene"/>
    <s v="Richard"/>
    <s v="Moshi"/>
    <x v="0"/>
    <x v="6"/>
    <s v="Tanzania"/>
    <x v="3"/>
    <x v="2"/>
    <d v="2015-02-01T00:00:00"/>
    <d v="2014-03-01T00:00:00"/>
    <d v="2025-09-28T00:00:00"/>
    <m/>
    <m/>
    <m/>
    <m/>
    <n v="70"/>
    <x v="31"/>
    <x v="0"/>
    <n v="70"/>
    <x v="1"/>
  </r>
  <r>
    <n v="82"/>
    <x v="81"/>
    <s v="Jacob"/>
    <s v="Wale"/>
    <s v="Mobolaji"/>
    <x v="1"/>
    <x v="5"/>
    <s v="Nigeria"/>
    <x v="0"/>
    <x v="0"/>
    <d v="2017-05-15T00:00:00"/>
    <d v="2018-03-01T00:00:00"/>
    <d v="2025-09-28T00:00:00"/>
    <m/>
    <m/>
    <m/>
    <m/>
    <n v="43"/>
    <x v="23"/>
    <x v="0"/>
    <n v="43"/>
    <x v="0"/>
  </r>
  <r>
    <n v="83"/>
    <x v="82"/>
    <s v="James"/>
    <s v="Mburu"/>
    <s v="Kang'ethe"/>
    <x v="1"/>
    <x v="7"/>
    <s v="Kenya"/>
    <x v="7"/>
    <x v="5"/>
    <d v="2021-02-18T00:00:00"/>
    <d v="2020-03-01T00:00:00"/>
    <d v="2025-09-28T00:00:00"/>
    <n v="67"/>
    <m/>
    <m/>
    <m/>
    <n v="67"/>
    <x v="69"/>
    <x v="0"/>
    <n v="57"/>
    <x v="1"/>
  </r>
  <r>
    <n v="84"/>
    <x v="83"/>
    <s v="James"/>
    <m/>
    <s v="Muleme"/>
    <x v="1"/>
    <x v="7"/>
    <s v="Uganda"/>
    <x v="4"/>
    <x v="4"/>
    <d v="2022-01-19T00:00:00"/>
    <d v="2020-03-01T00:00:00"/>
    <d v="2025-09-28T00:00:00"/>
    <m/>
    <m/>
    <m/>
    <m/>
    <n v="45"/>
    <x v="70"/>
    <x v="0"/>
    <n v="45"/>
    <x v="0"/>
  </r>
  <r>
    <n v="85"/>
    <x v="84"/>
    <s v="Jean de la Croix"/>
    <s v="Allen"/>
    <s v="Ingabire"/>
    <x v="1"/>
    <x v="7"/>
    <s v="Rwanda"/>
    <x v="5"/>
    <x v="8"/>
    <d v="2020-01-10T00:00:00"/>
    <d v="2020-03-01T00:00:00"/>
    <d v="2025-09-28T00:00:00"/>
    <n v="67"/>
    <m/>
    <m/>
    <m/>
    <n v="67"/>
    <x v="71"/>
    <x v="0"/>
    <n v="56"/>
    <x v="1"/>
  </r>
  <r>
    <n v="86"/>
    <x v="85"/>
    <s v="Jeanette"/>
    <m/>
    <s v="Dawa"/>
    <x v="0"/>
    <x v="9"/>
    <s v="Kenya"/>
    <x v="7"/>
    <x v="5"/>
    <d v="2015-10-13T00:00:00"/>
    <d v="2015-03-01T00:00:00"/>
    <d v="2025-09-28T00:00:00"/>
    <m/>
    <m/>
    <m/>
    <m/>
    <n v="69"/>
    <x v="62"/>
    <x v="0"/>
    <n v="69"/>
    <x v="1"/>
  </r>
  <r>
    <n v="87"/>
    <x v="86"/>
    <s v="Jepchirchir"/>
    <m/>
    <s v="Kiplagat"/>
    <x v="0"/>
    <x v="9"/>
    <s v="Kenya"/>
    <x v="10"/>
    <x v="2"/>
    <d v="2015-08-06T00:00:00"/>
    <d v="2015-03-01T00:00:00"/>
    <d v="2025-09-28T00:00:00"/>
    <m/>
    <m/>
    <m/>
    <m/>
    <n v="56"/>
    <x v="72"/>
    <x v="0"/>
    <n v="56"/>
    <x v="1"/>
  </r>
  <r>
    <n v="88"/>
    <x v="87"/>
    <s v="Joan"/>
    <s v="Nankya"/>
    <s v="Mutyoba"/>
    <x v="0"/>
    <x v="0"/>
    <s v="Uganda"/>
    <x v="4"/>
    <x v="4"/>
    <d v="2016-04-04T00:00:00"/>
    <d v="2016-03-01T00:00:00"/>
    <d v="2025-09-28T00:00:00"/>
    <m/>
    <m/>
    <m/>
    <m/>
    <n v="72"/>
    <x v="73"/>
    <x v="0"/>
    <n v="72"/>
    <x v="1"/>
  </r>
  <r>
    <n v="89"/>
    <x v="88"/>
    <s v="Joel"/>
    <s v="Olayiwola"/>
    <s v="Faronbi"/>
    <x v="1"/>
    <x v="4"/>
    <s v="Nigeria"/>
    <x v="0"/>
    <x v="0"/>
    <d v="2012-09-26T00:00:00"/>
    <d v="2013-03-01T00:00:00"/>
    <d v="2025-09-28T00:00:00"/>
    <m/>
    <m/>
    <m/>
    <m/>
    <n v="34"/>
    <x v="74"/>
    <x v="0"/>
    <n v="34"/>
    <x v="0"/>
  </r>
  <r>
    <n v="90"/>
    <x v="89"/>
    <s v="John"/>
    <s v="Olugbenga"/>
    <s v="Abe"/>
    <x v="1"/>
    <x v="0"/>
    <s v="Nigeria"/>
    <x v="0"/>
    <x v="0"/>
    <d v="2016-11-09T00:00:00"/>
    <d v="2016-03-01T00:00:00"/>
    <d v="2025-09-28T00:00:00"/>
    <m/>
    <m/>
    <m/>
    <m/>
    <n v="40"/>
    <x v="75"/>
    <x v="0"/>
    <n v="40"/>
    <x v="0"/>
  </r>
  <r>
    <n v="91"/>
    <x v="90"/>
    <s v="Esther"/>
    <s v="Wamuyu"/>
    <s v="Karumi"/>
    <x v="0"/>
    <x v="9"/>
    <s v="Kenya"/>
    <x v="7"/>
    <x v="5"/>
    <d v="2015-09-08T00:00:00"/>
    <d v="2015-03-01T00:00:00"/>
    <d v="2025-09-28T00:00:00"/>
    <n v="127"/>
    <m/>
    <m/>
    <m/>
    <n v="127"/>
    <x v="27"/>
    <x v="1"/>
    <s v="In progress: Above 60 months"/>
    <x v="2"/>
  </r>
  <r>
    <n v="92"/>
    <x v="91"/>
    <s v="Joseph"/>
    <s v="Maurice"/>
    <s v="Mutisya"/>
    <x v="1"/>
    <x v="2"/>
    <s v="Kenya"/>
    <x v="9"/>
    <x v="2"/>
    <d v="2012-03-19T00:00:00"/>
    <d v="2012-03-01T00:00:00"/>
    <d v="2025-09-28T00:00:00"/>
    <m/>
    <m/>
    <m/>
    <m/>
    <n v="82"/>
    <x v="76"/>
    <x v="0"/>
    <n v="82"/>
    <x v="1"/>
  </r>
  <r>
    <n v="93"/>
    <x v="92"/>
    <s v="Joshua"/>
    <s v="Odunayo"/>
    <s v="Akinyemi"/>
    <x v="1"/>
    <x v="8"/>
    <s v="Nigeria"/>
    <x v="1"/>
    <x v="1"/>
    <d v="2011-03-07T00:00:00"/>
    <d v="2011-04-01T00:00:00"/>
    <d v="2025-09-28T00:00:00"/>
    <m/>
    <m/>
    <m/>
    <m/>
    <n v="35"/>
    <x v="77"/>
    <x v="0"/>
    <n v="35"/>
    <x v="0"/>
  </r>
  <r>
    <n v="94"/>
    <x v="93"/>
    <s v="Judith"/>
    <s v="Nekesa"/>
    <s v="Mangeni"/>
    <x v="0"/>
    <x v="4"/>
    <s v="Kenya"/>
    <x v="10"/>
    <x v="5"/>
    <d v="2013-06-07T00:00:00"/>
    <d v="2013-03-01T00:00:00"/>
    <d v="2025-09-28T00:00:00"/>
    <m/>
    <m/>
    <m/>
    <m/>
    <n v="50"/>
    <x v="78"/>
    <x v="0"/>
    <n v="50"/>
    <x v="0"/>
  </r>
  <r>
    <n v="95"/>
    <x v="94"/>
    <s v="Hillary"/>
    <s v="Kipruto"/>
    <s v="Sang"/>
    <x v="1"/>
    <x v="9"/>
    <s v="Kenya"/>
    <x v="10"/>
    <x v="7"/>
    <d v="2014-09-01T00:00:00"/>
    <d v="2015-03-01T00:00:00"/>
    <d v="2025-09-28T00:00:00"/>
    <n v="127"/>
    <m/>
    <m/>
    <m/>
    <n v="127"/>
    <x v="27"/>
    <x v="1"/>
    <s v="In progress: Above 60 months"/>
    <x v="2"/>
  </r>
  <r>
    <n v="96"/>
    <x v="95"/>
    <s v="Judith"/>
    <s v="Reegan Mulubwa"/>
    <s v="Mwansa-Kambafwile"/>
    <x v="0"/>
    <x v="3"/>
    <s v="South Africa"/>
    <x v="2"/>
    <x v="2"/>
    <d v="2016-03-14T00:00:00"/>
    <d v="2017-03-01T00:00:00"/>
    <d v="2025-09-28T00:00:00"/>
    <m/>
    <m/>
    <m/>
    <m/>
    <n v="73"/>
    <x v="79"/>
    <x v="0"/>
    <n v="73"/>
    <x v="1"/>
  </r>
  <r>
    <n v="97"/>
    <x v="96"/>
    <s v="Julienne"/>
    <m/>
    <s v="Murererehe"/>
    <x v="0"/>
    <x v="5"/>
    <s v="Rwanda"/>
    <x v="5"/>
    <x v="2"/>
    <d v="2018-10-30T00:00:00"/>
    <d v="2018-03-01T00:00:00"/>
    <d v="2025-09-28T00:00:00"/>
    <m/>
    <d v="2020-05-01T00:00:00"/>
    <d v="2020-07-31T00:00:00"/>
    <n v="3"/>
    <n v="72"/>
    <x v="80"/>
    <x v="0"/>
    <n v="72"/>
    <x v="1"/>
  </r>
  <r>
    <n v="98"/>
    <x v="97"/>
    <s v="Justin"/>
    <m/>
    <s v="Kumala"/>
    <x v="1"/>
    <x v="0"/>
    <s v="Malawi"/>
    <x v="6"/>
    <x v="2"/>
    <d v="2016-09-09T00:00:00"/>
    <d v="2016-03-01T00:00:00"/>
    <d v="2025-09-28T00:00:00"/>
    <n v="115"/>
    <m/>
    <m/>
    <m/>
    <n v="115"/>
    <x v="69"/>
    <x v="0"/>
    <n v="105"/>
    <x v="1"/>
  </r>
  <r>
    <n v="99"/>
    <x v="98"/>
    <s v="Justine"/>
    <s v="Nnakate"/>
    <s v="Bukenya"/>
    <x v="0"/>
    <x v="9"/>
    <s v="Uganda"/>
    <x v="4"/>
    <x v="4"/>
    <d v="2017-01-30T00:00:00"/>
    <d v="2015-03-01T00:00:00"/>
    <d v="2025-09-28T00:00:00"/>
    <m/>
    <m/>
    <m/>
    <m/>
    <n v="75"/>
    <x v="81"/>
    <x v="0"/>
    <n v="75"/>
    <x v="1"/>
  </r>
  <r>
    <n v="100"/>
    <x v="99"/>
    <s v="Kaitesi"/>
    <s v="Batamuliza"/>
    <s v="Mukara"/>
    <x v="0"/>
    <x v="6"/>
    <s v="Rwanda"/>
    <x v="5"/>
    <x v="4"/>
    <d v="2015-12-15T00:00:00"/>
    <d v="2014-03-01T00:00:00"/>
    <d v="2025-09-28T00:00:00"/>
    <m/>
    <m/>
    <m/>
    <m/>
    <n v="87"/>
    <x v="81"/>
    <x v="0"/>
    <n v="87"/>
    <x v="1"/>
  </r>
  <r>
    <n v="101"/>
    <x v="100"/>
    <s v="Kato"/>
    <s v="Charles"/>
    <s v="Drago "/>
    <x v="1"/>
    <x v="4"/>
    <s v="Uganda"/>
    <x v="4"/>
    <x v="4"/>
    <d v="2012-09-11T00:00:00"/>
    <d v="2013-03-01T00:00:00"/>
    <d v="2025-09-28T00:00:00"/>
    <m/>
    <m/>
    <m/>
    <m/>
    <n v="37"/>
    <x v="14"/>
    <x v="0"/>
    <n v="37"/>
    <x v="0"/>
  </r>
  <r>
    <n v="102"/>
    <x v="101"/>
    <s v="Kellen"/>
    <s v="Joyce"/>
    <s v="Karimi"/>
    <x v="0"/>
    <x v="3"/>
    <s v="Kenya"/>
    <x v="7"/>
    <x v="2"/>
    <d v="2017-06-30T00:00:00"/>
    <d v="2017-03-01T00:00:00"/>
    <d v="2025-09-28T00:00:00"/>
    <m/>
    <m/>
    <m/>
    <m/>
    <n v="79"/>
    <x v="82"/>
    <x v="0"/>
    <n v="79"/>
    <x v="1"/>
  </r>
  <r>
    <n v="103"/>
    <x v="102"/>
    <s v="Kennedy"/>
    <s v="S.Naviava"/>
    <s v="Otwombe"/>
    <x v="1"/>
    <x v="8"/>
    <s v="South Africa"/>
    <x v="2"/>
    <x v="2"/>
    <d v="2011-04-05T00:00:00"/>
    <d v="2011-04-01T00:00:00"/>
    <d v="2025-09-28T00:00:00"/>
    <m/>
    <m/>
    <m/>
    <m/>
    <n v="88"/>
    <x v="83"/>
    <x v="0"/>
    <n v="88"/>
    <x v="1"/>
  </r>
  <r>
    <n v="104"/>
    <x v="103"/>
    <s v="Kganetso"/>
    <s v="-"/>
    <s v="Sekome"/>
    <x v="1"/>
    <x v="7"/>
    <s v="South Africa"/>
    <x v="2"/>
    <x v="2"/>
    <d v="2019-07-14T00:00:00"/>
    <d v="2020-03-01T00:00:00"/>
    <d v="2025-09-28T00:00:00"/>
    <n v="67"/>
    <m/>
    <m/>
    <m/>
    <n v="67"/>
    <x v="84"/>
    <x v="0"/>
    <n v="56"/>
    <x v="1"/>
  </r>
  <r>
    <n v="105"/>
    <x v="104"/>
    <s v="Khumbo"/>
    <s v="Michael"/>
    <s v="Kalulu"/>
    <x v="1"/>
    <x v="0"/>
    <s v="Malawi"/>
    <x v="6"/>
    <x v="3"/>
    <d v="2014-07-08T00:00:00"/>
    <d v="2016-03-01T00:00:00"/>
    <d v="2025-09-28T00:00:00"/>
    <m/>
    <m/>
    <m/>
    <m/>
    <n v="50"/>
    <x v="85"/>
    <x v="0"/>
    <n v="50"/>
    <x v="0"/>
  </r>
  <r>
    <n v="106"/>
    <x v="105"/>
    <s v="Kikelomo"/>
    <s v="Abayowa"/>
    <s v="Mbada"/>
    <x v="0"/>
    <x v="9"/>
    <s v="Nigeria"/>
    <x v="0"/>
    <x v="0"/>
    <d v="2014-04-15T00:00:00"/>
    <d v="2015-03-01T00:00:00"/>
    <d v="2025-09-28T00:00:00"/>
    <m/>
    <m/>
    <m/>
    <m/>
    <n v="42"/>
    <x v="86"/>
    <x v="0"/>
    <n v="42"/>
    <x v="0"/>
  </r>
  <r>
    <n v="107"/>
    <x v="106"/>
    <s v="Kirsty"/>
    <m/>
    <s v="Van Stormbroek"/>
    <x v="0"/>
    <x v="1"/>
    <s v="South Africa"/>
    <x v="2"/>
    <x v="2"/>
    <d v="2019-03-04T00:00:00"/>
    <d v="2019-03-01T00:00:00"/>
    <d v="2025-09-28T00:00:00"/>
    <n v="79"/>
    <m/>
    <m/>
    <m/>
    <n v="79"/>
    <x v="87"/>
    <x v="0"/>
    <n v="63"/>
    <x v="1"/>
  </r>
  <r>
    <n v="108"/>
    <x v="107"/>
    <s v="Kudus"/>
    <s v="Oluwatoyin"/>
    <s v="Adebayo"/>
    <x v="1"/>
    <x v="0"/>
    <s v="Nigeria"/>
    <x v="1"/>
    <x v="1"/>
    <d v="2013-03-25T00:00:00"/>
    <d v="2016-03-01T00:00:00"/>
    <d v="2025-09-28T00:00:00"/>
    <m/>
    <m/>
    <m/>
    <m/>
    <n v="38"/>
    <x v="88"/>
    <x v="0"/>
    <n v="38"/>
    <x v="0"/>
  </r>
  <r>
    <n v="109"/>
    <x v="108"/>
    <s v="Lebogang"/>
    <s v="Johanna"/>
    <s v="Maseko"/>
    <x v="0"/>
    <x v="5"/>
    <s v="South Africa"/>
    <x v="2"/>
    <x v="2"/>
    <d v="2018-08-01T00:00:00"/>
    <d v="2018-03-01T00:00:00"/>
    <d v="2025-09-28T00:00:00"/>
    <n v="91"/>
    <m/>
    <m/>
    <m/>
    <n v="91"/>
    <x v="69"/>
    <x v="0"/>
    <n v="81"/>
    <x v="1"/>
  </r>
  <r>
    <n v="110"/>
    <x v="109"/>
    <s v="Lester"/>
    <m/>
    <s v="Kapanda"/>
    <x v="1"/>
    <x v="9"/>
    <s v="Malawi"/>
    <x v="6"/>
    <x v="3"/>
    <d v="2015-03-16T00:00:00"/>
    <d v="2015-03-01T00:00:00"/>
    <d v="2025-09-28T00:00:00"/>
    <m/>
    <m/>
    <m/>
    <m/>
    <n v="61"/>
    <x v="89"/>
    <x v="0"/>
    <n v="61"/>
    <x v="1"/>
  </r>
  <r>
    <n v="111"/>
    <x v="110"/>
    <s v="Macellina"/>
    <s v="Yinyinade"/>
    <s v="Ijadunola"/>
    <x v="0"/>
    <x v="0"/>
    <s v="Nigeria"/>
    <x v="0"/>
    <x v="0"/>
    <d v="2014-08-11T00:00:00"/>
    <d v="2016-03-01T00:00:00"/>
    <d v="2025-09-28T00:00:00"/>
    <m/>
    <m/>
    <m/>
    <m/>
    <n v="46"/>
    <x v="4"/>
    <x v="0"/>
    <n v="46"/>
    <x v="0"/>
  </r>
  <r>
    <n v="112"/>
    <x v="111"/>
    <s v="Madalitso"/>
    <s v="Enock"/>
    <s v="Chisati"/>
    <x v="1"/>
    <x v="3"/>
    <s v="Malawi"/>
    <x v="6"/>
    <x v="3"/>
    <d v="2016-11-30T00:00:00"/>
    <d v="2017-03-01T00:00:00"/>
    <d v="2025-09-28T00:00:00"/>
    <m/>
    <m/>
    <m/>
    <m/>
    <n v="46"/>
    <x v="90"/>
    <x v="0"/>
    <n v="46"/>
    <x v="0"/>
  </r>
  <r>
    <n v="113"/>
    <x v="112"/>
    <s v="Magutah"/>
    <s v="Joel"/>
    <s v="Karani"/>
    <x v="1"/>
    <x v="6"/>
    <s v="Kenya"/>
    <x v="10"/>
    <x v="5"/>
    <d v="2014-01-03T00:00:00"/>
    <d v="2014-03-01T00:00:00"/>
    <d v="2025-09-28T00:00:00"/>
    <m/>
    <m/>
    <m/>
    <m/>
    <n v="57"/>
    <x v="91"/>
    <x v="0"/>
    <n v="57"/>
    <x v="1"/>
  </r>
  <r>
    <n v="114"/>
    <x v="113"/>
    <s v="Makhosazane"/>
    <s v="Nomhle"/>
    <s v="Khoza"/>
    <x v="0"/>
    <x v="0"/>
    <s v="South Africa"/>
    <x v="2"/>
    <x v="2"/>
    <d v="2015-02-01T00:00:00"/>
    <d v="2016-03-01T00:00:00"/>
    <d v="2025-09-28T00:00:00"/>
    <m/>
    <m/>
    <m/>
    <m/>
    <n v="76"/>
    <x v="92"/>
    <x v="0"/>
    <n v="76"/>
    <x v="1"/>
  </r>
  <r>
    <n v="115"/>
    <x v="114"/>
    <s v="Marceline"/>
    <s v="Francis"/>
    <s v="Finda"/>
    <x v="0"/>
    <x v="3"/>
    <s v="Tanzania"/>
    <x v="3"/>
    <x v="2"/>
    <d v="2017-03-31T00:00:00"/>
    <d v="2017-03-01T00:00:00"/>
    <d v="2025-09-28T00:00:00"/>
    <m/>
    <m/>
    <m/>
    <m/>
    <n v="55"/>
    <x v="93"/>
    <x v="0"/>
    <n v="55"/>
    <x v="1"/>
  </r>
  <r>
    <n v="116"/>
    <x v="115"/>
    <s v="Margaret"/>
    <s v="Omowaleola"/>
    <s v="Akinwaare"/>
    <x v="0"/>
    <x v="5"/>
    <s v="Nigeria"/>
    <x v="1"/>
    <x v="1"/>
    <d v="2015-01-26T00:00:00"/>
    <d v="2018-03-01T00:00:00"/>
    <d v="2025-09-28T00:00:00"/>
    <m/>
    <m/>
    <m/>
    <m/>
    <n v="46"/>
    <x v="94"/>
    <x v="0"/>
    <n v="46"/>
    <x v="0"/>
  </r>
  <r>
    <n v="117"/>
    <x v="116"/>
    <s v="Maria"/>
    <s v="Chifuniro"/>
    <s v="Chikalipo"/>
    <x v="0"/>
    <x v="9"/>
    <s v="Malawi"/>
    <x v="6"/>
    <x v="3"/>
    <d v="2015-12-14T00:00:00"/>
    <d v="2015-03-01T00:00:00"/>
    <d v="2025-09-28T00:00:00"/>
    <m/>
    <m/>
    <m/>
    <m/>
    <n v="57"/>
    <x v="10"/>
    <x v="0"/>
    <n v="57"/>
    <x v="1"/>
  </r>
  <r>
    <n v="118"/>
    <x v="117"/>
    <s v="Marie Chantal"/>
    <m/>
    <s v="Uwimana"/>
    <x v="0"/>
    <x v="0"/>
    <s v="Rwanda"/>
    <x v="5"/>
    <x v="2"/>
    <d v="2017-02-16T00:00:00"/>
    <d v="2016-03-01T00:00:00"/>
    <d v="2025-09-28T00:00:00"/>
    <m/>
    <d v="2020-04-09T00:00:00"/>
    <d v="2020-07-23T00:00:00"/>
    <n v="4"/>
    <n v="50"/>
    <x v="95"/>
    <x v="0"/>
    <n v="50"/>
    <x v="0"/>
  </r>
  <r>
    <n v="119"/>
    <x v="118"/>
    <s v="Marie Claire"/>
    <s v="-"/>
    <s v="Uwamahoro"/>
    <x v="0"/>
    <x v="3"/>
    <s v="Rwanda"/>
    <x v="5"/>
    <x v="2"/>
    <d v="2017-07-01T00:00:00"/>
    <d v="2017-03-01T00:00:00"/>
    <d v="2025-09-28T00:00:00"/>
    <m/>
    <m/>
    <m/>
    <m/>
    <n v="51"/>
    <x v="96"/>
    <x v="0"/>
    <n v="51"/>
    <x v="0"/>
  </r>
  <r>
    <n v="120"/>
    <x v="119"/>
    <s v="Marifa"/>
    <m/>
    <s v="Muchemwa"/>
    <x v="0"/>
    <x v="7"/>
    <s v="Zimbabwe"/>
    <x v="2"/>
    <x v="2"/>
    <d v="2020-02-04T00:00:00"/>
    <d v="2020-03-01T00:00:00"/>
    <d v="2025-09-28T00:00:00"/>
    <m/>
    <m/>
    <m/>
    <m/>
    <n v="44"/>
    <x v="97"/>
    <x v="0"/>
    <n v="44"/>
    <x v="0"/>
  </r>
  <r>
    <n v="121"/>
    <x v="120"/>
    <s v="Marjorie"/>
    <s v="Kyomuhendo"/>
    <s v="Niyitegeka"/>
    <x v="0"/>
    <x v="4"/>
    <s v="Uganda"/>
    <x v="4"/>
    <x v="4"/>
    <d v="2013-02-20T00:00:00"/>
    <d v="2013-03-01T00:00:00"/>
    <d v="2025-09-28T00:00:00"/>
    <m/>
    <m/>
    <m/>
    <m/>
    <n v="107"/>
    <x v="98"/>
    <x v="0"/>
    <n v="107"/>
    <x v="1"/>
  </r>
  <r>
    <n v="122"/>
    <x v="121"/>
    <s v="Martha"/>
    <s v="Kabudula"/>
    <s v="Makwero"/>
    <x v="0"/>
    <x v="3"/>
    <s v="Malawi"/>
    <x v="6"/>
    <x v="2"/>
    <d v="2017-03-22T00:00:00"/>
    <d v="2017-03-01T00:00:00"/>
    <d v="2025-09-28T00:00:00"/>
    <n v="103"/>
    <m/>
    <m/>
    <m/>
    <n v="103"/>
    <x v="99"/>
    <x v="0"/>
    <n v="92"/>
    <x v="1"/>
  </r>
  <r>
    <n v="123"/>
    <x v="122"/>
    <s v="Mary"/>
    <s v="Oluwafunke"/>
    <s v="Obiyan"/>
    <x v="0"/>
    <x v="2"/>
    <s v="Nigeria"/>
    <x v="0"/>
    <x v="0"/>
    <d v="2012-02-22T00:00:00"/>
    <d v="2012-03-01T00:00:00"/>
    <d v="2025-09-28T00:00:00"/>
    <m/>
    <m/>
    <m/>
    <m/>
    <n v="25"/>
    <x v="8"/>
    <x v="0"/>
    <n v="25"/>
    <x v="0"/>
  </r>
  <r>
    <n v="124"/>
    <x v="123"/>
    <s v="Mary"/>
    <s v="Wanjira"/>
    <s v="Njue-Kamau"/>
    <x v="0"/>
    <x v="0"/>
    <s v="Kenya"/>
    <x v="7"/>
    <x v="5"/>
    <d v="2015-09-25T00:00:00"/>
    <d v="2016-03-01T00:00:00"/>
    <d v="2025-09-28T00:00:00"/>
    <m/>
    <m/>
    <m/>
    <m/>
    <n v="46"/>
    <x v="16"/>
    <x v="0"/>
    <n v="46"/>
    <x v="0"/>
  </r>
  <r>
    <n v="125"/>
    <x v="124"/>
    <s v="Mbithi"/>
    <s v="Michael"/>
    <s v="Mutua"/>
    <x v="1"/>
    <x v="6"/>
    <s v="Kenya"/>
    <x v="9"/>
    <x v="2"/>
    <d v="2014-04-27T00:00:00"/>
    <d v="2014-03-01T00:00:00"/>
    <d v="2025-09-28T00:00:00"/>
    <m/>
    <m/>
    <m/>
    <m/>
    <n v="65"/>
    <x v="100"/>
    <x v="0"/>
    <n v="65"/>
    <x v="1"/>
  </r>
  <r>
    <n v="126"/>
    <x v="125"/>
    <s v="Chimwemwe"/>
    <s v="Chikoko"/>
    <s v="Kwanjo-Banda"/>
    <x v="0"/>
    <x v="0"/>
    <s v="Malawi"/>
    <x v="6"/>
    <x v="3"/>
    <d v="2017-04-01T00:00:00"/>
    <d v="2016-03-01T00:00:00"/>
    <d v="2025-09-28T00:00:00"/>
    <n v="115"/>
    <m/>
    <m/>
    <m/>
    <n v="115"/>
    <x v="101"/>
    <x v="0"/>
    <n v="114"/>
    <x v="1"/>
  </r>
  <r>
    <n v="127"/>
    <x v="126"/>
    <s v="Modupe"/>
    <s v="Oladunni"/>
    <s v="Taiwo"/>
    <x v="0"/>
    <x v="6"/>
    <s v="Nigeria"/>
    <x v="0"/>
    <x v="0"/>
    <d v="2012-09-04T00:00:00"/>
    <d v="2014-03-01T00:00:00"/>
    <d v="2025-09-28T00:00:00"/>
    <m/>
    <m/>
    <m/>
    <m/>
    <n v="25"/>
    <x v="14"/>
    <x v="0"/>
    <n v="25"/>
    <x v="0"/>
  </r>
  <r>
    <n v="128"/>
    <x v="127"/>
    <s v="Mohamed"/>
    <s v="Kassim"/>
    <s v="Ally"/>
    <x v="1"/>
    <x v="6"/>
    <s v="Tanzania"/>
    <x v="8"/>
    <x v="6"/>
    <d v="2014-04-01T00:00:00"/>
    <d v="2014-03-01T00:00:00"/>
    <d v="2025-09-28T00:00:00"/>
    <m/>
    <m/>
    <m/>
    <m/>
    <n v="50"/>
    <x v="102"/>
    <x v="0"/>
    <n v="50"/>
    <x v="0"/>
  </r>
  <r>
    <n v="129"/>
    <x v="128"/>
    <s v="Mphatso"/>
    <s v="Steve Wilbes"/>
    <s v="Kamndaya"/>
    <x v="1"/>
    <x v="8"/>
    <s v="Malawi"/>
    <x v="6"/>
    <x v="2"/>
    <d v="2011-03-10T00:00:00"/>
    <d v="2011-04-01T00:00:00"/>
    <d v="2025-09-28T00:00:00"/>
    <m/>
    <m/>
    <m/>
    <m/>
    <n v="60"/>
    <x v="14"/>
    <x v="0"/>
    <n v="60"/>
    <x v="1"/>
  </r>
  <r>
    <n v="130"/>
    <x v="129"/>
    <s v="Abigail"/>
    <s v="Ruth"/>
    <s v="Dreyer"/>
    <x v="0"/>
    <x v="3"/>
    <s v="South Africa"/>
    <x v="2"/>
    <x v="2"/>
    <d v="2016-09-01T00:00:00"/>
    <d v="2017-03-01T00:00:00"/>
    <d v="2025-09-28T00:00:00"/>
    <n v="103"/>
    <m/>
    <m/>
    <m/>
    <n v="103"/>
    <x v="103"/>
    <x v="0"/>
    <n v="101"/>
    <x v="1"/>
  </r>
  <r>
    <n v="131"/>
    <x v="130"/>
    <s v="Mpho"/>
    <s v="Primrose"/>
    <s v="Molete"/>
    <x v="0"/>
    <x v="0"/>
    <s v="South Africa"/>
    <x v="2"/>
    <x v="2"/>
    <d v="2016-01-04T00:00:00"/>
    <d v="2016-03-01T00:00:00"/>
    <d v="2025-09-28T00:00:00"/>
    <m/>
    <m/>
    <m/>
    <m/>
    <n v="63"/>
    <x v="104"/>
    <x v="0"/>
    <n v="63"/>
    <x v="1"/>
  </r>
  <r>
    <n v="132"/>
    <x v="131"/>
    <s v="Mumuni"/>
    <m/>
    <s v="Adejumo"/>
    <x v="1"/>
    <x v="0"/>
    <s v="Nigeria"/>
    <x v="1"/>
    <x v="1"/>
    <d v="2013-05-09T00:00:00"/>
    <d v="2016-03-01T00:00:00"/>
    <d v="2025-09-28T00:00:00"/>
    <m/>
    <m/>
    <m/>
    <m/>
    <n v="67"/>
    <x v="105"/>
    <x v="0"/>
    <n v="67"/>
    <x v="1"/>
  </r>
  <r>
    <n v="133"/>
    <x v="132"/>
    <s v="Nakubuluwa"/>
    <m/>
    <s v="Sarah"/>
    <x v="0"/>
    <x v="2"/>
    <s v="Uganda"/>
    <x v="4"/>
    <x v="4"/>
    <d v="2012-01-23T00:00:00"/>
    <d v="2012-03-01T00:00:00"/>
    <d v="2025-09-28T00:00:00"/>
    <m/>
    <m/>
    <m/>
    <m/>
    <n v="59"/>
    <x v="22"/>
    <x v="0"/>
    <n v="59"/>
    <x v="1"/>
  </r>
  <r>
    <n v="134"/>
    <x v="133"/>
    <s v="Nalugo"/>
    <s v="Scovia"/>
    <s v="Mbalinda"/>
    <x v="0"/>
    <x v="2"/>
    <s v="Uganda"/>
    <x v="4"/>
    <x v="4"/>
    <d v="2011-11-20T00:00:00"/>
    <d v="2012-03-01T00:00:00"/>
    <d v="2025-09-28T00:00:00"/>
    <m/>
    <m/>
    <m/>
    <m/>
    <n v="71"/>
    <x v="106"/>
    <x v="0"/>
    <n v="71"/>
    <x v="1"/>
  </r>
  <r>
    <n v="135"/>
    <x v="134"/>
    <s v="Nicole"/>
    <m/>
    <s v="De Wet"/>
    <x v="0"/>
    <x v="8"/>
    <s v="South Africa"/>
    <x v="2"/>
    <x v="2"/>
    <d v="2011-03-03T00:00:00"/>
    <d v="2011-04-01T00:00:00"/>
    <d v="2025-09-28T00:00:00"/>
    <m/>
    <m/>
    <m/>
    <m/>
    <n v="32"/>
    <x v="107"/>
    <x v="0"/>
    <n v="32"/>
    <x v="0"/>
  </r>
  <r>
    <n v="136"/>
    <x v="135"/>
    <s v="Nilian"/>
    <s v="Ayuma"/>
    <s v="Mukungu"/>
    <x v="0"/>
    <x v="6"/>
    <s v="Kenya"/>
    <x v="7"/>
    <x v="5"/>
    <d v="2015-03-02T00:00:00"/>
    <d v="2014-03-01T00:00:00"/>
    <d v="2025-09-28T00:00:00"/>
    <m/>
    <m/>
    <m/>
    <m/>
    <n v="103"/>
    <x v="108"/>
    <x v="0"/>
    <n v="103"/>
    <x v="1"/>
  </r>
  <r>
    <n v="137"/>
    <x v="136"/>
    <s v="Nishimwe"/>
    <s v="Aurore"/>
    <s v="Aurore"/>
    <x v="0"/>
    <x v="3"/>
    <s v="Rwanda"/>
    <x v="5"/>
    <x v="2"/>
    <d v="2017-04-01T00:00:00"/>
    <d v="2017-03-01T00:00:00"/>
    <d v="2025-09-28T00:00:00"/>
    <m/>
    <m/>
    <m/>
    <m/>
    <n v="68"/>
    <x v="109"/>
    <x v="0"/>
    <n v="68"/>
    <x v="1"/>
  </r>
  <r>
    <n v="138"/>
    <x v="137"/>
    <s v="Njuguna"/>
    <s v="John"/>
    <s v="Njenga"/>
    <x v="1"/>
    <x v="2"/>
    <s v="Kenya"/>
    <x v="7"/>
    <x v="5"/>
    <d v="2012-02-20T00:00:00"/>
    <d v="2012-03-01T00:00:00"/>
    <d v="2025-09-28T00:00:00"/>
    <m/>
    <m/>
    <m/>
    <m/>
    <n v="58"/>
    <x v="18"/>
    <x v="0"/>
    <n v="58"/>
    <x v="1"/>
  </r>
  <r>
    <n v="139"/>
    <x v="138"/>
    <s v="Nkosiyazi"/>
    <s v="-"/>
    <s v="Dube"/>
    <x v="1"/>
    <x v="6"/>
    <s v="South Africa"/>
    <x v="2"/>
    <x v="2"/>
    <d v="2014-01-01T00:00:00"/>
    <d v="2014-03-01T00:00:00"/>
    <d v="2025-09-28T00:00:00"/>
    <m/>
    <m/>
    <m/>
    <m/>
    <n v="53"/>
    <x v="83"/>
    <x v="0"/>
    <n v="53"/>
    <x v="1"/>
  </r>
  <r>
    <n v="140"/>
    <x v="139"/>
    <s v="Nomfundo"/>
    <s v="Nzuza"/>
    <s v="Moroe"/>
    <x v="0"/>
    <x v="0"/>
    <s v="South Africa"/>
    <x v="2"/>
    <x v="2"/>
    <d v="2015-02-01T00:00:00"/>
    <d v="2016-03-01T00:00:00"/>
    <d v="2025-09-28T00:00:00"/>
    <m/>
    <m/>
    <m/>
    <m/>
    <n v="32"/>
    <x v="110"/>
    <x v="0"/>
    <n v="32"/>
    <x v="0"/>
  </r>
  <r>
    <n v="141"/>
    <x v="140"/>
    <s v="Obasola"/>
    <s v="Ireti"/>
    <s v="Oluwaseun"/>
    <x v="0"/>
    <x v="4"/>
    <s v="Nigeria"/>
    <x v="1"/>
    <x v="1"/>
    <d v="2012-09-26T00:00:00"/>
    <d v="2013-03-01T00:00:00"/>
    <d v="2025-09-28T00:00:00"/>
    <m/>
    <m/>
    <m/>
    <m/>
    <n v="49"/>
    <x v="26"/>
    <x v="0"/>
    <n v="49"/>
    <x v="0"/>
  </r>
  <r>
    <n v="142"/>
    <x v="141"/>
    <s v="Ojo"/>
    <s v="Melvin"/>
    <s v="Agunbiade"/>
    <x v="1"/>
    <x v="4"/>
    <s v="Nigeria"/>
    <x v="0"/>
    <x v="2"/>
    <d v="2013-02-25T00:00:00"/>
    <d v="2013-03-01T00:00:00"/>
    <d v="2025-09-28T00:00:00"/>
    <m/>
    <m/>
    <m/>
    <m/>
    <n v="43"/>
    <x v="111"/>
    <x v="0"/>
    <n v="43"/>
    <x v="0"/>
  </r>
  <r>
    <n v="143"/>
    <x v="142"/>
    <s v="Oladapo"/>
    <s v="Oluwaseun"/>
    <s v="Akinyemi"/>
    <x v="1"/>
    <x v="6"/>
    <s v="Nigeria"/>
    <x v="1"/>
    <x v="2"/>
    <d v="2014-02-25T00:00:00"/>
    <d v="2014-03-01T00:00:00"/>
    <d v="2025-09-28T00:00:00"/>
    <m/>
    <m/>
    <m/>
    <m/>
    <n v="81"/>
    <x v="112"/>
    <x v="0"/>
    <n v="81"/>
    <x v="1"/>
  </r>
  <r>
    <n v="144"/>
    <x v="143"/>
    <s v="Olindah"/>
    <s v="Mkhonto"/>
    <s v="Silaule"/>
    <x v="0"/>
    <x v="1"/>
    <s v="South Africa"/>
    <x v="2"/>
    <x v="2"/>
    <d v="2020-01-31T00:00:00"/>
    <d v="2019-03-01T00:00:00"/>
    <d v="2025-09-28T00:00:00"/>
    <m/>
    <m/>
    <m/>
    <m/>
    <n v="63"/>
    <x v="113"/>
    <x v="0"/>
    <n v="63"/>
    <x v="1"/>
  </r>
  <r>
    <n v="145"/>
    <x v="144"/>
    <s v="Olivia"/>
    <s v="Millicent Awino"/>
    <s v="Osiro"/>
    <x v="0"/>
    <x v="0"/>
    <s v="Kenya"/>
    <x v="7"/>
    <x v="5"/>
    <d v="2016-10-06T00:00:00"/>
    <d v="2016-03-01T00:00:00"/>
    <d v="2025-09-28T00:00:00"/>
    <m/>
    <m/>
    <m/>
    <m/>
    <n v="45"/>
    <x v="114"/>
    <x v="0"/>
    <n v="45"/>
    <x v="0"/>
  </r>
  <r>
    <n v="146"/>
    <x v="145"/>
    <s v="Olufemi"/>
    <s v="Mayowa"/>
    <s v="Adetutu"/>
    <x v="1"/>
    <x v="3"/>
    <s v="Nigeria"/>
    <x v="0"/>
    <x v="0"/>
    <d v="2016-11-09T00:00:00"/>
    <d v="2017-03-01T00:00:00"/>
    <d v="2025-09-28T00:00:00"/>
    <m/>
    <m/>
    <m/>
    <m/>
    <n v="34"/>
    <x v="4"/>
    <x v="0"/>
    <n v="34"/>
    <x v="0"/>
  </r>
  <r>
    <n v="147"/>
    <x v="146"/>
    <s v="Olufunmilayo"/>
    <s v="Olufunmilola"/>
    <s v="Banjo"/>
    <x v="0"/>
    <x v="4"/>
    <s v="Nigeria"/>
    <x v="0"/>
    <x v="0"/>
    <d v="2013-01-30T00:00:00"/>
    <d v="2013-03-01T00:00:00"/>
    <d v="2025-09-28T00:00:00"/>
    <m/>
    <m/>
    <m/>
    <m/>
    <n v="27"/>
    <x v="115"/>
    <x v="0"/>
    <n v="27"/>
    <x v="0"/>
  </r>
  <r>
    <n v="148"/>
    <x v="147"/>
    <s v="Olufunmilola"/>
    <s v="Onabanjo"/>
    <s v="Ogun"/>
    <x v="0"/>
    <x v="3"/>
    <s v="Nigeria"/>
    <x v="1"/>
    <x v="1"/>
    <d v="2017-10-30T00:00:00"/>
    <d v="2017-03-01T00:00:00"/>
    <d v="2025-09-28T00:00:00"/>
    <m/>
    <d v="2020-09-01T00:00:00"/>
    <d v="2021-05-01T00:00:00"/>
    <n v="8"/>
    <n v="50"/>
    <x v="37"/>
    <x v="0"/>
    <n v="50"/>
    <x v="0"/>
  </r>
  <r>
    <n v="149"/>
    <x v="148"/>
    <s v="Olujide"/>
    <s v="Olusesan"/>
    <s v="Arije"/>
    <x v="1"/>
    <x v="1"/>
    <s v="Nigeria"/>
    <x v="0"/>
    <x v="2"/>
    <d v="2020-01-07T00:00:00"/>
    <d v="2019-03-01T00:00:00"/>
    <d v="2025-09-28T00:00:00"/>
    <m/>
    <m/>
    <m/>
    <m/>
    <n v="56"/>
    <x v="116"/>
    <x v="0"/>
    <n v="56"/>
    <x v="1"/>
  </r>
  <r>
    <n v="150"/>
    <x v="149"/>
    <s v="Olusegun"/>
    <s v="Emmanuel"/>
    <s v="Thomas"/>
    <x v="1"/>
    <x v="4"/>
    <s v="Nigeria"/>
    <x v="1"/>
    <x v="1"/>
    <d v="2012-04-05T00:00:00"/>
    <d v="2013-03-01T00:00:00"/>
    <d v="2025-09-28T00:00:00"/>
    <m/>
    <m/>
    <m/>
    <m/>
    <n v="54"/>
    <x v="117"/>
    <x v="0"/>
    <n v="54"/>
    <x v="1"/>
  </r>
  <r>
    <n v="151"/>
    <x v="150"/>
    <s v="Oluseye"/>
    <s v="Ademola"/>
    <s v="Okunola"/>
    <x v="1"/>
    <x v="3"/>
    <s v="Nigeria"/>
    <x v="0"/>
    <x v="0"/>
    <d v="2017-04-12T00:00:00"/>
    <d v="2017-03-01T00:00:00"/>
    <d v="2025-09-28T00:00:00"/>
    <m/>
    <m/>
    <m/>
    <m/>
    <n v="54"/>
    <x v="118"/>
    <x v="0"/>
    <n v="54"/>
    <x v="1"/>
  </r>
  <r>
    <n v="152"/>
    <x v="151"/>
    <s v=" Lindiwe"/>
    <m/>
    <s v="Farlane"/>
    <x v="0"/>
    <x v="5"/>
    <s v="South Africa"/>
    <x v="2"/>
    <x v="2"/>
    <d v="2019-01-02T00:00:00"/>
    <d v="2018-03-01T00:00:00"/>
    <d v="2025-09-28T00:00:00"/>
    <n v="91"/>
    <m/>
    <m/>
    <m/>
    <n v="91"/>
    <x v="119"/>
    <x v="0"/>
    <n v="86"/>
    <x v="1"/>
  </r>
  <r>
    <n v="153"/>
    <x v="152"/>
    <s v="Olusola"/>
    <s v="Oluyinka"/>
    <s v="Olawoye"/>
    <x v="0"/>
    <x v="3"/>
    <s v="Nigeria"/>
    <x v="1"/>
    <x v="1"/>
    <d v="2015-10-30T00:00:00"/>
    <d v="2017-03-01T00:00:00"/>
    <d v="2025-09-28T00:00:00"/>
    <m/>
    <d v="2020-09-03T00:00:00"/>
    <d v="2021-06-01T00:00:00"/>
    <n v="9"/>
    <n v="44"/>
    <x v="120"/>
    <x v="0"/>
    <n v="44"/>
    <x v="0"/>
  </r>
  <r>
    <n v="154"/>
    <x v="153"/>
    <s v="Jean de Dieu"/>
    <m/>
    <s v="Habimana"/>
    <x v="1"/>
    <x v="5"/>
    <s v="Rwanda"/>
    <x v="5"/>
    <x v="8"/>
    <d v="2018-03-01T00:00:00"/>
    <d v="2018-03-01T00:00:00"/>
    <d v="2025-09-28T00:00:00"/>
    <n v="91"/>
    <m/>
    <m/>
    <m/>
    <n v="91"/>
    <x v="27"/>
    <x v="1"/>
    <s v="In progress: Above 60 months"/>
    <x v="2"/>
  </r>
  <r>
    <n v="155"/>
    <x v="154"/>
    <s v="Olutoyin"/>
    <s v="Olubunmi"/>
    <s v="Sekoni"/>
    <x v="0"/>
    <x v="0"/>
    <s v="Nigeria"/>
    <x v="1"/>
    <x v="2"/>
    <d v="2017-06-05T00:00:00"/>
    <d v="2016-03-01T00:00:00"/>
    <d v="2025-09-28T00:00:00"/>
    <m/>
    <m/>
    <m/>
    <m/>
    <n v="88"/>
    <x v="121"/>
    <x v="0"/>
    <n v="88"/>
    <x v="1"/>
  </r>
  <r>
    <n v="156"/>
    <x v="155"/>
    <s v="Oluwaseun"/>
    <s v="Taiwo"/>
    <s v="Esan"/>
    <x v="0"/>
    <x v="5"/>
    <s v="Nigeria"/>
    <x v="0"/>
    <x v="2"/>
    <d v="2018-05-01T00:00:00"/>
    <d v="2018-03-01T00:00:00"/>
    <d v="2025-09-28T00:00:00"/>
    <m/>
    <m/>
    <m/>
    <m/>
    <n v="55"/>
    <x v="122"/>
    <x v="0"/>
    <n v="55"/>
    <x v="1"/>
  </r>
  <r>
    <n v="157"/>
    <x v="156"/>
    <s v="Oluwaseyi"/>
    <s v="Dolapo"/>
    <s v="Somefun"/>
    <x v="0"/>
    <x v="0"/>
    <s v="Nigeria"/>
    <x v="2"/>
    <x v="2"/>
    <d v="2016-04-04T00:00:00"/>
    <d v="2016-03-01T00:00:00"/>
    <d v="2025-09-28T00:00:00"/>
    <m/>
    <d v="2022-12-01T00:00:00"/>
    <d v="2023-02-28T00:00:00"/>
    <n v="3"/>
    <n v="41"/>
    <x v="123"/>
    <x v="0"/>
    <n v="41"/>
    <x v="0"/>
  </r>
  <r>
    <n v="158"/>
    <x v="157"/>
    <s v="Omolayo "/>
    <s v="Bukola "/>
    <s v="Oluwatope"/>
    <x v="0"/>
    <x v="1"/>
    <s v="Nigeria"/>
    <x v="0"/>
    <x v="0"/>
    <d v="2018-10-23T00:00:00"/>
    <d v="2019-03-01T00:00:00"/>
    <d v="2025-09-28T00:00:00"/>
    <m/>
    <m/>
    <m/>
    <m/>
    <n v="47"/>
    <x v="124"/>
    <x v="0"/>
    <n v="47"/>
    <x v="0"/>
  </r>
  <r>
    <n v="159"/>
    <x v="158"/>
    <s v="Oyewale"/>
    <s v="Mayowa"/>
    <s v="Morakinyo"/>
    <x v="1"/>
    <x v="9"/>
    <s v="Nigeria"/>
    <x v="1"/>
    <x v="1"/>
    <d v="2013-07-04T00:00:00"/>
    <d v="2015-03-01T00:00:00"/>
    <d v="2025-09-28T00:00:00"/>
    <m/>
    <m/>
    <m/>
    <m/>
    <n v="95"/>
    <x v="125"/>
    <x v="0"/>
    <n v="95"/>
    <x v="1"/>
  </r>
  <r>
    <n v="160"/>
    <x v="159"/>
    <s v="Oyeyemi"/>
    <s v="Olajumoke"/>
    <s v="Oyelade"/>
    <x v="0"/>
    <x v="5"/>
    <s v="Nigeria"/>
    <x v="0"/>
    <x v="2"/>
    <d v="2018-07-30T00:00:00"/>
    <d v="2018-03-01T00:00:00"/>
    <d v="2025-09-28T00:00:00"/>
    <m/>
    <m/>
    <m/>
    <m/>
    <n v="52"/>
    <x v="126"/>
    <x v="0"/>
    <n v="52"/>
    <x v="1"/>
  </r>
  <r>
    <n v="161"/>
    <x v="160"/>
    <s v="Angella"/>
    <m/>
    <s v="Musewa"/>
    <x v="0"/>
    <x v="5"/>
    <s v="Uganda"/>
    <x v="4"/>
    <x v="5"/>
    <d v="2019-01-28T00:00:00"/>
    <d v="2018-03-01T00:00:00"/>
    <d v="2025-09-28T00:00:00"/>
    <n v="91"/>
    <m/>
    <m/>
    <m/>
    <n v="91"/>
    <x v="27"/>
    <x v="1"/>
    <s v="In progress: Above 60 months"/>
    <x v="2"/>
  </r>
  <r>
    <n v="162"/>
    <x v="161"/>
    <s v="Robert"/>
    <m/>
    <s v="Rutayisire"/>
    <x v="1"/>
    <x v="5"/>
    <s v="Rwanda"/>
    <x v="5"/>
    <x v="5"/>
    <d v="2018-08-13T00:00:00"/>
    <d v="2018-03-01T00:00:00"/>
    <d v="2025-09-28T00:00:00"/>
    <n v="91"/>
    <m/>
    <m/>
    <m/>
    <n v="91"/>
    <x v="27"/>
    <x v="1"/>
    <s v="In progress: Above 60 months"/>
    <x v="2"/>
  </r>
  <r>
    <n v="163"/>
    <x v="162"/>
    <s v="Peter"/>
    <s v="Suriwakenda"/>
    <s v="Nyasulu"/>
    <x v="1"/>
    <x v="8"/>
    <s v="Malawi"/>
    <x v="2"/>
    <x v="2"/>
    <d v="2011-03-03T00:00:00"/>
    <d v="2011-04-01T00:00:00"/>
    <d v="2025-09-28T00:00:00"/>
    <m/>
    <m/>
    <m/>
    <m/>
    <n v="42"/>
    <x v="127"/>
    <x v="0"/>
    <n v="42"/>
    <x v="0"/>
  </r>
  <r>
    <n v="164"/>
    <x v="163"/>
    <s v="Peter"/>
    <s v="Mpasho"/>
    <s v="Mwamtobe"/>
    <x v="1"/>
    <x v="2"/>
    <s v="Malawi"/>
    <x v="6"/>
    <x v="3"/>
    <d v="2012-10-04T00:00:00"/>
    <d v="2012-03-01T00:00:00"/>
    <d v="2025-09-28T00:00:00"/>
    <m/>
    <m/>
    <m/>
    <m/>
    <n v="37"/>
    <x v="128"/>
    <x v="0"/>
    <n v="37"/>
    <x v="0"/>
  </r>
  <r>
    <n v="165"/>
    <x v="164"/>
    <s v="Priscille"/>
    <m/>
    <s v="Musabirema"/>
    <x v="0"/>
    <x v="1"/>
    <s v="Rwanda"/>
    <x v="5"/>
    <x v="2"/>
    <d v="2020-01-10T00:00:00"/>
    <d v="2019-03-01T00:00:00"/>
    <d v="2025-09-28T00:00:00"/>
    <m/>
    <m/>
    <m/>
    <m/>
    <n v="57"/>
    <x v="129"/>
    <x v="0"/>
    <n v="57"/>
    <x v="1"/>
  </r>
  <r>
    <n v="166"/>
    <x v="165"/>
    <s v="Respicius"/>
    <s v="Shombusho"/>
    <s v="Damian"/>
    <x v="1"/>
    <x v="6"/>
    <s v="Tanzania"/>
    <x v="8"/>
    <x v="6"/>
    <d v="2014-04-17T00:00:00"/>
    <d v="2014-03-01T00:00:00"/>
    <d v="2025-09-28T00:00:00"/>
    <m/>
    <m/>
    <m/>
    <m/>
    <n v="57"/>
    <x v="130"/>
    <x v="0"/>
    <n v="57"/>
    <x v="1"/>
  </r>
  <r>
    <n v="167"/>
    <x v="166"/>
    <s v="Rose"/>
    <s v="Okoyo"/>
    <s v="Opiyo"/>
    <x v="0"/>
    <x v="8"/>
    <s v="Kenya"/>
    <x v="7"/>
    <x v="5"/>
    <d v="2011-09-15T00:00:00"/>
    <d v="2011-04-01T00:00:00"/>
    <d v="2025-09-28T00:00:00"/>
    <m/>
    <m/>
    <m/>
    <m/>
    <n v="54"/>
    <x v="131"/>
    <x v="0"/>
    <n v="54"/>
    <x v="1"/>
  </r>
  <r>
    <n v="168"/>
    <x v="167"/>
    <s v="Anne"/>
    <s v="Njeri"/>
    <s v="Maina"/>
    <x v="0"/>
    <x v="5"/>
    <s v="Kenya"/>
    <x v="7"/>
    <x v="5"/>
    <d v="2019-01-01T00:00:00"/>
    <d v="2018-03-01T00:00:00"/>
    <d v="2025-09-28T00:00:00"/>
    <n v="91"/>
    <m/>
    <m/>
    <m/>
    <n v="91"/>
    <x v="27"/>
    <x v="1"/>
    <s v="In progress: Above 60 months"/>
    <x v="2"/>
  </r>
  <r>
    <n v="169"/>
    <x v="168"/>
    <s v="Samanta"/>
    <s v="Tresha"/>
    <s v="Lalla-Edward"/>
    <x v="0"/>
    <x v="4"/>
    <s v="South Africa"/>
    <x v="2"/>
    <x v="2"/>
    <d v="2013-10-01T00:00:00"/>
    <d v="2013-03-01T00:00:00"/>
    <d v="2025-09-28T00:00:00"/>
    <m/>
    <m/>
    <m/>
    <m/>
    <n v="65"/>
    <x v="132"/>
    <x v="0"/>
    <n v="65"/>
    <x v="1"/>
  </r>
  <r>
    <n v="170"/>
    <x v="169"/>
    <s v="Samuel"/>
    <s v="Waweru"/>
    <s v="Mwaniki"/>
    <x v="1"/>
    <x v="5"/>
    <s v="Kenya"/>
    <x v="7"/>
    <x v="2"/>
    <d v="2018-09-30T00:00:00"/>
    <d v="2018-03-01T00:00:00"/>
    <d v="2025-09-28T00:00:00"/>
    <m/>
    <m/>
    <m/>
    <m/>
    <n v="64"/>
    <x v="133"/>
    <x v="0"/>
    <n v="64"/>
    <x v="1"/>
  </r>
  <r>
    <n v="171"/>
    <x v="170"/>
    <s v="Sara"/>
    <s v="Jewett"/>
    <s v="Nieuwoudt"/>
    <x v="0"/>
    <x v="6"/>
    <s v="South Africa"/>
    <x v="2"/>
    <x v="2"/>
    <d v="2014-08-16T00:00:00"/>
    <d v="2014-03-01T00:00:00"/>
    <d v="2025-09-28T00:00:00"/>
    <m/>
    <m/>
    <m/>
    <m/>
    <n v="65"/>
    <x v="134"/>
    <x v="0"/>
    <n v="65"/>
    <x v="1"/>
  </r>
  <r>
    <n v="172"/>
    <x v="171"/>
    <s v="Oluwafemi"/>
    <s v="Akinyele"/>
    <s v="Popoola"/>
    <x v="1"/>
    <x v="5"/>
    <s v="Nigeria"/>
    <x v="1"/>
    <x v="1"/>
    <d v="2018-11-01T00:00:00"/>
    <d v="2018-03-01T00:00:00"/>
    <d v="2025-09-28T00:00:00"/>
    <n v="91"/>
    <m/>
    <m/>
    <m/>
    <n v="91"/>
    <x v="27"/>
    <x v="1"/>
    <s v="In progress: Above 60 months"/>
    <x v="2"/>
  </r>
  <r>
    <n v="173"/>
    <x v="172"/>
    <s v="Catherine"/>
    <m/>
    <s v="Kafu"/>
    <x v="0"/>
    <x v="5"/>
    <s v="Kenya"/>
    <x v="10"/>
    <x v="2"/>
    <d v="2018-09-03T00:00:00"/>
    <d v="2018-03-01T00:00:00"/>
    <d v="2025-09-28T00:00:00"/>
    <n v="91"/>
    <m/>
    <m/>
    <m/>
    <n v="91"/>
    <x v="135"/>
    <x v="0"/>
    <n v="84"/>
    <x v="1"/>
  </r>
  <r>
    <n v="174"/>
    <x v="173"/>
    <s v="Agnes"/>
    <s v="Jemuge"/>
    <s v="Maleyo"/>
    <x v="0"/>
    <x v="5"/>
    <s v="Kenya"/>
    <x v="10"/>
    <x v="5"/>
    <d v="2016-08-12T00:00:00"/>
    <d v="2018-03-01T00:00:00"/>
    <d v="2025-09-28T00:00:00"/>
    <n v="91"/>
    <m/>
    <m/>
    <m/>
    <n v="91"/>
    <x v="27"/>
    <x v="1"/>
    <s v="In progress: Above 60 months"/>
    <x v="2"/>
  </r>
  <r>
    <n v="175"/>
    <x v="174"/>
    <s v="Save"/>
    <m/>
    <s v="Kumwenda"/>
    <x v="1"/>
    <x v="4"/>
    <s v="Malawi"/>
    <x v="6"/>
    <x v="3"/>
    <d v="2013-11-01T00:00:00"/>
    <d v="2013-03-01T00:00:00"/>
    <d v="2025-09-28T00:00:00"/>
    <m/>
    <m/>
    <m/>
    <m/>
    <n v="74"/>
    <x v="136"/>
    <x v="0"/>
    <n v="74"/>
    <x v="1"/>
  </r>
  <r>
    <n v="176"/>
    <x v="175"/>
    <s v="Shakeerah "/>
    <s v="Olaide"/>
    <s v="Gbadebo"/>
    <x v="0"/>
    <x v="7"/>
    <s v="Nigeria"/>
    <x v="1"/>
    <x v="1"/>
    <d v="2020-12-17T00:00:00"/>
    <d v="2020-03-01T00:00:00"/>
    <d v="2025-09-28T00:00:00"/>
    <n v="67"/>
    <d v="2024-05-01T00:00:00"/>
    <d v="2024-08-31T00:00:00"/>
    <n v="4"/>
    <n v="67"/>
    <x v="137"/>
    <x v="0"/>
    <n v="52"/>
    <x v="1"/>
  </r>
  <r>
    <n v="177"/>
    <x v="176"/>
    <s v="Siphamandla"/>
    <s v="Bonga"/>
    <s v="Gumede"/>
    <x v="1"/>
    <x v="5"/>
    <s v="South Africa"/>
    <x v="2"/>
    <x v="2"/>
    <d v="2019-01-01T00:00:00"/>
    <d v="2018-03-01T00:00:00"/>
    <d v="2025-09-28T00:00:00"/>
    <n v="91"/>
    <m/>
    <m/>
    <m/>
    <n v="91"/>
    <x v="69"/>
    <x v="0"/>
    <n v="81"/>
    <x v="1"/>
  </r>
  <r>
    <n v="178"/>
    <x v="177"/>
    <s v="Noel"/>
    <m/>
    <s v="Korukire"/>
    <x v="1"/>
    <x v="1"/>
    <s v="Rwanda"/>
    <x v="5"/>
    <x v="8"/>
    <d v="2019-09-01T00:00:00"/>
    <d v="2019-03-01T00:00:00"/>
    <d v="2025-09-28T00:00:00"/>
    <n v="79"/>
    <m/>
    <m/>
    <m/>
    <n v="79"/>
    <x v="138"/>
    <x v="0"/>
    <s v="In progress: Above 60 months"/>
    <x v="2"/>
  </r>
  <r>
    <n v="179"/>
    <x v="178"/>
    <s v="Skye"/>
    <s v="Nandi"/>
    <s v="Adams"/>
    <x v="0"/>
    <x v="1"/>
    <s v="South Africa"/>
    <x v="2"/>
    <x v="2"/>
    <d v="2018-05-22T00:00:00"/>
    <d v="2019-03-01T00:00:00"/>
    <d v="2025-09-28T00:00:00"/>
    <m/>
    <m/>
    <m/>
    <m/>
    <n v="44"/>
    <x v="109"/>
    <x v="0"/>
    <n v="44"/>
    <x v="0"/>
  </r>
  <r>
    <n v="180"/>
    <x v="179"/>
    <s v="Lilian"/>
    <s v="Nkirote"/>
    <s v="Njagi"/>
    <x v="0"/>
    <x v="1"/>
    <s v="Kenya"/>
    <x v="7"/>
    <x v="5"/>
    <d v="2018-12-08T00:00:00"/>
    <d v="2019-03-01T00:00:00"/>
    <d v="2025-09-28T00:00:00"/>
    <n v="79"/>
    <d v="2023-09-01T00:00:00"/>
    <d v="2024-06-30T00:00:00"/>
    <n v="10"/>
    <n v="79"/>
    <x v="139"/>
    <x v="0"/>
    <n v="60"/>
    <x v="1"/>
  </r>
  <r>
    <n v="181"/>
    <x v="180"/>
    <s v="Leonidas"/>
    <m/>
    <s v="Banamwana"/>
    <x v="1"/>
    <x v="1"/>
    <s v="Rwanda"/>
    <x v="5"/>
    <x v="8"/>
    <d v="2019-10-20T00:00:00"/>
    <d v="2019-03-01T00:00:00"/>
    <d v="2025-09-28T00:00:00"/>
    <n v="79"/>
    <m/>
    <m/>
    <m/>
    <n v="79"/>
    <x v="27"/>
    <x v="1"/>
    <s v="In progress: Above 60 months"/>
    <x v="2"/>
  </r>
  <r>
    <n v="182"/>
    <x v="181"/>
    <s v="Sonti"/>
    <s v="Imogene"/>
    <s v="Pilusa"/>
    <x v="0"/>
    <x v="3"/>
    <s v="South Africa"/>
    <x v="2"/>
    <x v="2"/>
    <d v="2017-02-03T00:00:00"/>
    <d v="2017-03-01T00:00:00"/>
    <d v="2025-09-28T00:00:00"/>
    <m/>
    <m/>
    <m/>
    <m/>
    <n v="57"/>
    <x v="140"/>
    <x v="0"/>
    <n v="57"/>
    <x v="1"/>
  </r>
  <r>
    <n v="183"/>
    <x v="182"/>
    <s v="Cyril"/>
    <s v="Nyalik"/>
    <s v="Ogada"/>
    <x v="1"/>
    <x v="1"/>
    <s v="Kenya"/>
    <x v="7"/>
    <x v="2"/>
    <d v="2020-08-12T00:00:00"/>
    <d v="2019-03-01T00:00:00"/>
    <d v="2025-09-28T00:00:00"/>
    <n v="79"/>
    <m/>
    <m/>
    <m/>
    <n v="79"/>
    <x v="27"/>
    <x v="1"/>
    <s v="In progress: Above 60 months"/>
    <x v="2"/>
  </r>
  <r>
    <n v="184"/>
    <x v="183"/>
    <s v="Stephen"/>
    <s v="Ojiambo"/>
    <s v="Wandera"/>
    <x v="1"/>
    <x v="2"/>
    <s v="Uganda"/>
    <x v="4"/>
    <x v="4"/>
    <d v="2012-02-07T00:00:00"/>
    <d v="2012-03-01T00:00:00"/>
    <d v="2025-09-28T00:00:00"/>
    <m/>
    <m/>
    <m/>
    <m/>
    <n v="49"/>
    <x v="14"/>
    <x v="0"/>
    <n v="49"/>
    <x v="0"/>
  </r>
  <r>
    <n v="185"/>
    <x v="184"/>
    <s v="Stevens"/>
    <s v="M.B"/>
    <s v="Kisaka"/>
    <x v="1"/>
    <x v="3"/>
    <s v="Uganda"/>
    <x v="4"/>
    <x v="5"/>
    <d v="2017-06-01T00:00:00"/>
    <d v="2017-03-01T00:00:00"/>
    <d v="2025-09-28T00:00:00"/>
    <m/>
    <m/>
    <m/>
    <m/>
    <n v="70"/>
    <x v="141"/>
    <x v="0"/>
    <n v="70"/>
    <x v="1"/>
  </r>
  <r>
    <n v="186"/>
    <x v="185"/>
    <s v="Sulaimon"/>
    <s v="Taiwo"/>
    <s v="Adedokun"/>
    <x v="1"/>
    <x v="8"/>
    <s v="Nigeria"/>
    <x v="0"/>
    <x v="0"/>
    <d v="2011-03-01T00:00:00"/>
    <d v="2011-04-01T00:00:00"/>
    <d v="2025-09-28T00:00:00"/>
    <m/>
    <m/>
    <m/>
    <m/>
    <n v="26"/>
    <x v="142"/>
    <x v="0"/>
    <n v="26"/>
    <x v="0"/>
  </r>
  <r>
    <n v="187"/>
    <x v="186"/>
    <s v="Sulaimon"/>
    <s v="Atolagbe"/>
    <s v="Afolabi"/>
    <x v="1"/>
    <x v="8"/>
    <s v="Nigeria"/>
    <x v="11"/>
    <x v="2"/>
    <d v="2011-03-01T00:00:00"/>
    <d v="2011-04-01T00:00:00"/>
    <d v="2025-09-28T00:00:00"/>
    <m/>
    <m/>
    <m/>
    <m/>
    <n v="81"/>
    <x v="143"/>
    <x v="0"/>
    <n v="81"/>
    <x v="1"/>
  </r>
  <r>
    <n v="188"/>
    <x v="187"/>
    <s v="OLUFUNMILOLA"/>
    <s v="BAMIDELE"/>
    <s v="MAKANJUOLA"/>
    <x v="0"/>
    <x v="1"/>
    <s v="Nigeria"/>
    <x v="1"/>
    <x v="1"/>
    <d v="2019-01-07T00:00:00"/>
    <d v="2019-03-01T00:00:00"/>
    <d v="2025-09-28T00:00:00"/>
    <n v="79"/>
    <m/>
    <m/>
    <m/>
    <n v="79"/>
    <x v="27"/>
    <x v="1"/>
    <s v="In progress: Above 60 months"/>
    <x v="2"/>
  </r>
  <r>
    <n v="189"/>
    <x v="188"/>
    <s v="Sunday"/>
    <s v="Adepoju"/>
    <s v="Adedini"/>
    <x v="1"/>
    <x v="8"/>
    <s v="Nigeria"/>
    <x v="0"/>
    <x v="2"/>
    <d v="2011-02-08T00:00:00"/>
    <d v="2011-04-01T00:00:00"/>
    <d v="2025-09-28T00:00:00"/>
    <m/>
    <m/>
    <m/>
    <m/>
    <n v="24"/>
    <x v="144"/>
    <x v="0"/>
    <n v="24"/>
    <x v="0"/>
  </r>
  <r>
    <n v="190"/>
    <x v="189"/>
    <s v="Sunday"/>
    <s v="Joseph"/>
    <s v="Ayamolowo"/>
    <x v="1"/>
    <x v="6"/>
    <s v="Nigeria"/>
    <x v="0"/>
    <x v="0"/>
    <d v="2014-08-15T00:00:00"/>
    <d v="2014-03-01T00:00:00"/>
    <d v="2025-09-28T00:00:00"/>
    <m/>
    <m/>
    <m/>
    <m/>
    <n v="57"/>
    <x v="145"/>
    <x v="0"/>
    <n v="57"/>
    <x v="1"/>
  </r>
  <r>
    <n v="191"/>
    <x v="190"/>
    <s v="Taiwo"/>
    <s v="Akinyode"/>
    <s v="Obembe"/>
    <x v="1"/>
    <x v="9"/>
    <s v="Nigeria"/>
    <x v="1"/>
    <x v="2"/>
    <d v="2016-07-04T00:00:00"/>
    <d v="2015-03-01T00:00:00"/>
    <d v="2025-09-28T00:00:00"/>
    <m/>
    <m/>
    <m/>
    <m/>
    <n v="81"/>
    <x v="146"/>
    <x v="0"/>
    <n v="81"/>
    <x v="1"/>
  </r>
  <r>
    <n v="192"/>
    <x v="191"/>
    <s v="Ronald"/>
    <s v="Kibet"/>
    <s v="Tonui"/>
    <x v="1"/>
    <x v="1"/>
    <s v="Kenya"/>
    <x v="10"/>
    <x v="2"/>
    <d v="2020-01-01T00:00:00"/>
    <d v="2019-03-01T00:00:00"/>
    <d v="2025-09-28T00:00:00"/>
    <n v="79"/>
    <m/>
    <m/>
    <m/>
    <n v="79"/>
    <x v="27"/>
    <x v="1"/>
    <s v="In progress: Above 60 months"/>
    <x v="2"/>
  </r>
  <r>
    <n v="193"/>
    <x v="192"/>
    <s v="Taofeek"/>
    <s v="Oluwole"/>
    <s v="Awotidebe"/>
    <x v="1"/>
    <x v="8"/>
    <s v="Nigeria"/>
    <x v="0"/>
    <x v="1"/>
    <d v="2011-07-15T00:00:00"/>
    <d v="2011-04-01T00:00:00"/>
    <d v="2025-09-28T00:00:00"/>
    <m/>
    <m/>
    <m/>
    <m/>
    <n v="56"/>
    <x v="147"/>
    <x v="0"/>
    <n v="56"/>
    <x v="1"/>
  </r>
  <r>
    <n v="194"/>
    <x v="193"/>
    <s v="Taofeek"/>
    <s v="Kolawole"/>
    <s v="Aliyu"/>
    <x v="1"/>
    <x v="0"/>
    <s v="Nigeria"/>
    <x v="0"/>
    <x v="0"/>
    <d v="2016-12-20T00:00:00"/>
    <d v="2016-03-01T00:00:00"/>
    <d v="2025-09-28T00:00:00"/>
    <m/>
    <m/>
    <m/>
    <m/>
    <n v="42"/>
    <x v="148"/>
    <x v="0"/>
    <n v="42"/>
    <x v="0"/>
  </r>
  <r>
    <n v="195"/>
    <x v="194"/>
    <s v="Glory "/>
    <m/>
    <s v="Mzembe"/>
    <x v="0"/>
    <x v="1"/>
    <s v="Malawi"/>
    <x v="6"/>
    <x v="3"/>
    <d v="2019-12-16T00:00:00"/>
    <d v="2019-03-01T00:00:00"/>
    <d v="2025-09-28T00:00:00"/>
    <n v="79"/>
    <d v="2023-06-01T00:00:00"/>
    <d v="2024-05-31T00:00:00"/>
    <n v="12"/>
    <n v="79"/>
    <x v="27"/>
    <x v="1"/>
    <s v="In progress: Above 60 months"/>
    <x v="2"/>
  </r>
  <r>
    <n v="196"/>
    <x v="195"/>
    <s v="Temitope "/>
    <m/>
    <s v="Ilori"/>
    <x v="0"/>
    <x v="1"/>
    <s v="Nigeria"/>
    <x v="1"/>
    <x v="1"/>
    <d v="2020-01-10T00:00:00"/>
    <d v="2019-03-01T00:00:00"/>
    <d v="2025-09-28T00:00:00"/>
    <n v="79"/>
    <m/>
    <m/>
    <m/>
    <n v="79"/>
    <x v="27"/>
    <x v="1"/>
    <s v="In progress: Above 60 months"/>
    <x v="2"/>
  </r>
  <r>
    <n v="197"/>
    <x v="196"/>
    <s v="Tonney"/>
    <s v="Stophen"/>
    <s v="Nyirenda"/>
    <x v="1"/>
    <x v="4"/>
    <s v="Malawi"/>
    <x v="6"/>
    <x v="3"/>
    <d v="2011-11-01T00:00:00"/>
    <d v="2013-03-01T00:00:00"/>
    <d v="2025-09-28T00:00:00"/>
    <m/>
    <m/>
    <m/>
    <m/>
    <n v="28"/>
    <x v="149"/>
    <x v="0"/>
    <n v="28"/>
    <x v="0"/>
  </r>
  <r>
    <n v="198"/>
    <x v="197"/>
    <s v="Aline"/>
    <m/>
    <s v="Uwase"/>
    <x v="0"/>
    <x v="7"/>
    <s v="Rwanda"/>
    <x v="5"/>
    <x v="2"/>
    <d v="2019-12-16T00:00:00"/>
    <d v="2020-03-01T00:00:00"/>
    <d v="2025-09-28T00:00:00"/>
    <n v="67"/>
    <m/>
    <m/>
    <m/>
    <n v="67"/>
    <x v="27"/>
    <x v="1"/>
    <s v="In progress: Above 60 months"/>
    <x v="2"/>
  </r>
  <r>
    <n v="199"/>
    <x v="198"/>
    <s v="Tumaini"/>
    <s v="Chiseko"/>
    <s v="Malenga"/>
    <x v="0"/>
    <x v="6"/>
    <s v="Malawi"/>
    <x v="6"/>
    <x v="3"/>
    <d v="2014-03-31T00:00:00"/>
    <d v="2014-03-01T00:00:00"/>
    <d v="2025-09-28T00:00:00"/>
    <m/>
    <m/>
    <m/>
    <m/>
    <n v="94"/>
    <x v="63"/>
    <x v="0"/>
    <n v="94"/>
    <x v="1"/>
  </r>
  <r>
    <n v="200"/>
    <x v="199"/>
    <s v="Aneth"/>
    <s v="Vedastus"/>
    <s v="Kalinjuma"/>
    <x v="0"/>
    <x v="7"/>
    <s v="Tanzania"/>
    <x v="3"/>
    <x v="2"/>
    <d v="2020-09-15T00:00:00"/>
    <d v="2020-03-01T00:00:00"/>
    <d v="2025-09-28T00:00:00"/>
    <n v="67"/>
    <m/>
    <m/>
    <m/>
    <n v="67"/>
    <x v="27"/>
    <x v="1"/>
    <s v="In progress: Above 60 months"/>
    <x v="2"/>
  </r>
  <r>
    <n v="201"/>
    <x v="200"/>
    <s v="Apatsa"/>
    <m/>
    <s v="Selemani"/>
    <x v="1"/>
    <x v="7"/>
    <s v="Malawi"/>
    <x v="6"/>
    <x v="2"/>
    <d v="2021-08-16T00:00:00"/>
    <d v="2020-03-01T00:00:00"/>
    <d v="2025-09-28T00:00:00"/>
    <n v="67"/>
    <m/>
    <m/>
    <m/>
    <n v="67"/>
    <x v="27"/>
    <x v="1"/>
    <s v="In progress: Above 60 months"/>
    <x v="2"/>
  </r>
  <r>
    <n v="202"/>
    <x v="201"/>
    <s v="Tutu"/>
    <s v="Said"/>
    <s v="Mzee"/>
    <x v="0"/>
    <x v="0"/>
    <s v="Tanzania"/>
    <x v="3"/>
    <x v="6"/>
    <d v="2016-10-20T00:00:00"/>
    <d v="2016-03-01T00:00:00"/>
    <d v="2025-09-28T00:00:00"/>
    <m/>
    <m/>
    <m/>
    <m/>
    <n v="99"/>
    <x v="87"/>
    <x v="0"/>
    <n v="99"/>
    <x v="1"/>
  </r>
  <r>
    <n v="203"/>
    <x v="202"/>
    <s v="Valens"/>
    <m/>
    <s v="Mbarushimana"/>
    <x v="1"/>
    <x v="0"/>
    <s v="Rwanda"/>
    <x v="5"/>
    <x v="2"/>
    <d v="2017-03-16T00:00:00"/>
    <d v="2016-03-01T00:00:00"/>
    <d v="2025-09-28T00:00:00"/>
    <n v="115"/>
    <m/>
    <m/>
    <m/>
    <n v="115"/>
    <x v="150"/>
    <x v="0"/>
    <n v="104"/>
    <x v="1"/>
  </r>
  <r>
    <n v="204"/>
    <x v="203"/>
    <s v="Emmanuel"/>
    <m/>
    <s v="Nzabonimana"/>
    <x v="1"/>
    <x v="7"/>
    <s v="Rwanda"/>
    <x v="5"/>
    <x v="2"/>
    <d v="2020-06-01T00:00:00"/>
    <d v="2020-03-01T00:00:00"/>
    <d v="2025-09-28T00:00:00"/>
    <n v="67"/>
    <m/>
    <m/>
    <m/>
    <n v="67"/>
    <x v="151"/>
    <x v="0"/>
    <n v="58"/>
    <x v="1"/>
  </r>
  <r>
    <n v="205"/>
    <x v="204"/>
    <s v="Victoria"/>
    <s v="Mathew"/>
    <s v="Mwakalinga Chuma"/>
    <x v="0"/>
    <x v="8"/>
    <s v="Tanzania"/>
    <x v="3"/>
    <x v="2"/>
    <d v="2011-03-07T00:00:00"/>
    <d v="2011-04-01T00:00:00"/>
    <d v="2025-09-28T00:00:00"/>
    <m/>
    <m/>
    <m/>
    <m/>
    <n v="81"/>
    <x v="143"/>
    <x v="0"/>
    <n v="81"/>
    <x v="1"/>
  </r>
  <r>
    <n v="206"/>
    <x v="205"/>
    <s v="Wanangwa"/>
    <s v="Chimwaza"/>
    <s v="Manda"/>
    <x v="0"/>
    <x v="3"/>
    <s v="Malawi"/>
    <x v="6"/>
    <x v="2"/>
    <d v="2017-09-21T00:00:00"/>
    <d v="2017-03-01T00:00:00"/>
    <d v="2025-09-28T00:00:00"/>
    <m/>
    <m/>
    <m/>
    <m/>
    <n v="81"/>
    <x v="152"/>
    <x v="0"/>
    <n v="81"/>
    <x v="1"/>
  </r>
  <r>
    <n v="207"/>
    <x v="206"/>
    <s v="Wells"/>
    <m/>
    <s v="Utembe"/>
    <x v="1"/>
    <x v="8"/>
    <s v="Malawi"/>
    <x v="6"/>
    <x v="2"/>
    <d v="2011-04-13T00:00:00"/>
    <d v="2011-04-01T00:00:00"/>
    <d v="2025-09-28T00:00:00"/>
    <m/>
    <m/>
    <m/>
    <m/>
    <n v="63"/>
    <x v="153"/>
    <x v="0"/>
    <n v="63"/>
    <x v="1"/>
  </r>
  <r>
    <n v="208"/>
    <x v="207"/>
    <s v="Wilfred"/>
    <m/>
    <s v="Eneku"/>
    <x v="1"/>
    <x v="1"/>
    <s v="Uganda"/>
    <x v="4"/>
    <x v="4"/>
    <d v="2019-04-01T00:00:00"/>
    <d v="2019-03-01T00:00:00"/>
    <d v="2025-09-28T00:00:00"/>
    <n v="79"/>
    <m/>
    <m/>
    <m/>
    <n v="79"/>
    <x v="154"/>
    <x v="0"/>
    <n v="65"/>
    <x v="1"/>
  </r>
  <r>
    <n v="209"/>
    <x v="208"/>
    <s v="Winnie"/>
    <s v="Chepkurui"/>
    <s v="Mutai"/>
    <x v="0"/>
    <x v="6"/>
    <s v="Kenya"/>
    <x v="7"/>
    <x v="5"/>
    <d v="2015-03-15T00:00:00"/>
    <d v="2014-03-01T00:00:00"/>
    <d v="2025-09-28T00:00:00"/>
    <m/>
    <m/>
    <m/>
    <m/>
    <n v="115"/>
    <x v="155"/>
    <x v="0"/>
    <n v="115"/>
    <x v="1"/>
  </r>
  <r>
    <n v="210"/>
    <x v="209"/>
    <s v="Mary"/>
    <s v="Ogbenyi"/>
    <s v="Ugalahi"/>
    <x v="0"/>
    <x v="7"/>
    <s v="Nigeria"/>
    <x v="1"/>
    <x v="1"/>
    <d v="2020-05-04T00:00:00"/>
    <d v="2020-03-01T00:00:00"/>
    <d v="2025-09-28T00:00:00"/>
    <n v="67"/>
    <m/>
    <m/>
    <m/>
    <n v="67"/>
    <x v="156"/>
    <x v="0"/>
    <n v="61"/>
    <x v="1"/>
  </r>
  <r>
    <n v="211"/>
    <x v="210"/>
    <s v="Maureen"/>
    <s v="Daisy"/>
    <s v="Majamanda"/>
    <x v="0"/>
    <x v="7"/>
    <s v="Malawi"/>
    <x v="6"/>
    <x v="3"/>
    <d v="2021-07-21T00:00:00"/>
    <d v="2020-03-01T00:00:00"/>
    <d v="2025-09-28T00:00:00"/>
    <n v="67"/>
    <m/>
    <m/>
    <m/>
    <n v="67"/>
    <x v="27"/>
    <x v="1"/>
    <s v="In progress: Above 60 months"/>
    <x v="2"/>
  </r>
  <r>
    <n v="212"/>
    <x v="211"/>
    <s v="Monday"/>
    <s v="Daniel"/>
    <s v="Olodu"/>
    <x v="1"/>
    <x v="7"/>
    <s v="Nigeria"/>
    <x v="0"/>
    <x v="1"/>
    <d v="2021-03-12T00:00:00"/>
    <d v="2020-03-01T00:00:00"/>
    <d v="2025-09-28T00:00:00"/>
    <n v="67"/>
    <m/>
    <m/>
    <m/>
    <n v="67"/>
    <x v="27"/>
    <x v="1"/>
    <s v="In progress: Above 60 months"/>
    <x v="2"/>
  </r>
  <r>
    <n v="213"/>
    <x v="212"/>
    <s v="Oluwatosin"/>
    <s v="Eunice"/>
    <s v="Olorunmoteni"/>
    <x v="0"/>
    <x v="7"/>
    <s v="Nigeria"/>
    <x v="0"/>
    <x v="0"/>
    <d v="2021-04-19T00:00:00"/>
    <d v="2020-03-01T00:00:00"/>
    <d v="2025-09-28T00:00:00"/>
    <n v="67"/>
    <m/>
    <m/>
    <m/>
    <n v="67"/>
    <x v="157"/>
    <x v="0"/>
    <n v="61"/>
    <x v="1"/>
  </r>
  <r>
    <n v="214"/>
    <x v="213"/>
    <s v="Omotade"/>
    <s v="Adebimpe"/>
    <s v="Ijarotimi"/>
    <x v="0"/>
    <x v="7"/>
    <s v="Nigeria"/>
    <x v="0"/>
    <x v="1"/>
    <d v="2021-01-21T00:00:00"/>
    <d v="2020-03-01T00:00:00"/>
    <d v="2025-09-28T00:00:00"/>
    <n v="67"/>
    <m/>
    <m/>
    <m/>
    <n v="67"/>
    <x v="27"/>
    <x v="1"/>
    <s v="In progress: Above 60 months"/>
    <x v="2"/>
  </r>
  <r>
    <n v="215"/>
    <x v="214"/>
    <s v="Patience"/>
    <m/>
    <s v="Shamu"/>
    <x v="0"/>
    <x v="7"/>
    <s v="Zimbabwe"/>
    <x v="2"/>
    <x v="2"/>
    <d v="2021-03-10T00:00:00"/>
    <d v="2020-03-01T00:00:00"/>
    <d v="2025-09-28T00:00:00"/>
    <n v="67"/>
    <m/>
    <m/>
    <m/>
    <n v="67"/>
    <x v="27"/>
    <x v="1"/>
    <s v="In progress: Above 60 months"/>
    <x v="2"/>
  </r>
  <r>
    <n v="216"/>
    <x v="215"/>
    <s v="Yolanda"/>
    <s v="Malele"/>
    <s v="Kolisa"/>
    <x v="0"/>
    <x v="9"/>
    <s v="South Africa"/>
    <x v="2"/>
    <x v="2"/>
    <d v="2016-03-01T00:00:00"/>
    <d v="2015-03-01T00:00:00"/>
    <d v="2025-09-28T00:00:00"/>
    <m/>
    <m/>
    <m/>
    <m/>
    <n v="75"/>
    <x v="12"/>
    <x v="0"/>
    <n v="75"/>
    <x v="1"/>
  </r>
  <r>
    <n v="217"/>
    <x v="216"/>
    <s v="Stefanie"/>
    <m/>
    <s v="Vermaak"/>
    <x v="0"/>
    <x v="7"/>
    <s v="South Africa"/>
    <x v="2"/>
    <x v="2"/>
    <d v="2019-08-01T00:00:00"/>
    <d v="2020-03-01T00:00:00"/>
    <d v="2025-09-28T00:00:00"/>
    <n v="67"/>
    <m/>
    <m/>
    <m/>
    <n v="67"/>
    <x v="27"/>
    <x v="1"/>
    <s v="In progress: Above 60 months"/>
    <x v="2"/>
  </r>
  <r>
    <n v="218"/>
    <x v="217"/>
    <s v="Takondwa"/>
    <s v="Connis"/>
    <s v="Bakuwa"/>
    <x v="0"/>
    <x v="7"/>
    <s v="Malawi"/>
    <x v="6"/>
    <x v="2"/>
    <d v="2021-10-10T00:00:00"/>
    <d v="2020-03-01T00:00:00"/>
    <d v="2025-09-28T00:00:00"/>
    <n v="67"/>
    <m/>
    <m/>
    <m/>
    <n v="67"/>
    <x v="27"/>
    <x v="1"/>
    <s v="In progress: Above 60 months"/>
    <x v="2"/>
  </r>
  <r>
    <n v="219"/>
    <x v="218"/>
    <s v="Temitope"/>
    <s v="Olumuyiwa"/>
    <s v="Ojo"/>
    <x v="1"/>
    <x v="7"/>
    <s v="Nigeria"/>
    <x v="0"/>
    <x v="2"/>
    <d v="2022-03-02T00:00:00"/>
    <d v="2020-03-01T00:00:00"/>
    <d v="2025-09-28T00:00:00"/>
    <n v="67"/>
    <m/>
    <m/>
    <m/>
    <n v="67"/>
    <x v="27"/>
    <x v="1"/>
    <s v="In progress: Above 60 months"/>
    <x v="2"/>
  </r>
  <r>
    <n v="220"/>
    <x v="219"/>
    <s v="Yetunde"/>
    <s v="A"/>
    <s v="Onimode"/>
    <x v="0"/>
    <x v="7"/>
    <s v="Nigeria"/>
    <x v="1"/>
    <x v="2"/>
    <d v="2021-08-24T00:00:00"/>
    <d v="2020-03-01T00:00:00"/>
    <d v="2025-09-28T00:00:00"/>
    <n v="67"/>
    <m/>
    <m/>
    <m/>
    <n v="67"/>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s v="Obafemi Awolowo University"/>
    <d v="2014-09-26T00:00:00"/>
    <d v="2016-03-01T00:00:00"/>
    <d v="2025-09-28T00:00:00"/>
    <m/>
    <m/>
    <m/>
    <m/>
    <n v="28"/>
    <x v="0"/>
    <x v="0"/>
    <n v="28"/>
    <x v="0"/>
  </r>
  <r>
    <n v="2"/>
    <s v="C9/015"/>
    <s v="Abiket"/>
    <s v="Nanfizat"/>
    <s v="Alamukii"/>
    <x v="0"/>
    <x v="1"/>
    <s v="Nigeria"/>
    <x v="1"/>
    <s v="University of Ibadan"/>
    <d v="2016-02-17T00:00:00"/>
    <d v="2019-03-01T00:00:00"/>
    <d v="2025-09-28T00:00:00"/>
    <m/>
    <m/>
    <m/>
    <m/>
    <n v="54"/>
    <x v="1"/>
    <x v="0"/>
    <n v="54"/>
    <x v="1"/>
  </r>
  <r>
    <n v="3"/>
    <s v="C9/018"/>
    <s v="Abimbola  "/>
    <s v="Margaret"/>
    <s v="Obimakinde"/>
    <x v="0"/>
    <x v="1"/>
    <s v="Nigeria"/>
    <x v="1"/>
    <s v="University of the Witwatersrand"/>
    <d v="2019-07-01T00:00:00"/>
    <d v="2019-03-01T00:00:00"/>
    <d v="2025-09-28T00:00:00"/>
    <m/>
    <m/>
    <m/>
    <m/>
    <n v="58"/>
    <x v="2"/>
    <x v="0"/>
    <n v="58"/>
    <x v="1"/>
  </r>
  <r>
    <n v="4"/>
    <s v="C2/013"/>
    <s v="Abiodun"/>
    <s v="Olufunke"/>
    <s v="Oluwatoba"/>
    <x v="0"/>
    <x v="2"/>
    <s v="Nigeria"/>
    <x v="1"/>
    <s v="University of Ibadan"/>
    <d v="2012-01-12T00:00:00"/>
    <d v="2012-03-01T00:00:00"/>
    <d v="2025-09-28T00:00:00"/>
    <m/>
    <m/>
    <m/>
    <m/>
    <n v="93"/>
    <x v="3"/>
    <x v="0"/>
    <n v="93"/>
    <x v="1"/>
  </r>
  <r>
    <n v="5"/>
    <s v="C7/003"/>
    <s v="Abiola"/>
    <s v="Olubusola"/>
    <s v="Komolafe"/>
    <x v="0"/>
    <x v="3"/>
    <s v="Nigeria"/>
    <x v="0"/>
    <s v="Obafemi Awolowo University"/>
    <d v="2016-03-29T00:00:00"/>
    <d v="2017-03-01T00:00:00"/>
    <d v="2025-09-28T00:00:00"/>
    <m/>
    <m/>
    <m/>
    <m/>
    <n v="34"/>
    <x v="4"/>
    <x v="0"/>
    <n v="34"/>
    <x v="0"/>
  </r>
  <r>
    <n v="6"/>
    <s v="C2/001"/>
    <s v="Adebolajo"/>
    <m/>
    <s v="Adeyemo"/>
    <x v="1"/>
    <x v="2"/>
    <s v="Nigeria"/>
    <x v="1"/>
    <s v="University of Ibadan"/>
    <d v="2012-01-16T00:00:00"/>
    <d v="2012-03-01T00:00:00"/>
    <d v="2025-09-28T00:00:00"/>
    <n v="163"/>
    <m/>
    <m/>
    <m/>
    <n v="163"/>
    <x v="5"/>
    <x v="0"/>
    <n v="139"/>
    <x v="1"/>
  </r>
  <r>
    <n v="7"/>
    <s v="C3/001"/>
    <s v="Adefolarin"/>
    <s v="Olufolake"/>
    <s v="Adeyinka"/>
    <x v="0"/>
    <x v="4"/>
    <s v="Nigeria"/>
    <x v="1"/>
    <s v="University of Ibadan"/>
    <d v="2013-02-20T00:00:00"/>
    <d v="2013-03-01T00:00:00"/>
    <d v="2025-09-28T00:00:00"/>
    <m/>
    <m/>
    <m/>
    <m/>
    <n v="56"/>
    <x v="6"/>
    <x v="0"/>
    <n v="56"/>
    <x v="1"/>
  </r>
  <r>
    <n v="8"/>
    <s v="C8/002"/>
    <s v="Adeleye"/>
    <s v="Abiodun"/>
    <s v="Adeomi"/>
    <x v="1"/>
    <x v="5"/>
    <s v="Nigeria"/>
    <x v="0"/>
    <s v="University of the Witwatersrand"/>
    <d v="2018-08-06T00:00:00"/>
    <d v="2018-03-01T00:00:00"/>
    <d v="2025-09-28T00:00:00"/>
    <m/>
    <m/>
    <m/>
    <m/>
    <n v="51"/>
    <x v="7"/>
    <x v="0"/>
    <n v="51"/>
    <x v="0"/>
  </r>
  <r>
    <n v="9"/>
    <s v="C2/007"/>
    <s v="Adeniyi"/>
    <s v="Francis"/>
    <s v="Fagbamigbe"/>
    <x v="1"/>
    <x v="2"/>
    <s v="Nigeria"/>
    <x v="1"/>
    <s v="University of Ibadan"/>
    <d v="2012-03-19T00:00:00"/>
    <d v="2012-03-01T00:00:00"/>
    <d v="2025-09-28T00:00:00"/>
    <m/>
    <m/>
    <m/>
    <m/>
    <n v="25"/>
    <x v="8"/>
    <x v="0"/>
    <n v="25"/>
    <x v="0"/>
  </r>
  <r>
    <n v="10"/>
    <s v="C3/004"/>
    <s v="Adesola"/>
    <s v="Oluwafunmilola"/>
    <s v="Olumide"/>
    <x v="0"/>
    <x v="4"/>
    <s v="Nigeria"/>
    <x v="1"/>
    <s v="University of Ibadan"/>
    <d v="2013-02-21T00:00:00"/>
    <d v="2013-03-01T00:00:00"/>
    <d v="2025-09-28T00:00:00"/>
    <m/>
    <m/>
    <m/>
    <m/>
    <n v="52"/>
    <x v="9"/>
    <x v="0"/>
    <n v="52"/>
    <x v="1"/>
  </r>
  <r>
    <n v="11"/>
    <s v="C4/002"/>
    <s v="Admire"/>
    <s v="Takuranhamo"/>
    <s v="Chikandiwa"/>
    <x v="1"/>
    <x v="6"/>
    <s v="South Africa"/>
    <x v="2"/>
    <s v="University of the Witwatersrand"/>
    <d v="2017-03-15T00:00:00"/>
    <d v="2014-03-01T00:00:00"/>
    <d v="2025-09-28T00:00:00"/>
    <m/>
    <m/>
    <m/>
    <m/>
    <n v="69"/>
    <x v="10"/>
    <x v="0"/>
    <n v="69"/>
    <x v="1"/>
  </r>
  <r>
    <n v="12"/>
    <s v="C9/021"/>
    <s v="Alex "/>
    <s v="John"/>
    <s v="Ntamatungiro"/>
    <x v="1"/>
    <x v="1"/>
    <s v="Tanzania"/>
    <x v="3"/>
    <s v="University of the Witwatersrand"/>
    <d v="2020-01-31T00:00:00"/>
    <d v="2019-03-01T00:00:00"/>
    <d v="2025-09-28T00:00:00"/>
    <m/>
    <m/>
    <m/>
    <m/>
    <n v="59"/>
    <x v="11"/>
    <x v="0"/>
    <n v="59"/>
    <x v="1"/>
  </r>
  <r>
    <n v="13"/>
    <s v="C7/002"/>
    <s v="Alexander"/>
    <s v="-"/>
    <s v="Kagaha"/>
    <x v="1"/>
    <x v="3"/>
    <s v="Uganda"/>
    <x v="4"/>
    <s v="University of the Witwatersrand"/>
    <d v="2017-06-03T00:00:00"/>
    <d v="2017-03-01T00:00:00"/>
    <d v="2025-09-28T00:00:00"/>
    <m/>
    <m/>
    <m/>
    <m/>
    <n v="51"/>
    <x v="12"/>
    <x v="0"/>
    <n v="51"/>
    <x v="0"/>
  </r>
  <r>
    <n v="14"/>
    <s v="C10/001"/>
    <s v="Alice"/>
    <m/>
    <s v="Muhayimana"/>
    <x v="0"/>
    <x v="7"/>
    <s v="Rwanda"/>
    <x v="5"/>
    <s v="University of the Witwatersrand"/>
    <d v="2020-01-31T00:00:00"/>
    <d v="2020-03-01T00:00:00"/>
    <d v="2025-09-28T00:00:00"/>
    <n v="67"/>
    <m/>
    <m/>
    <m/>
    <n v="67"/>
    <x v="13"/>
    <x v="0"/>
    <n v="55"/>
    <x v="1"/>
  </r>
  <r>
    <n v="15"/>
    <s v="C2/002"/>
    <s v="Alinane Linda"/>
    <m/>
    <s v="Nyondo-Mipando"/>
    <x v="0"/>
    <x v="2"/>
    <s v="Malawi"/>
    <x v="6"/>
    <s v="University of Malawi"/>
    <d v="2012-01-09T00:00:00"/>
    <d v="2012-03-01T00:00:00"/>
    <d v="2025-09-28T00:00:00"/>
    <m/>
    <m/>
    <m/>
    <m/>
    <n v="49"/>
    <x v="14"/>
    <x v="0"/>
    <n v="49"/>
    <x v="0"/>
  </r>
  <r>
    <n v="16"/>
    <s v="C4/003"/>
    <s v="Andrew"/>
    <s v="-"/>
    <s v="Tamale"/>
    <x v="1"/>
    <x v="6"/>
    <s v="Uganda"/>
    <x v="4"/>
    <s v="Makerere University"/>
    <d v="2014-03-12T00:00:00"/>
    <d v="2014-03-01T00:00:00"/>
    <d v="2025-09-28T00:00:00"/>
    <m/>
    <m/>
    <m/>
    <m/>
    <n v="37"/>
    <x v="15"/>
    <x v="0"/>
    <n v="37"/>
    <x v="0"/>
  </r>
  <r>
    <n v="17"/>
    <s v="C3/002"/>
    <s v="Angeline"/>
    <m/>
    <s v="Chepchirchir"/>
    <x v="0"/>
    <x v="4"/>
    <s v="Kenya"/>
    <x v="7"/>
    <s v="University of Nairobi"/>
    <d v="2013-02-24T00:00:00"/>
    <d v="2013-03-01T00:00:00"/>
    <d v="2025-09-28T00:00:00"/>
    <m/>
    <m/>
    <m/>
    <m/>
    <n v="82"/>
    <x v="16"/>
    <x v="0"/>
    <n v="82"/>
    <x v="1"/>
  </r>
  <r>
    <n v="18"/>
    <s v="C3/020"/>
    <s v="Anitha"/>
    <s v="-"/>
    <s v="Philbert"/>
    <x v="0"/>
    <x v="4"/>
    <s v="Tanzania"/>
    <x v="8"/>
    <s v="University of Dar es Salaam"/>
    <d v="2012-10-23T00:00:00"/>
    <d v="2013-03-01T00:00:00"/>
    <d v="2025-09-28T00:00:00"/>
    <m/>
    <m/>
    <m/>
    <m/>
    <n v="42"/>
    <x v="17"/>
    <x v="0"/>
    <n v="42"/>
    <x v="0"/>
  </r>
  <r>
    <n v="19"/>
    <s v="C3/003"/>
    <s v="Anne"/>
    <s v="Majuma"/>
    <s v="Khisa"/>
    <x v="0"/>
    <x v="4"/>
    <s v="Kenya"/>
    <x v="7"/>
    <s v="University of Nairobi"/>
    <d v="2012-07-07T00:00:00"/>
    <d v="2013-03-01T00:00:00"/>
    <d v="2025-09-28T00:00:00"/>
    <m/>
    <m/>
    <m/>
    <m/>
    <n v="46"/>
    <x v="18"/>
    <x v="0"/>
    <n v="46"/>
    <x v="0"/>
  </r>
  <r>
    <n v="20"/>
    <s v="C8/014"/>
    <s v="Atupele"/>
    <s v="Ngina"/>
    <s v="Mulaga"/>
    <x v="0"/>
    <x v="5"/>
    <s v="Malawi"/>
    <x v="6"/>
    <s v="University of Malawi"/>
    <d v="2018-04-01T00:00:00"/>
    <d v="2018-03-01T00:00:00"/>
    <d v="2025-09-28T00:00:00"/>
    <m/>
    <m/>
    <m/>
    <m/>
    <n v="58"/>
    <x v="19"/>
    <x v="0"/>
    <n v="58"/>
    <x v="1"/>
  </r>
  <r>
    <n v="21"/>
    <s v="C2/003"/>
    <s v="Austin"/>
    <s v="Henderson"/>
    <s v="Mtethiwa"/>
    <x v="1"/>
    <x v="2"/>
    <s v="Malawi"/>
    <x v="6"/>
    <s v="University of Malawi"/>
    <d v="2012-03-09T00:00:00"/>
    <d v="2012-03-01T00:00:00"/>
    <d v="2025-09-28T00:00:00"/>
    <m/>
    <m/>
    <m/>
    <m/>
    <n v="57"/>
    <x v="20"/>
    <x v="0"/>
    <n v="57"/>
    <x v="1"/>
  </r>
  <r>
    <n v="22"/>
    <s v="C4/001"/>
    <s v="Ayodele"/>
    <s v="John"/>
    <s v="Alonge"/>
    <x v="1"/>
    <x v="6"/>
    <s v="Nigeria"/>
    <x v="1"/>
    <s v="University of Nairobi"/>
    <d v="2015-09-30T00:00:00"/>
    <d v="2014-03-01T00:00:00"/>
    <d v="2025-09-28T00:00:00"/>
    <m/>
    <m/>
    <m/>
    <m/>
    <n v="46"/>
    <x v="21"/>
    <x v="0"/>
    <n v="46"/>
    <x v="0"/>
  </r>
  <r>
    <n v="23"/>
    <s v="C1/001"/>
    <s v="Babatunde"/>
    <s v="Olubayo"/>
    <s v="Adedokun"/>
    <x v="1"/>
    <x v="8"/>
    <s v="Nigeria"/>
    <x v="1"/>
    <s v="University of Ibadan"/>
    <d v="2011-03-01T00:00:00"/>
    <d v="2011-04-01T00:00:00"/>
    <d v="2025-09-28T00:00:00"/>
    <m/>
    <m/>
    <m/>
    <m/>
    <n v="70"/>
    <x v="22"/>
    <x v="0"/>
    <n v="70"/>
    <x v="1"/>
  </r>
  <r>
    <n v="24"/>
    <s v="C6/001"/>
    <s v="Beatrice"/>
    <s v="Waitherero"/>
    <s v="Maina"/>
    <x v="0"/>
    <x v="0"/>
    <s v="Kenya"/>
    <x v="9"/>
    <s v="University of the Witwatersrand"/>
    <d v="2017-03-22T00:00:00"/>
    <d v="2016-03-01T00:00:00"/>
    <d v="2025-09-28T00:00:00"/>
    <m/>
    <m/>
    <m/>
    <m/>
    <n v="67"/>
    <x v="23"/>
    <x v="0"/>
    <n v="67"/>
    <x v="1"/>
  </r>
  <r>
    <n v="25"/>
    <s v="C10/006"/>
    <s v="Beryl"/>
    <s v="Chelangat"/>
    <s v="Maritim"/>
    <x v="0"/>
    <x v="7"/>
    <s v="Kenya"/>
    <x v="10"/>
    <s v="University of the Witwatersrand"/>
    <d v="2020-07-01T00:00:00"/>
    <d v="2020-03-01T00:00:00"/>
    <d v="2025-09-28T00:00:00"/>
    <m/>
    <m/>
    <m/>
    <m/>
    <n v="43"/>
    <x v="24"/>
    <x v="0"/>
    <n v="43"/>
    <x v="0"/>
  </r>
  <r>
    <n v="26"/>
    <s v="C6/002"/>
    <s v="Betty"/>
    <s v="Karimi"/>
    <s v="Mwiti"/>
    <x v="0"/>
    <x v="0"/>
    <s v="Kenya"/>
    <x v="7"/>
    <s v="University of Nairobi"/>
    <d v="2016-11-30T00:00:00"/>
    <d v="2016-03-01T00:00:00"/>
    <d v="2025-09-28T00:00:00"/>
    <m/>
    <d v="2020-04-20T00:00:00"/>
    <d v="2020-06-11T00:00:00"/>
    <n v="2"/>
    <n v="52"/>
    <x v="25"/>
    <x v="0"/>
    <n v="52"/>
    <x v="1"/>
  </r>
  <r>
    <n v="27"/>
    <s v="C7/004"/>
    <s v="Blessings"/>
    <s v="Nyasilia Kaunda"/>
    <s v="Kaunda-Khangamwa"/>
    <x v="0"/>
    <x v="3"/>
    <s v="Malawi"/>
    <x v="6"/>
    <s v="University of the Witwatersrand"/>
    <d v="2017-04-30T00:00:00"/>
    <d v="2017-03-01T00:00:00"/>
    <d v="2025-09-28T00:00:00"/>
    <m/>
    <m/>
    <m/>
    <m/>
    <n v="51"/>
    <x v="12"/>
    <x v="0"/>
    <n v="51"/>
    <x v="0"/>
  </r>
  <r>
    <n v="28"/>
    <s v="C4/004"/>
    <s v="Boladale"/>
    <s v="Moyosore"/>
    <s v="Mapayi"/>
    <x v="0"/>
    <x v="6"/>
    <s v="Nigeria"/>
    <x v="0"/>
    <s v="Obafemi Awolowo University"/>
    <d v="2013-03-15T00:00:00"/>
    <d v="2014-03-01T00:00:00"/>
    <d v="2025-09-28T00:00:00"/>
    <m/>
    <m/>
    <m/>
    <m/>
    <n v="37"/>
    <x v="26"/>
    <x v="0"/>
    <n v="37"/>
    <x v="0"/>
  </r>
  <r>
    <n v="29"/>
    <s v="C2/008"/>
    <s v="Tumwine"/>
    <m/>
    <s v="Gabriel"/>
    <x v="1"/>
    <x v="2"/>
    <s v="Uganda"/>
    <x v="4"/>
    <s v="Makerere University"/>
    <d v="2012-01-25T00:00:00"/>
    <d v="2012-03-01T00:00:00"/>
    <d v="2025-09-28T00:00:00"/>
    <n v="163"/>
    <m/>
    <m/>
    <m/>
    <n v="163"/>
    <x v="27"/>
    <x v="1"/>
    <s v="In progress: Above 60 months"/>
    <x v="2"/>
  </r>
  <r>
    <n v="30"/>
    <s v="C4/005"/>
    <s v="Bolutife"/>
    <s v="Ayokunnu"/>
    <s v="Olusanya"/>
    <x v="1"/>
    <x v="6"/>
    <s v="Nigeria"/>
    <x v="1"/>
    <s v="University of Ibadan"/>
    <d v="2014-07-10T00:00:00"/>
    <d v="2014-03-01T00:00:00"/>
    <d v="2025-09-28T00:00:00"/>
    <m/>
    <m/>
    <m/>
    <m/>
    <n v="85"/>
    <x v="28"/>
    <x v="0"/>
    <n v="85"/>
    <x v="1"/>
  </r>
  <r>
    <n v="31"/>
    <s v="C1/003"/>
    <s v="Caroline"/>
    <s v="Sultan"/>
    <s v="Sambai"/>
    <x v="0"/>
    <x v="8"/>
    <s v="Kenya"/>
    <x v="10"/>
    <s v="Moi University"/>
    <d v="2011-10-11T00:00:00"/>
    <d v="2011-04-01T00:00:00"/>
    <d v="2025-09-28T00:00:00"/>
    <m/>
    <m/>
    <m/>
    <m/>
    <n v="36"/>
    <x v="8"/>
    <x v="0"/>
    <n v="36"/>
    <x v="0"/>
  </r>
  <r>
    <n v="32"/>
    <s v="C4/007"/>
    <s v="Caroline"/>
    <s v="Jepkoech"/>
    <s v="Sawe"/>
    <x v="0"/>
    <x v="6"/>
    <s v="Kenya"/>
    <x v="10"/>
    <s v="University of Nairobi"/>
    <d v="2014-04-01T00:00:00"/>
    <d v="2014-03-01T00:00:00"/>
    <d v="2025-09-28T00:00:00"/>
    <m/>
    <m/>
    <m/>
    <m/>
    <n v="91"/>
    <x v="29"/>
    <x v="0"/>
    <n v="91"/>
    <x v="1"/>
  </r>
  <r>
    <n v="33"/>
    <s v="C7/006"/>
    <s v="Catherine"/>
    <s v="Mawia"/>
    <s v="Musyoka"/>
    <x v="0"/>
    <x v="3"/>
    <s v="Kenya"/>
    <x v="7"/>
    <s v="University of Nairobi"/>
    <d v="2017-06-30T00:00:00"/>
    <d v="2017-03-01T00:00:00"/>
    <d v="2025-09-28T00:00:00"/>
    <m/>
    <m/>
    <m/>
    <m/>
    <n v="55"/>
    <x v="30"/>
    <x v="0"/>
    <n v="55"/>
    <x v="1"/>
  </r>
  <r>
    <n v="34"/>
    <s v="C5/002"/>
    <s v="Celestin"/>
    <m/>
    <s v="Ndikumana"/>
    <x v="1"/>
    <x v="9"/>
    <s v="Rwanda"/>
    <x v="5"/>
    <s v="Moi University"/>
    <d v="2017-09-15T00:00:00"/>
    <d v="2015-03-01T00:00:00"/>
    <d v="2025-09-28T00:00:00"/>
    <m/>
    <m/>
    <m/>
    <m/>
    <n v="58"/>
    <x v="31"/>
    <x v="0"/>
    <n v="58"/>
    <x v="1"/>
  </r>
  <r>
    <n v="35"/>
    <s v="C7/005"/>
    <s v="Celestin"/>
    <m/>
    <s v="Banamwana"/>
    <x v="1"/>
    <x v="3"/>
    <s v="Rwanda"/>
    <x v="5"/>
    <s v="Makerere University"/>
    <d v="2017-04-30T00:00:00"/>
    <d v="2017-03-01T00:00:00"/>
    <d v="2025-09-28T00:00:00"/>
    <m/>
    <m/>
    <m/>
    <m/>
    <n v="82"/>
    <x v="32"/>
    <x v="0"/>
    <n v="82"/>
    <x v="1"/>
  </r>
  <r>
    <n v="36"/>
    <s v="C1/002"/>
    <s v="Celine"/>
    <m/>
    <s v="Niwemahoro"/>
    <x v="0"/>
    <x v="8"/>
    <s v="Rwanda"/>
    <x v="5"/>
    <s v="University of Dar es Salaam"/>
    <d v="2011-03-14T00:00:00"/>
    <d v="2011-04-01T00:00:00"/>
    <d v="2025-09-28T00:00:00"/>
    <m/>
    <m/>
    <m/>
    <m/>
    <n v="79"/>
    <x v="33"/>
    <x v="0"/>
    <n v="79"/>
    <x v="1"/>
  </r>
  <r>
    <n v="37"/>
    <s v="C3/006"/>
    <s v="Charles"/>
    <s v="Masulani"/>
    <s v="Mwale"/>
    <x v="1"/>
    <x v="4"/>
    <s v="Rwanda"/>
    <x v="5"/>
    <s v="University of Rwanda"/>
    <d v="2012-10-18T00:00:00"/>
    <d v="2013-03-01T00:00:00"/>
    <d v="2025-09-28T00:00:00"/>
    <m/>
    <m/>
    <m/>
    <m/>
    <n v="57"/>
    <x v="34"/>
    <x v="0"/>
    <n v="57"/>
    <x v="1"/>
  </r>
  <r>
    <n v="38"/>
    <s v="C9/008"/>
    <s v="Charles "/>
    <m/>
    <s v="Ssemugabo"/>
    <x v="1"/>
    <x v="1"/>
    <s v="Uganda"/>
    <x v="4"/>
    <s v="Makerere University"/>
    <d v="2019-07-01T00:00:00"/>
    <d v="2019-03-01T00:00:00"/>
    <d v="2025-09-28T00:00:00"/>
    <m/>
    <m/>
    <m/>
    <m/>
    <n v="55"/>
    <x v="35"/>
    <x v="0"/>
    <n v="55"/>
    <x v="1"/>
  </r>
  <r>
    <n v="39"/>
    <s v="C5/001"/>
    <s v="Cheikh Mbacké"/>
    <m/>
    <s v="Faye"/>
    <x v="1"/>
    <x v="9"/>
    <s v="Senegal"/>
    <x v="9"/>
    <s v="University of the Witwatersrand"/>
    <d v="2016-01-01T00:00:00"/>
    <d v="2015-03-01T00:00:00"/>
    <d v="2025-09-28T00:00:00"/>
    <m/>
    <m/>
    <m/>
    <m/>
    <n v="52"/>
    <x v="36"/>
    <x v="0"/>
    <n v="52"/>
    <x v="1"/>
  </r>
  <r>
    <n v="40"/>
    <s v="C10/007"/>
    <s v="Chinenyenwa"/>
    <s v="Maria Dorathy"/>
    <s v="Ohia"/>
    <x v="0"/>
    <x v="7"/>
    <s v="Nigeria"/>
    <x v="1"/>
    <s v="University of Ibadan"/>
    <m/>
    <d v="2020-03-01T00:00:00"/>
    <d v="2025-09-28T00:00:00"/>
    <m/>
    <m/>
    <m/>
    <m/>
    <n v="22"/>
    <x v="37"/>
    <x v="0"/>
    <n v="22"/>
    <x v="0"/>
  </r>
  <r>
    <n v="41"/>
    <s v="C4/006"/>
    <s v="Chrispus"/>
    <s v="-"/>
    <s v="Mayora"/>
    <x v="1"/>
    <x v="6"/>
    <s v="Uganda"/>
    <x v="4"/>
    <s v="University of the Witwatersrand"/>
    <d v="2015-01-01T00:00:00"/>
    <d v="2014-03-01T00:00:00"/>
    <d v="2025-09-28T00:00:00"/>
    <m/>
    <m/>
    <m/>
    <m/>
    <n v="89"/>
    <x v="38"/>
    <x v="0"/>
    <n v="89"/>
    <x v="1"/>
  </r>
  <r>
    <n v="42"/>
    <s v="C8/008"/>
    <s v="Christine"/>
    <s v="Minoo"/>
    <s v="Mbindyo"/>
    <x v="0"/>
    <x v="5"/>
    <s v="Kenya"/>
    <x v="7"/>
    <s v="University of Nairobi"/>
    <d v="2018-10-01T00:00:00"/>
    <d v="2018-03-01T00:00:00"/>
    <d v="2025-09-28T00:00:00"/>
    <m/>
    <m/>
    <m/>
    <m/>
    <n v="50"/>
    <x v="39"/>
    <x v="0"/>
    <n v="50"/>
    <x v="0"/>
  </r>
  <r>
    <n v="43"/>
    <s v="C2/004"/>
    <s v="Diana"/>
    <s v="-"/>
    <s v="Menya"/>
    <x v="0"/>
    <x v="2"/>
    <s v="Kenya"/>
    <x v="10"/>
    <s v="Moi University"/>
    <d v="2013-03-01T00:00:00"/>
    <d v="2012-03-01T00:00:00"/>
    <d v="2025-09-28T00:00:00"/>
    <m/>
    <m/>
    <m/>
    <m/>
    <n v="57"/>
    <x v="20"/>
    <x v="0"/>
    <n v="57"/>
    <x v="1"/>
  </r>
  <r>
    <n v="44"/>
    <s v="C4/008"/>
    <s v="Dieter"/>
    <m/>
    <s v="Hartmann"/>
    <x v="1"/>
    <x v="6"/>
    <s v="South Africa"/>
    <x v="2"/>
    <s v="University of the Witwatersrand"/>
    <d v="2013-12-09T00:00:00"/>
    <d v="2014-03-01T00:00:00"/>
    <d v="2025-09-28T00:00:00"/>
    <m/>
    <m/>
    <m/>
    <m/>
    <n v="101"/>
    <x v="40"/>
    <x v="0"/>
    <n v="101"/>
    <x v="1"/>
  </r>
  <r>
    <n v="45"/>
    <s v="C3/009"/>
    <s v="Evangeline"/>
    <s v="Wawira"/>
    <s v="Njiru"/>
    <x v="0"/>
    <x v="4"/>
    <s v="Kenya"/>
    <x v="10"/>
    <s v="Moi University"/>
    <d v="2012-09-01T00:00:00"/>
    <d v="2013-03-01T00:00:00"/>
    <d v="2025-09-28T00:00:00"/>
    <n v="151"/>
    <m/>
    <m/>
    <m/>
    <n v="151"/>
    <x v="27"/>
    <x v="1"/>
    <s v="In progress: Above 60 months"/>
    <x v="2"/>
  </r>
  <r>
    <n v="46"/>
    <s v="C1/004"/>
    <s v="Dieudonne"/>
    <m/>
    <s v="Uwizeye"/>
    <x v="1"/>
    <x v="8"/>
    <s v="Rwanda"/>
    <x v="5"/>
    <s v="University of Dar es Salaam"/>
    <d v="2011-06-01T00:00:00"/>
    <d v="2011-04-01T00:00:00"/>
    <d v="2025-09-28T00:00:00"/>
    <m/>
    <m/>
    <m/>
    <m/>
    <n v="56"/>
    <x v="41"/>
    <x v="0"/>
    <n v="56"/>
    <x v="1"/>
  </r>
  <r>
    <n v="47"/>
    <s v="C3/011"/>
    <s v="Emmanuel"/>
    <m/>
    <s v="Shema"/>
    <x v="1"/>
    <x v="4"/>
    <s v="Rwanda"/>
    <x v="5"/>
    <s v="Moi University"/>
    <d v="2013-03-27T00:00:00"/>
    <d v="2013-03-01T00:00:00"/>
    <d v="2025-09-28T00:00:00"/>
    <n v="151"/>
    <m/>
    <m/>
    <m/>
    <n v="151"/>
    <x v="27"/>
    <x v="1"/>
    <s v="In progress: Above 60 months"/>
    <x v="2"/>
  </r>
  <r>
    <n v="48"/>
    <s v="C5/006"/>
    <s v="Emmanuel"/>
    <s v="Wilson"/>
    <s v="Kaindoa"/>
    <x v="1"/>
    <x v="9"/>
    <s v="Tanzania"/>
    <x v="3"/>
    <s v="University of the Witwatersrand"/>
    <d v="2015-08-15T00:00:00"/>
    <d v="2015-03-01T00:00:00"/>
    <d v="2025-09-28T00:00:00"/>
    <m/>
    <m/>
    <m/>
    <m/>
    <n v="58"/>
    <x v="31"/>
    <x v="0"/>
    <n v="58"/>
    <x v="1"/>
  </r>
  <r>
    <n v="49"/>
    <s v="C6/006"/>
    <s v="Eniola"/>
    <m/>
    <s v="Bambgboye"/>
    <x v="1"/>
    <x v="0"/>
    <s v="Nigeria"/>
    <x v="1"/>
    <s v="University of Ibadan"/>
    <d v="2016-08-08T00:00:00"/>
    <d v="2016-03-01T00:00:00"/>
    <d v="2025-09-28T00:00:00"/>
    <m/>
    <d v="2020-03-17T00:00:00"/>
    <d v="2021-02-15T00:00:00"/>
    <n v="11"/>
    <n v="50"/>
    <x v="42"/>
    <x v="0"/>
    <n v="50"/>
    <x v="0"/>
  </r>
  <r>
    <n v="50"/>
    <s v="C7/007"/>
    <s v="Eniola"/>
    <s v="Olubukola"/>
    <s v="Cadmus"/>
    <x v="0"/>
    <x v="3"/>
    <s v="Nigeria"/>
    <x v="1"/>
    <s v="University of Ibadan"/>
    <d v="2017-09-04T00:00:00"/>
    <d v="2017-03-01T00:00:00"/>
    <d v="2025-09-28T00:00:00"/>
    <m/>
    <d v="2020-09-04T00:00:00"/>
    <d v="2021-03-01T00:00:00"/>
    <n v="6"/>
    <n v="49"/>
    <x v="29"/>
    <x v="0"/>
    <n v="49"/>
    <x v="0"/>
  </r>
  <r>
    <n v="51"/>
    <s v="C9/001"/>
    <s v="Ernest"/>
    <s v="Yamie"/>
    <s v="Moya"/>
    <x v="1"/>
    <x v="1"/>
    <s v="Malawi"/>
    <x v="6"/>
    <s v="University of Malawi"/>
    <d v="2019-09-01T00:00:00"/>
    <d v="2019-03-01T00:00:00"/>
    <d v="2025-09-28T00:00:00"/>
    <m/>
    <m/>
    <m/>
    <m/>
    <n v="60"/>
    <x v="43"/>
    <x v="0"/>
    <n v="60"/>
    <x v="1"/>
  </r>
  <r>
    <n v="52"/>
    <s v="C1/007"/>
    <s v="Esnat"/>
    <s v="Dorothy"/>
    <s v="Chirwa"/>
    <x v="0"/>
    <x v="8"/>
    <s v="Malawi"/>
    <x v="6"/>
    <s v="University of the Witwatersrand"/>
    <d v="2011-02-03T00:00:00"/>
    <d v="2011-04-01T00:00:00"/>
    <d v="2025-09-28T00:00:00"/>
    <m/>
    <m/>
    <m/>
    <m/>
    <n v="67"/>
    <x v="44"/>
    <x v="0"/>
    <n v="67"/>
    <x v="1"/>
  </r>
  <r>
    <n v="53"/>
    <s v="C1/013"/>
    <s v="Esther"/>
    <s v="Clyde"/>
    <s v="Nabakwe"/>
    <x v="0"/>
    <x v="8"/>
    <s v="Kenya"/>
    <x v="10"/>
    <s v="Moi University"/>
    <d v="2011-03-03T00:00:00"/>
    <d v="2011-04-01T00:00:00"/>
    <d v="2025-09-28T00:00:00"/>
    <m/>
    <m/>
    <m/>
    <m/>
    <n v="101"/>
    <x v="45"/>
    <x v="0"/>
    <n v="101"/>
    <x v="1"/>
  </r>
  <r>
    <n v="54"/>
    <s v="C5/003"/>
    <s v="Esther"/>
    <s v="Kikelomo"/>
    <s v="Afolabi"/>
    <x v="0"/>
    <x v="9"/>
    <s v="Nigeria"/>
    <x v="0"/>
    <s v="Obafemi Awolowo University"/>
    <d v="2014-04-19T00:00:00"/>
    <d v="2015-03-01T00:00:00"/>
    <d v="2025-09-28T00:00:00"/>
    <m/>
    <m/>
    <m/>
    <m/>
    <n v="39"/>
    <x v="46"/>
    <x v="0"/>
    <n v="39"/>
    <x v="0"/>
  </r>
  <r>
    <n v="55"/>
    <s v="C2/005"/>
    <s v="Evaline"/>
    <m/>
    <s v="Mcharo"/>
    <x v="0"/>
    <x v="2"/>
    <s v="Tanzania"/>
    <x v="8"/>
    <s v="University of Nairobi"/>
    <d v="2012-02-07T00:00:00"/>
    <d v="2012-03-01T00:00:00"/>
    <d v="2025-09-28T00:00:00"/>
    <m/>
    <m/>
    <m/>
    <m/>
    <n v="58"/>
    <x v="18"/>
    <x v="0"/>
    <n v="58"/>
    <x v="1"/>
  </r>
  <r>
    <n v="56"/>
    <s v="C3/021"/>
    <s v="Providence"/>
    <s v="Jechirchir"/>
    <s v="Kiptoo"/>
    <x v="0"/>
    <x v="4"/>
    <s v="Kenya"/>
    <x v="10"/>
    <s v="Moi University"/>
    <d v="2012-09-01T00:00:00"/>
    <d v="2013-03-01T00:00:00"/>
    <d v="2025-09-28T00:00:00"/>
    <n v="151"/>
    <m/>
    <m/>
    <m/>
    <n v="151"/>
    <x v="27"/>
    <x v="1"/>
    <s v="In progress: Above 60 months"/>
    <x v="2"/>
  </r>
  <r>
    <n v="57"/>
    <s v="C9/010"/>
    <s v="Evelyne"/>
    <m/>
    <s v="Kantarama"/>
    <x v="0"/>
    <x v="1"/>
    <s v="Rwanda"/>
    <x v="5"/>
    <s v="University of Rwanda"/>
    <d v="2019-12-11T00:00:00"/>
    <d v="2019-03-01T00:00:00"/>
    <d v="2025-09-28T00:00:00"/>
    <m/>
    <m/>
    <m/>
    <m/>
    <n v="56"/>
    <x v="47"/>
    <x v="0"/>
    <n v="56"/>
    <x v="1"/>
  </r>
  <r>
    <n v="58"/>
    <s v="C8/020"/>
    <s v="Faustin"/>
    <m/>
    <s v="Ntirenganya"/>
    <x v="1"/>
    <x v="5"/>
    <s v="Rwanda"/>
    <x v="5"/>
    <s v="University of Rwanda"/>
    <d v="2018-09-01T00:00:00"/>
    <d v="2018-03-01T00:00:00"/>
    <d v="2025-09-28T00:00:00"/>
    <n v="91"/>
    <m/>
    <m/>
    <m/>
    <n v="91"/>
    <x v="48"/>
    <x v="0"/>
    <n v="69"/>
    <x v="1"/>
  </r>
  <r>
    <n v="59"/>
    <s v="C7/011"/>
    <s v="Felishana"/>
    <s v="Jepkosgei"/>
    <s v="Cherop"/>
    <x v="0"/>
    <x v="3"/>
    <s v="Kenya"/>
    <x v="10"/>
    <s v="Moi University"/>
    <d v="2017-08-31T00:00:00"/>
    <d v="2017-03-01T00:00:00"/>
    <d v="2025-09-28T00:00:00"/>
    <m/>
    <m/>
    <m/>
    <m/>
    <n v="69"/>
    <x v="49"/>
    <x v="0"/>
    <n v="69"/>
    <x v="1"/>
  </r>
  <r>
    <n v="60"/>
    <s v="C5/009"/>
    <s v="Felix"/>
    <m/>
    <s v="Khuluza"/>
    <x v="1"/>
    <x v="9"/>
    <s v="Malawi"/>
    <x v="6"/>
    <s v="University of Malawi"/>
    <d v="2015-02-02T00:00:00"/>
    <d v="2015-03-01T00:00:00"/>
    <d v="2025-09-28T00:00:00"/>
    <m/>
    <m/>
    <m/>
    <m/>
    <n v="46"/>
    <x v="50"/>
    <x v="0"/>
    <n v="46"/>
    <x v="0"/>
  </r>
  <r>
    <n v="61"/>
    <s v="C4/011"/>
    <s v="Flavia"/>
    <s v="Kiweewa"/>
    <s v="Matovu"/>
    <x v="0"/>
    <x v="6"/>
    <s v="Uganda"/>
    <x v="4"/>
    <s v="University of the Witwatersrand"/>
    <d v="2017-05-31T00:00:00"/>
    <d v="2014-03-01T00:00:00"/>
    <d v="2025-09-28T00:00:00"/>
    <m/>
    <m/>
    <m/>
    <m/>
    <n v="93"/>
    <x v="51"/>
    <x v="0"/>
    <n v="93"/>
    <x v="1"/>
  </r>
  <r>
    <n v="62"/>
    <s v="C7/012"/>
    <s v="Folake"/>
    <s v="Barakat"/>
    <s v="Lawal"/>
    <x v="0"/>
    <x v="3"/>
    <s v="Nigeria"/>
    <x v="1"/>
    <s v="University of Ibadan"/>
    <d v="2017-04-03T00:00:00"/>
    <d v="2017-03-01T00:00:00"/>
    <d v="2025-09-28T00:00:00"/>
    <m/>
    <d v="2020-09-03T00:00:00"/>
    <d v="2021-04-01T00:00:00"/>
    <n v="7"/>
    <n v="48"/>
    <x v="52"/>
    <x v="0"/>
    <n v="48"/>
    <x v="0"/>
  </r>
  <r>
    <n v="63"/>
    <s v="C8/016"/>
    <s v="Folashayo"/>
    <s v="Ikenna Peter"/>
    <s v="Adeniji"/>
    <x v="1"/>
    <x v="5"/>
    <s v="Nigeria"/>
    <x v="1"/>
    <s v="University of the Witwatersrand"/>
    <d v="2018-08-06T00:00:00"/>
    <d v="2018-03-01T00:00:00"/>
    <d v="2025-09-28T00:00:00"/>
    <m/>
    <m/>
    <m/>
    <m/>
    <n v="43"/>
    <x v="53"/>
    <x v="0"/>
    <n v="43"/>
    <x v="0"/>
  </r>
  <r>
    <n v="64"/>
    <s v="C5/008"/>
    <s v="Folusho"/>
    <s v="Mubowale"/>
    <s v="Balogun"/>
    <x v="0"/>
    <x v="9"/>
    <s v="Nigeria"/>
    <x v="1"/>
    <s v="University of Ibadan"/>
    <d v="2014-08-01T00:00:00"/>
    <d v="2015-03-01T00:00:00"/>
    <d v="2025-09-28T00:00:00"/>
    <m/>
    <m/>
    <m/>
    <m/>
    <n v="59"/>
    <x v="54"/>
    <x v="0"/>
    <n v="59"/>
    <x v="1"/>
  </r>
  <r>
    <n v="65"/>
    <s v="C8/021"/>
    <s v="Foluso"/>
    <s v="Ayobami"/>
    <s v="Atiba"/>
    <x v="0"/>
    <x v="5"/>
    <s v="Nigeria"/>
    <x v="1"/>
    <s v="University of the Witwatersrand"/>
    <d v="2018-06-10T00:00:00"/>
    <d v="2018-03-01T00:00:00"/>
    <d v="2025-09-28T00:00:00"/>
    <n v="91"/>
    <m/>
    <m/>
    <m/>
    <n v="91"/>
    <x v="55"/>
    <x v="0"/>
    <n v="77"/>
    <x v="1"/>
  </r>
  <r>
    <n v="66"/>
    <s v="C1/010"/>
    <s v="François"/>
    <m/>
    <s v="Niragire"/>
    <x v="1"/>
    <x v="8"/>
    <s v="Rwanda"/>
    <x v="5"/>
    <s v="University of Rwanda"/>
    <d v="2011-10-07T00:00:00"/>
    <d v="2011-04-01T00:00:00"/>
    <d v="2025-09-28T00:00:00"/>
    <m/>
    <m/>
    <m/>
    <m/>
    <n v="76"/>
    <x v="56"/>
    <x v="0"/>
    <n v="76"/>
    <x v="1"/>
  </r>
  <r>
    <n v="67"/>
    <s v="C5/010"/>
    <s v="Fred"/>
    <m/>
    <s v="Maniragaba"/>
    <x v="1"/>
    <x v="9"/>
    <s v="Uganda"/>
    <x v="4"/>
    <s v="Makerere University"/>
    <d v="2015-05-01T00:00:00"/>
    <d v="2015-03-01T00:00:00"/>
    <d v="2025-09-28T00:00:00"/>
    <m/>
    <m/>
    <m/>
    <m/>
    <n v="53"/>
    <x v="57"/>
    <x v="0"/>
    <n v="53"/>
    <x v="1"/>
  </r>
  <r>
    <n v="68"/>
    <s v="C10/010"/>
    <s v="Frederick "/>
    <m/>
    <s v="Oporia"/>
    <x v="1"/>
    <x v="7"/>
    <s v="Uganda"/>
    <x v="4"/>
    <s v="Makerere University"/>
    <d v="2020-08-31T00:00:00"/>
    <d v="2020-03-01T00:00:00"/>
    <d v="2025-09-28T00:00:00"/>
    <m/>
    <m/>
    <m/>
    <m/>
    <n v="45"/>
    <x v="48"/>
    <x v="0"/>
    <n v="45"/>
    <x v="0"/>
  </r>
  <r>
    <n v="69"/>
    <s v="C3/012"/>
    <s v="Fredrick"/>
    <s v="Okoth"/>
    <s v="Okaka"/>
    <x v="1"/>
    <x v="4"/>
    <s v="Kenya"/>
    <x v="10"/>
    <s v="Moi University"/>
    <d v="2012-08-09T00:00:00"/>
    <d v="2013-03-01T00:00:00"/>
    <d v="2025-09-28T00:00:00"/>
    <m/>
    <m/>
    <m/>
    <m/>
    <n v="45"/>
    <x v="58"/>
    <x v="0"/>
    <n v="45"/>
    <x v="0"/>
  </r>
  <r>
    <n v="70"/>
    <s v="C1/009"/>
    <s v="Fresier"/>
    <m/>
    <s v="Maseko"/>
    <x v="1"/>
    <x v="8"/>
    <s v="Malawi"/>
    <x v="6"/>
    <s v="University of Malawi"/>
    <d v="2011-01-01T00:00:00"/>
    <d v="2011-04-01T00:00:00"/>
    <d v="2025-09-28T00:00:00"/>
    <m/>
    <m/>
    <m/>
    <m/>
    <n v="65"/>
    <x v="59"/>
    <x v="0"/>
    <n v="65"/>
    <x v="1"/>
  </r>
  <r>
    <n v="71"/>
    <s v="C7/013"/>
    <s v="Funmilola"/>
    <s v="Folasade"/>
    <s v="Oyinlola"/>
    <x v="0"/>
    <x v="3"/>
    <s v="Nigeria"/>
    <x v="0"/>
    <s v="Obafemi Awolowo University"/>
    <d v="2016-11-09T00:00:00"/>
    <d v="2017-03-01T00:00:00"/>
    <d v="2025-09-28T00:00:00"/>
    <m/>
    <m/>
    <m/>
    <m/>
    <n v="33"/>
    <x v="60"/>
    <x v="0"/>
    <n v="33"/>
    <x v="0"/>
  </r>
  <r>
    <n v="72"/>
    <s v="C4/016"/>
    <s v="Jackline"/>
    <s v="Chepchirchir"/>
    <s v="Sitienei"/>
    <x v="0"/>
    <x v="6"/>
    <s v="Kenya"/>
    <x v="10"/>
    <s v="University of the Witwatersrand"/>
    <d v="2014-02-23T00:00:00"/>
    <d v="2014-03-01T00:00:00"/>
    <d v="2025-09-28T00:00:00"/>
    <n v="139"/>
    <m/>
    <m/>
    <m/>
    <n v="139"/>
    <x v="27"/>
    <x v="1"/>
    <s v="In progress: Above 60 months"/>
    <x v="2"/>
  </r>
  <r>
    <n v="73"/>
    <s v="C9/013"/>
    <s v="Funmito"/>
    <s v="Omolola"/>
    <s v="Fehintola"/>
    <x v="0"/>
    <x v="1"/>
    <s v="Nigeria"/>
    <x v="0"/>
    <s v="University of Ibadan"/>
    <d v="2019-04-15T00:00:00"/>
    <d v="2019-03-01T00:00:00"/>
    <d v="2025-09-28T00:00:00"/>
    <m/>
    <d v="2023-05-01T00:00:00"/>
    <d v="2023-10-30T00:00:00"/>
    <n v="6"/>
    <n v="50"/>
    <x v="61"/>
    <x v="0"/>
    <n v="50"/>
    <x v="0"/>
  </r>
  <r>
    <n v="74"/>
    <s v="C8/013"/>
    <s v="Getrude"/>
    <s v="Shepelo"/>
    <s v="Peter"/>
    <x v="0"/>
    <x v="5"/>
    <s v="Kenya"/>
    <x v="7"/>
    <s v="University of Nairobi"/>
    <d v="2018-03-01T00:00:00"/>
    <d v="2018-03-01T00:00:00"/>
    <d v="2025-09-28T00:00:00"/>
    <m/>
    <m/>
    <m/>
    <m/>
    <n v="33"/>
    <x v="62"/>
    <x v="0"/>
    <n v="33"/>
    <x v="0"/>
  </r>
  <r>
    <n v="75"/>
    <s v="C6/008"/>
    <s v="Godwin"/>
    <m/>
    <s v="Anywar"/>
    <x v="1"/>
    <x v="0"/>
    <s v="Uganda"/>
    <x v="4"/>
    <s v="Makerere University"/>
    <d v="2016-09-25T00:00:00"/>
    <d v="2016-03-01T00:00:00"/>
    <d v="2025-09-28T00:00:00"/>
    <m/>
    <m/>
    <m/>
    <m/>
    <n v="70"/>
    <x v="63"/>
    <x v="0"/>
    <n v="70"/>
    <x v="1"/>
  </r>
  <r>
    <n v="76"/>
    <s v="C4/012"/>
    <s v="Grace"/>
    <s v="Wambura"/>
    <s v="Mbuthia"/>
    <x v="0"/>
    <x v="6"/>
    <s v="Kenya"/>
    <x v="10"/>
    <s v="University of Nairobi"/>
    <d v="2014-10-01T00:00:00"/>
    <d v="2014-03-01T00:00:00"/>
    <d v="2025-09-28T00:00:00"/>
    <m/>
    <m/>
    <m/>
    <m/>
    <n v="51"/>
    <x v="64"/>
    <x v="0"/>
    <n v="51"/>
    <x v="0"/>
  </r>
  <r>
    <n v="77"/>
    <s v="C5/011"/>
    <s v="Hellen"/>
    <s v="Jepngetich"/>
    <s v="Jepngetich"/>
    <x v="0"/>
    <x v="9"/>
    <s v="Kenya"/>
    <x v="10"/>
    <s v="Moi University"/>
    <d v="2015-09-10T00:00:00"/>
    <d v="2015-03-01T00:00:00"/>
    <d v="2025-09-28T00:00:00"/>
    <m/>
    <d v="2020-03-15T00:00:00"/>
    <d v="2020-08-06T00:00:00"/>
    <n v="5"/>
    <n v="64"/>
    <x v="65"/>
    <x v="0"/>
    <n v="64"/>
    <x v="1"/>
  </r>
  <r>
    <n v="78"/>
    <s v="C4/013"/>
    <s v="Henry"/>
    <m/>
    <s v="Zakumumpa"/>
    <x v="1"/>
    <x v="6"/>
    <s v="Uganda"/>
    <x v="4"/>
    <s v="Makerere University"/>
    <d v="2013-11-26T00:00:00"/>
    <d v="2014-03-01T00:00:00"/>
    <d v="2025-09-28T00:00:00"/>
    <m/>
    <m/>
    <m/>
    <m/>
    <n v="56"/>
    <x v="66"/>
    <x v="0"/>
    <n v="56"/>
    <x v="1"/>
  </r>
  <r>
    <n v="79"/>
    <s v="C2/009"/>
    <s v="Herbert"/>
    <s v="Hudson"/>
    <s v="Longwe"/>
    <x v="1"/>
    <x v="2"/>
    <s v="Malawi"/>
    <x v="6"/>
    <s v="University of Malawi"/>
    <d v="2012-02-22T00:00:00"/>
    <d v="2012-03-01T00:00:00"/>
    <d v="2025-09-28T00:00:00"/>
    <m/>
    <m/>
    <m/>
    <m/>
    <n v="40"/>
    <x v="67"/>
    <x v="0"/>
    <n v="40"/>
    <x v="0"/>
  </r>
  <r>
    <n v="80"/>
    <s v="C5/013"/>
    <s v="Ikeola"/>
    <s v="Adejoke"/>
    <s v="Adeoye"/>
    <x v="0"/>
    <x v="9"/>
    <s v="Nigeria"/>
    <x v="1"/>
    <s v="University of Ibadan"/>
    <d v="2013-02-01T00:00:00"/>
    <d v="2015-03-01T00:00:00"/>
    <d v="2025-09-28T00:00:00"/>
    <m/>
    <d v="2017-03-01T00:00:00"/>
    <d v="2018-02-01T00:00:00"/>
    <n v="12"/>
    <n v="66"/>
    <x v="68"/>
    <x v="0"/>
    <n v="66"/>
    <x v="1"/>
  </r>
  <r>
    <n v="81"/>
    <s v="C4/014"/>
    <s v="Irene"/>
    <s v="Richard"/>
    <s v="Moshi"/>
    <x v="0"/>
    <x v="6"/>
    <s v="Tanzania"/>
    <x v="3"/>
    <s v="University of the Witwatersrand"/>
    <d v="2015-02-01T00:00:00"/>
    <d v="2014-03-01T00:00:00"/>
    <d v="2025-09-28T00:00:00"/>
    <m/>
    <m/>
    <m/>
    <m/>
    <n v="70"/>
    <x v="31"/>
    <x v="0"/>
    <n v="70"/>
    <x v="1"/>
  </r>
  <r>
    <n v="82"/>
    <s v="C8/005"/>
    <s v="Jacob"/>
    <s v="Wale"/>
    <s v="Mobolaji"/>
    <x v="1"/>
    <x v="5"/>
    <s v="Nigeria"/>
    <x v="0"/>
    <s v="Obafemi Awolowo University"/>
    <d v="2017-05-15T00:00:00"/>
    <d v="2018-03-01T00:00:00"/>
    <d v="2025-09-28T00:00:00"/>
    <m/>
    <m/>
    <m/>
    <m/>
    <n v="43"/>
    <x v="23"/>
    <x v="0"/>
    <n v="43"/>
    <x v="0"/>
  </r>
  <r>
    <n v="83"/>
    <s v="C10/011"/>
    <s v="James"/>
    <s v="Mburu"/>
    <s v="Kang'ethe"/>
    <x v="1"/>
    <x v="7"/>
    <s v="Kenya"/>
    <x v="7"/>
    <s v="University of Nairobi"/>
    <d v="2021-02-18T00:00:00"/>
    <d v="2020-03-01T00:00:00"/>
    <d v="2025-09-28T00:00:00"/>
    <n v="67"/>
    <m/>
    <m/>
    <m/>
    <n v="67"/>
    <x v="69"/>
    <x v="0"/>
    <n v="57"/>
    <x v="1"/>
  </r>
  <r>
    <n v="84"/>
    <s v="C10/012"/>
    <s v="James"/>
    <m/>
    <s v="Muleme"/>
    <x v="1"/>
    <x v="7"/>
    <s v="Uganda"/>
    <x v="4"/>
    <s v="Makerere University"/>
    <d v="2022-01-19T00:00:00"/>
    <d v="2020-03-01T00:00:00"/>
    <d v="2025-09-28T00:00:00"/>
    <m/>
    <m/>
    <m/>
    <m/>
    <n v="45"/>
    <x v="70"/>
    <x v="0"/>
    <n v="45"/>
    <x v="0"/>
  </r>
  <r>
    <n v="85"/>
    <s v="C10/003"/>
    <s v="Jean de la Croix"/>
    <s v="Allen"/>
    <s v="Ingabire"/>
    <x v="1"/>
    <x v="7"/>
    <s v="Rwanda"/>
    <x v="5"/>
    <s v="University of Rwanda"/>
    <d v="2020-01-10T00:00:00"/>
    <d v="2020-03-01T00:00:00"/>
    <d v="2025-09-28T00:00:00"/>
    <n v="67"/>
    <m/>
    <m/>
    <m/>
    <n v="67"/>
    <x v="71"/>
    <x v="0"/>
    <n v="56"/>
    <x v="1"/>
  </r>
  <r>
    <n v="86"/>
    <s v="C5/015"/>
    <s v="Jeanette"/>
    <m/>
    <s v="Dawa"/>
    <x v="0"/>
    <x v="9"/>
    <s v="Kenya"/>
    <x v="7"/>
    <s v="University of Nairobi"/>
    <d v="2015-10-13T00:00:00"/>
    <d v="2015-03-01T00:00:00"/>
    <d v="2025-09-28T00:00:00"/>
    <m/>
    <m/>
    <m/>
    <m/>
    <n v="69"/>
    <x v="62"/>
    <x v="0"/>
    <n v="69"/>
    <x v="1"/>
  </r>
  <r>
    <n v="87"/>
    <s v="C5/016"/>
    <s v="Jepchirchir"/>
    <m/>
    <s v="Kiplagat"/>
    <x v="0"/>
    <x v="9"/>
    <s v="Kenya"/>
    <x v="10"/>
    <s v="University of the Witwatersrand"/>
    <d v="2015-08-06T00:00:00"/>
    <d v="2015-03-01T00:00:00"/>
    <d v="2025-09-28T00:00:00"/>
    <m/>
    <m/>
    <m/>
    <m/>
    <n v="56"/>
    <x v="72"/>
    <x v="0"/>
    <n v="56"/>
    <x v="1"/>
  </r>
  <r>
    <n v="88"/>
    <s v="C6/011"/>
    <s v="Joan"/>
    <s v="Nankya"/>
    <s v="Mutyoba"/>
    <x v="0"/>
    <x v="0"/>
    <s v="Uganda"/>
    <x v="4"/>
    <s v="Makerere University"/>
    <d v="2016-04-04T00:00:00"/>
    <d v="2016-03-01T00:00:00"/>
    <d v="2025-09-28T00:00:00"/>
    <m/>
    <m/>
    <m/>
    <m/>
    <n v="72"/>
    <x v="73"/>
    <x v="0"/>
    <n v="72"/>
    <x v="1"/>
  </r>
  <r>
    <n v="89"/>
    <s v="C3/013"/>
    <s v="Joel"/>
    <s v="Olayiwola"/>
    <s v="Faronbi"/>
    <x v="1"/>
    <x v="4"/>
    <s v="Nigeria"/>
    <x v="0"/>
    <s v="Obafemi Awolowo University"/>
    <d v="2012-09-26T00:00:00"/>
    <d v="2013-03-01T00:00:00"/>
    <d v="2025-09-28T00:00:00"/>
    <m/>
    <m/>
    <m/>
    <m/>
    <n v="34"/>
    <x v="74"/>
    <x v="0"/>
    <n v="34"/>
    <x v="0"/>
  </r>
  <r>
    <n v="90"/>
    <s v="C6/009"/>
    <s v="John"/>
    <s v="Olugbenga"/>
    <s v="Abe"/>
    <x v="1"/>
    <x v="0"/>
    <s v="Nigeria"/>
    <x v="0"/>
    <s v="Obafemi Awolowo University"/>
    <d v="2016-11-09T00:00:00"/>
    <d v="2016-03-01T00:00:00"/>
    <d v="2025-09-28T00:00:00"/>
    <m/>
    <m/>
    <m/>
    <m/>
    <n v="40"/>
    <x v="75"/>
    <x v="0"/>
    <n v="40"/>
    <x v="0"/>
  </r>
  <r>
    <n v="91"/>
    <s v="C5/007"/>
    <s v="Esther"/>
    <s v="Wamuyu"/>
    <s v="Karumi"/>
    <x v="0"/>
    <x v="9"/>
    <s v="Kenya"/>
    <x v="7"/>
    <s v="University of Nairobi"/>
    <d v="2015-09-08T00:00:00"/>
    <d v="2015-03-01T00:00:00"/>
    <d v="2025-09-28T00:00:00"/>
    <n v="127"/>
    <m/>
    <m/>
    <m/>
    <n v="127"/>
    <x v="27"/>
    <x v="1"/>
    <s v="In progress: Above 60 months"/>
    <x v="2"/>
  </r>
  <r>
    <n v="92"/>
    <s v="C2/010"/>
    <s v="Joseph"/>
    <s v="Maurice"/>
    <s v="Mutisya"/>
    <x v="1"/>
    <x v="2"/>
    <s v="Kenya"/>
    <x v="9"/>
    <s v="University of the Witwatersrand"/>
    <d v="2012-03-19T00:00:00"/>
    <d v="2012-03-01T00:00:00"/>
    <d v="2025-09-28T00:00:00"/>
    <m/>
    <m/>
    <m/>
    <m/>
    <n v="82"/>
    <x v="76"/>
    <x v="0"/>
    <n v="82"/>
    <x v="1"/>
  </r>
  <r>
    <n v="93"/>
    <s v="C1/011"/>
    <s v="Joshua"/>
    <s v="Odunayo"/>
    <s v="Akinyemi"/>
    <x v="1"/>
    <x v="8"/>
    <s v="Nigeria"/>
    <x v="1"/>
    <s v="University of Ibadan"/>
    <d v="2011-03-07T00:00:00"/>
    <d v="2011-04-01T00:00:00"/>
    <d v="2025-09-28T00:00:00"/>
    <m/>
    <m/>
    <m/>
    <m/>
    <n v="35"/>
    <x v="77"/>
    <x v="0"/>
    <n v="35"/>
    <x v="0"/>
  </r>
  <r>
    <n v="94"/>
    <s v="C3/014"/>
    <s v="Judith"/>
    <s v="Nekesa"/>
    <s v="Mangeni"/>
    <x v="0"/>
    <x v="4"/>
    <s v="Kenya"/>
    <x v="10"/>
    <s v="University of Nairobi"/>
    <d v="2013-06-07T00:00:00"/>
    <d v="2013-03-01T00:00:00"/>
    <d v="2025-09-28T00:00:00"/>
    <m/>
    <m/>
    <m/>
    <m/>
    <n v="50"/>
    <x v="78"/>
    <x v="0"/>
    <n v="50"/>
    <x v="0"/>
  </r>
  <r>
    <n v="95"/>
    <s v="C5/012"/>
    <s v="Hillary"/>
    <s v="Kipruto"/>
    <s v="Sang"/>
    <x v="1"/>
    <x v="9"/>
    <s v="Kenya"/>
    <x v="10"/>
    <s v="Moi University"/>
    <d v="2014-09-01T00:00:00"/>
    <d v="2015-03-01T00:00:00"/>
    <d v="2025-09-28T00:00:00"/>
    <n v="127"/>
    <m/>
    <m/>
    <m/>
    <n v="127"/>
    <x v="27"/>
    <x v="1"/>
    <s v="In progress: Above 60 months"/>
    <x v="2"/>
  </r>
  <r>
    <n v="96"/>
    <s v="C7/015"/>
    <s v="Judith"/>
    <s v="Reegan Mulubwa"/>
    <s v="Mwansa-Kambafwile"/>
    <x v="0"/>
    <x v="3"/>
    <s v="South Africa"/>
    <x v="2"/>
    <s v="University of the Witwatersrand"/>
    <d v="2016-03-14T00:00:00"/>
    <d v="2017-03-01T00:00:00"/>
    <d v="2025-09-28T00:00:00"/>
    <m/>
    <m/>
    <m/>
    <m/>
    <n v="73"/>
    <x v="79"/>
    <x v="0"/>
    <n v="73"/>
    <x v="1"/>
  </r>
  <r>
    <n v="97"/>
    <s v="C8/004"/>
    <s v="Julienne"/>
    <m/>
    <s v="Murererehe"/>
    <x v="0"/>
    <x v="5"/>
    <s v="Rwanda"/>
    <x v="5"/>
    <s v="University of the Witwatersrand"/>
    <d v="2018-10-30T00:00:00"/>
    <d v="2018-03-01T00:00:00"/>
    <d v="2025-09-28T00:00:00"/>
    <m/>
    <d v="2020-05-01T00:00:00"/>
    <d v="2020-07-31T00:00:00"/>
    <n v="3"/>
    <n v="72"/>
    <x v="80"/>
    <x v="0"/>
    <n v="72"/>
    <x v="1"/>
  </r>
  <r>
    <n v="98"/>
    <s v="C6/010"/>
    <s v="Justin"/>
    <m/>
    <s v="Kumala"/>
    <x v="1"/>
    <x v="0"/>
    <s v="Malawi"/>
    <x v="6"/>
    <s v="University of the Witwatersrand"/>
    <d v="2016-09-09T00:00:00"/>
    <d v="2016-03-01T00:00:00"/>
    <d v="2025-09-28T00:00:00"/>
    <n v="115"/>
    <m/>
    <m/>
    <m/>
    <n v="115"/>
    <x v="69"/>
    <x v="0"/>
    <n v="105"/>
    <x v="1"/>
  </r>
  <r>
    <n v="99"/>
    <s v="C5/014"/>
    <s v="Justine"/>
    <s v="Nnakate"/>
    <s v="Bukenya"/>
    <x v="0"/>
    <x v="9"/>
    <s v="Uganda"/>
    <x v="4"/>
    <s v="Makerere University"/>
    <d v="2017-01-30T00:00:00"/>
    <d v="2015-03-01T00:00:00"/>
    <d v="2025-09-28T00:00:00"/>
    <m/>
    <m/>
    <m/>
    <m/>
    <n v="75"/>
    <x v="81"/>
    <x v="0"/>
    <n v="75"/>
    <x v="1"/>
  </r>
  <r>
    <n v="100"/>
    <s v="C4/017"/>
    <s v="Kaitesi"/>
    <s v="Batamuliza"/>
    <s v="Mukara"/>
    <x v="0"/>
    <x v="6"/>
    <s v="Rwanda"/>
    <x v="5"/>
    <s v="Makerere University"/>
    <d v="2015-12-15T00:00:00"/>
    <d v="2014-03-01T00:00:00"/>
    <d v="2025-09-28T00:00:00"/>
    <m/>
    <m/>
    <m/>
    <m/>
    <n v="87"/>
    <x v="81"/>
    <x v="0"/>
    <n v="87"/>
    <x v="1"/>
  </r>
  <r>
    <n v="101"/>
    <s v="C3/005"/>
    <s v="Kato"/>
    <s v="Charles"/>
    <s v="Drago "/>
    <x v="1"/>
    <x v="4"/>
    <s v="Uganda"/>
    <x v="4"/>
    <s v="Makerere University"/>
    <d v="2012-09-11T00:00:00"/>
    <d v="2013-03-01T00:00:00"/>
    <d v="2025-09-28T00:00:00"/>
    <m/>
    <m/>
    <m/>
    <m/>
    <n v="37"/>
    <x v="14"/>
    <x v="0"/>
    <n v="37"/>
    <x v="0"/>
  </r>
  <r>
    <n v="102"/>
    <s v="C7/016"/>
    <s v="Kellen"/>
    <s v="Joyce"/>
    <s v="Karimi"/>
    <x v="0"/>
    <x v="3"/>
    <s v="Kenya"/>
    <x v="7"/>
    <s v="University of the Witwatersrand"/>
    <d v="2017-06-30T00:00:00"/>
    <d v="2017-03-01T00:00:00"/>
    <d v="2025-09-28T00:00:00"/>
    <m/>
    <m/>
    <m/>
    <m/>
    <n v="79"/>
    <x v="82"/>
    <x v="0"/>
    <n v="79"/>
    <x v="1"/>
  </r>
  <r>
    <n v="103"/>
    <s v="C1/015"/>
    <s v="Kennedy"/>
    <s v="S.Naviava"/>
    <s v="Otwombe"/>
    <x v="1"/>
    <x v="8"/>
    <s v="South Africa"/>
    <x v="2"/>
    <s v="University of the Witwatersrand"/>
    <d v="2011-04-05T00:00:00"/>
    <d v="2011-04-01T00:00:00"/>
    <d v="2025-09-28T00:00:00"/>
    <m/>
    <m/>
    <m/>
    <m/>
    <n v="88"/>
    <x v="83"/>
    <x v="0"/>
    <n v="88"/>
    <x v="1"/>
  </r>
  <r>
    <n v="104"/>
    <s v="C10/013"/>
    <s v="Kganetso"/>
    <s v="-"/>
    <s v="Sekome"/>
    <x v="1"/>
    <x v="7"/>
    <s v="South Africa"/>
    <x v="2"/>
    <s v="University of the Witwatersrand"/>
    <d v="2019-07-14T00:00:00"/>
    <d v="2020-03-01T00:00:00"/>
    <d v="2025-09-28T00:00:00"/>
    <n v="67"/>
    <m/>
    <m/>
    <m/>
    <n v="67"/>
    <x v="84"/>
    <x v="0"/>
    <n v="56"/>
    <x v="1"/>
  </r>
  <r>
    <n v="105"/>
    <s v="C6/014"/>
    <s v="Khumbo"/>
    <s v="Michael"/>
    <s v="Kalulu"/>
    <x v="1"/>
    <x v="0"/>
    <s v="Malawi"/>
    <x v="6"/>
    <s v="University of Malawi"/>
    <d v="2014-07-08T00:00:00"/>
    <d v="2016-03-01T00:00:00"/>
    <d v="2025-09-28T00:00:00"/>
    <m/>
    <m/>
    <m/>
    <m/>
    <n v="50"/>
    <x v="85"/>
    <x v="0"/>
    <n v="50"/>
    <x v="0"/>
  </r>
  <r>
    <n v="106"/>
    <s v="C5/017"/>
    <s v="Kikelomo"/>
    <s v="Abayowa"/>
    <s v="Mbada"/>
    <x v="0"/>
    <x v="9"/>
    <s v="Nigeria"/>
    <x v="0"/>
    <s v="Obafemi Awolowo University"/>
    <d v="2014-04-15T00:00:00"/>
    <d v="2015-03-01T00:00:00"/>
    <d v="2025-09-28T00:00:00"/>
    <m/>
    <m/>
    <m/>
    <m/>
    <n v="42"/>
    <x v="86"/>
    <x v="0"/>
    <n v="42"/>
    <x v="0"/>
  </r>
  <r>
    <n v="107"/>
    <s v="C9/012"/>
    <s v="Kirsty"/>
    <m/>
    <s v="Van Stormbroek"/>
    <x v="0"/>
    <x v="1"/>
    <s v="South Africa"/>
    <x v="2"/>
    <s v="University of the Witwatersrand"/>
    <d v="2019-03-04T00:00:00"/>
    <d v="2019-03-01T00:00:00"/>
    <d v="2025-09-28T00:00:00"/>
    <n v="79"/>
    <m/>
    <m/>
    <m/>
    <n v="79"/>
    <x v="87"/>
    <x v="0"/>
    <n v="63"/>
    <x v="1"/>
  </r>
  <r>
    <n v="108"/>
    <s v="C6/012"/>
    <s v="Kudus"/>
    <s v="Oluwatoyin"/>
    <s v="Adebayo"/>
    <x v="1"/>
    <x v="0"/>
    <s v="Nigeria"/>
    <x v="1"/>
    <s v="University of Ibadan"/>
    <d v="2013-03-25T00:00:00"/>
    <d v="2016-03-01T00:00:00"/>
    <d v="2025-09-28T00:00:00"/>
    <m/>
    <m/>
    <m/>
    <m/>
    <n v="38"/>
    <x v="88"/>
    <x v="0"/>
    <n v="38"/>
    <x v="0"/>
  </r>
  <r>
    <n v="109"/>
    <s v="C8/017"/>
    <s v="Lebogang"/>
    <s v="Johanna"/>
    <s v="Maseko"/>
    <x v="0"/>
    <x v="5"/>
    <s v="South Africa"/>
    <x v="2"/>
    <s v="University of the Witwatersrand"/>
    <d v="2018-08-01T00:00:00"/>
    <d v="2018-03-01T00:00:00"/>
    <d v="2025-09-28T00:00:00"/>
    <n v="91"/>
    <m/>
    <m/>
    <m/>
    <n v="91"/>
    <x v="69"/>
    <x v="0"/>
    <n v="81"/>
    <x v="1"/>
  </r>
  <r>
    <n v="110"/>
    <s v="C5/018"/>
    <s v="Lester"/>
    <m/>
    <s v="Kapanda"/>
    <x v="1"/>
    <x v="9"/>
    <s v="Malawi"/>
    <x v="6"/>
    <s v="University of Malawi"/>
    <d v="2015-03-16T00:00:00"/>
    <d v="2015-03-01T00:00:00"/>
    <d v="2025-09-28T00:00:00"/>
    <m/>
    <m/>
    <m/>
    <m/>
    <n v="61"/>
    <x v="89"/>
    <x v="0"/>
    <n v="61"/>
    <x v="1"/>
  </r>
  <r>
    <n v="111"/>
    <s v="C6/016"/>
    <s v="Macellina"/>
    <s v="Yinyinade"/>
    <s v="Ijadunola"/>
    <x v="0"/>
    <x v="0"/>
    <s v="Nigeria"/>
    <x v="0"/>
    <s v="Obafemi Awolowo University"/>
    <d v="2014-08-11T00:00:00"/>
    <d v="2016-03-01T00:00:00"/>
    <d v="2025-09-28T00:00:00"/>
    <m/>
    <m/>
    <m/>
    <m/>
    <n v="46"/>
    <x v="4"/>
    <x v="0"/>
    <n v="46"/>
    <x v="0"/>
  </r>
  <r>
    <n v="112"/>
    <s v="C7/009"/>
    <s v="Madalitso"/>
    <s v="Enock"/>
    <s v="Chisati"/>
    <x v="1"/>
    <x v="3"/>
    <s v="Malawi"/>
    <x v="6"/>
    <s v="University of Malawi"/>
    <d v="2016-11-30T00:00:00"/>
    <d v="2017-03-01T00:00:00"/>
    <d v="2025-09-28T00:00:00"/>
    <m/>
    <m/>
    <m/>
    <m/>
    <n v="46"/>
    <x v="90"/>
    <x v="0"/>
    <n v="46"/>
    <x v="0"/>
  </r>
  <r>
    <n v="113"/>
    <s v="C4/015"/>
    <s v="Magutah"/>
    <s v="Joel"/>
    <s v="Karani"/>
    <x v="1"/>
    <x v="6"/>
    <s v="Kenya"/>
    <x v="10"/>
    <s v="University of Nairobi"/>
    <d v="2014-01-03T00:00:00"/>
    <d v="2014-03-01T00:00:00"/>
    <d v="2025-09-28T00:00:00"/>
    <m/>
    <m/>
    <m/>
    <m/>
    <n v="57"/>
    <x v="91"/>
    <x v="0"/>
    <n v="57"/>
    <x v="1"/>
  </r>
  <r>
    <n v="114"/>
    <s v="C6/019"/>
    <s v="Makhosazane"/>
    <s v="Nomhle"/>
    <s v="Khoza"/>
    <x v="0"/>
    <x v="0"/>
    <s v="South Africa"/>
    <x v="2"/>
    <s v="University of the Witwatersrand"/>
    <d v="2015-02-01T00:00:00"/>
    <d v="2016-03-01T00:00:00"/>
    <d v="2025-09-28T00:00:00"/>
    <m/>
    <m/>
    <m/>
    <m/>
    <n v="76"/>
    <x v="92"/>
    <x v="0"/>
    <n v="76"/>
    <x v="1"/>
  </r>
  <r>
    <n v="115"/>
    <s v="C7/017"/>
    <s v="Marceline"/>
    <s v="Francis"/>
    <s v="Finda"/>
    <x v="0"/>
    <x v="3"/>
    <s v="Tanzania"/>
    <x v="3"/>
    <s v="University of the Witwatersrand"/>
    <d v="2017-03-31T00:00:00"/>
    <d v="2017-03-01T00:00:00"/>
    <d v="2025-09-28T00:00:00"/>
    <m/>
    <m/>
    <m/>
    <m/>
    <n v="55"/>
    <x v="93"/>
    <x v="0"/>
    <n v="55"/>
    <x v="1"/>
  </r>
  <r>
    <n v="116"/>
    <s v="C8/010"/>
    <s v="Margaret"/>
    <s v="Omowaleola"/>
    <s v="Akinwaare"/>
    <x v="0"/>
    <x v="5"/>
    <s v="Nigeria"/>
    <x v="1"/>
    <s v="University of Ibadan"/>
    <d v="2015-01-26T00:00:00"/>
    <d v="2018-03-01T00:00:00"/>
    <d v="2025-09-28T00:00:00"/>
    <m/>
    <m/>
    <m/>
    <m/>
    <n v="46"/>
    <x v="94"/>
    <x v="0"/>
    <n v="46"/>
    <x v="0"/>
  </r>
  <r>
    <n v="117"/>
    <s v="C5/019"/>
    <s v="Maria"/>
    <s v="Chifuniro"/>
    <s v="Chikalipo"/>
    <x v="0"/>
    <x v="9"/>
    <s v="Malawi"/>
    <x v="6"/>
    <s v="University of Malawi"/>
    <d v="2015-12-14T00:00:00"/>
    <d v="2015-03-01T00:00:00"/>
    <d v="2025-09-28T00:00:00"/>
    <m/>
    <m/>
    <m/>
    <m/>
    <n v="57"/>
    <x v="10"/>
    <x v="0"/>
    <n v="57"/>
    <x v="1"/>
  </r>
  <r>
    <n v="118"/>
    <s v="C6/017"/>
    <s v="Marie Chantal"/>
    <m/>
    <s v="Uwimana"/>
    <x v="0"/>
    <x v="0"/>
    <s v="Rwanda"/>
    <x v="5"/>
    <s v="University of the Witwatersrand"/>
    <d v="2017-02-16T00:00:00"/>
    <d v="2016-03-01T00:00:00"/>
    <d v="2025-09-28T00:00:00"/>
    <m/>
    <d v="2020-04-09T00:00:00"/>
    <d v="2020-07-23T00:00:00"/>
    <n v="4"/>
    <n v="50"/>
    <x v="95"/>
    <x v="0"/>
    <n v="50"/>
    <x v="0"/>
  </r>
  <r>
    <n v="119"/>
    <s v="C7/019"/>
    <s v="Marie Claire"/>
    <s v="-"/>
    <s v="Uwamahoro"/>
    <x v="0"/>
    <x v="3"/>
    <s v="Rwanda"/>
    <x v="5"/>
    <s v="University of the Witwatersrand"/>
    <d v="2017-07-01T00:00:00"/>
    <d v="2017-03-01T00:00:00"/>
    <d v="2025-09-28T00:00:00"/>
    <m/>
    <m/>
    <m/>
    <m/>
    <n v="51"/>
    <x v="96"/>
    <x v="0"/>
    <n v="51"/>
    <x v="0"/>
  </r>
  <r>
    <n v="120"/>
    <s v="C10/014"/>
    <s v="Marifa"/>
    <m/>
    <s v="Muchemwa"/>
    <x v="0"/>
    <x v="7"/>
    <s v="Zimbabwe"/>
    <x v="2"/>
    <s v="University of the Witwatersrand"/>
    <d v="2020-02-04T00:00:00"/>
    <d v="2020-03-01T00:00:00"/>
    <d v="2025-09-28T00:00:00"/>
    <m/>
    <m/>
    <m/>
    <m/>
    <n v="44"/>
    <x v="97"/>
    <x v="0"/>
    <n v="44"/>
    <x v="0"/>
  </r>
  <r>
    <n v="121"/>
    <s v="C3/016"/>
    <s v="Marjorie"/>
    <s v="Kyomuhendo"/>
    <s v="Niyitegeka"/>
    <x v="0"/>
    <x v="4"/>
    <s v="Uganda"/>
    <x v="4"/>
    <s v="Makerere University"/>
    <d v="2013-02-20T00:00:00"/>
    <d v="2013-03-01T00:00:00"/>
    <d v="2025-09-28T00:00:00"/>
    <m/>
    <m/>
    <m/>
    <m/>
    <n v="107"/>
    <x v="98"/>
    <x v="0"/>
    <n v="107"/>
    <x v="1"/>
  </r>
  <r>
    <n v="122"/>
    <s v="C7/018"/>
    <s v="Martha"/>
    <s v="Kabudula"/>
    <s v="Makwero"/>
    <x v="0"/>
    <x v="3"/>
    <s v="Malawi"/>
    <x v="6"/>
    <s v="University of the Witwatersrand"/>
    <d v="2017-03-22T00:00:00"/>
    <d v="2017-03-01T00:00:00"/>
    <d v="2025-09-28T00:00:00"/>
    <n v="103"/>
    <m/>
    <m/>
    <m/>
    <n v="103"/>
    <x v="99"/>
    <x v="0"/>
    <n v="92"/>
    <x v="1"/>
  </r>
  <r>
    <n v="123"/>
    <s v="C2/012"/>
    <s v="Mary"/>
    <s v="Oluwafunke"/>
    <s v="Obiyan"/>
    <x v="0"/>
    <x v="2"/>
    <s v="Nigeria"/>
    <x v="0"/>
    <s v="Obafemi Awolowo University"/>
    <d v="2012-02-22T00:00:00"/>
    <d v="2012-03-01T00:00:00"/>
    <d v="2025-09-28T00:00:00"/>
    <m/>
    <m/>
    <m/>
    <m/>
    <n v="25"/>
    <x v="8"/>
    <x v="0"/>
    <n v="25"/>
    <x v="0"/>
  </r>
  <r>
    <n v="124"/>
    <s v="C6/018"/>
    <s v="Mary"/>
    <s v="Wanjira"/>
    <s v="Njue-Kamau"/>
    <x v="0"/>
    <x v="0"/>
    <s v="Kenya"/>
    <x v="7"/>
    <s v="University of Nairobi"/>
    <d v="2015-09-25T00:00:00"/>
    <d v="2016-03-01T00:00:00"/>
    <d v="2025-09-28T00:00:00"/>
    <m/>
    <m/>
    <m/>
    <m/>
    <n v="46"/>
    <x v="16"/>
    <x v="0"/>
    <n v="46"/>
    <x v="0"/>
  </r>
  <r>
    <n v="125"/>
    <s v="C4/020"/>
    <s v="Mbithi"/>
    <s v="Michael"/>
    <s v="Mutua"/>
    <x v="1"/>
    <x v="6"/>
    <s v="Kenya"/>
    <x v="9"/>
    <s v="University of the Witwatersrand"/>
    <d v="2014-04-27T00:00:00"/>
    <d v="2014-03-01T00:00:00"/>
    <d v="2025-09-28T00:00:00"/>
    <m/>
    <m/>
    <m/>
    <m/>
    <n v="65"/>
    <x v="100"/>
    <x v="0"/>
    <n v="65"/>
    <x v="1"/>
  </r>
  <r>
    <n v="126"/>
    <s v="C6/003"/>
    <s v="Chimwemwe"/>
    <s v="Chikoko"/>
    <s v="Kwanjo-Banda"/>
    <x v="0"/>
    <x v="0"/>
    <s v="Malawi"/>
    <x v="6"/>
    <s v="University of Malawi"/>
    <d v="2017-04-01T00:00:00"/>
    <d v="2016-03-01T00:00:00"/>
    <d v="2025-09-28T00:00:00"/>
    <n v="115"/>
    <m/>
    <m/>
    <m/>
    <n v="115"/>
    <x v="101"/>
    <x v="0"/>
    <n v="114"/>
    <x v="1"/>
  </r>
  <r>
    <n v="127"/>
    <s v="C4/021"/>
    <s v="Modupe"/>
    <s v="Oladunni"/>
    <s v="Taiwo"/>
    <x v="0"/>
    <x v="6"/>
    <s v="Nigeria"/>
    <x v="0"/>
    <s v="Obafemi Awolowo University"/>
    <d v="2012-09-04T00:00:00"/>
    <d v="2014-03-01T00:00:00"/>
    <d v="2025-09-28T00:00:00"/>
    <m/>
    <m/>
    <m/>
    <m/>
    <n v="25"/>
    <x v="14"/>
    <x v="0"/>
    <n v="25"/>
    <x v="0"/>
  </r>
  <r>
    <n v="128"/>
    <s v="C4/019"/>
    <s v="Mohamed"/>
    <s v="Kassim"/>
    <s v="Ally"/>
    <x v="1"/>
    <x v="6"/>
    <s v="Tanzania"/>
    <x v="8"/>
    <s v="University of Dar es Salaam"/>
    <d v="2014-04-01T00:00:00"/>
    <d v="2014-03-01T00:00:00"/>
    <d v="2025-09-28T00:00:00"/>
    <m/>
    <m/>
    <m/>
    <m/>
    <n v="50"/>
    <x v="102"/>
    <x v="0"/>
    <n v="50"/>
    <x v="0"/>
  </r>
  <r>
    <n v="129"/>
    <s v="C1/012"/>
    <s v="Mphatso"/>
    <s v="Steve Wilbes"/>
    <s v="Kamndaya"/>
    <x v="1"/>
    <x v="8"/>
    <s v="Malawi"/>
    <x v="6"/>
    <s v="University of the Witwatersrand"/>
    <d v="2011-03-10T00:00:00"/>
    <d v="2011-04-01T00:00:00"/>
    <d v="2025-09-28T00:00:00"/>
    <m/>
    <m/>
    <m/>
    <m/>
    <n v="60"/>
    <x v="14"/>
    <x v="0"/>
    <n v="60"/>
    <x v="1"/>
  </r>
  <r>
    <n v="130"/>
    <s v="C7/001"/>
    <s v="Abigail"/>
    <s v="Ruth"/>
    <s v="Dreyer"/>
    <x v="0"/>
    <x v="3"/>
    <s v="South Africa"/>
    <x v="2"/>
    <s v="University of the Witwatersrand"/>
    <d v="2016-09-01T00:00:00"/>
    <d v="2017-03-01T00:00:00"/>
    <d v="2025-09-28T00:00:00"/>
    <n v="103"/>
    <m/>
    <m/>
    <m/>
    <n v="103"/>
    <x v="103"/>
    <x v="0"/>
    <n v="101"/>
    <x v="1"/>
  </r>
  <r>
    <n v="131"/>
    <s v="C6/023"/>
    <s v="Mpho"/>
    <s v="Primrose"/>
    <s v="Molete"/>
    <x v="0"/>
    <x v="0"/>
    <s v="South Africa"/>
    <x v="2"/>
    <s v="University of the Witwatersrand"/>
    <d v="2016-01-04T00:00:00"/>
    <d v="2016-03-01T00:00:00"/>
    <d v="2025-09-28T00:00:00"/>
    <m/>
    <m/>
    <m/>
    <m/>
    <n v="63"/>
    <x v="104"/>
    <x v="0"/>
    <n v="63"/>
    <x v="1"/>
  </r>
  <r>
    <n v="132"/>
    <s v="C6/015"/>
    <s v="Mumuni"/>
    <m/>
    <s v="Adejumo"/>
    <x v="1"/>
    <x v="0"/>
    <s v="Nigeria"/>
    <x v="1"/>
    <s v="University of Ibadan"/>
    <d v="2013-05-09T00:00:00"/>
    <d v="2016-03-01T00:00:00"/>
    <d v="2025-09-28T00:00:00"/>
    <m/>
    <m/>
    <m/>
    <m/>
    <n v="67"/>
    <x v="105"/>
    <x v="0"/>
    <n v="67"/>
    <x v="1"/>
  </r>
  <r>
    <n v="133"/>
    <s v="C2/017"/>
    <s v="Nakubuluwa"/>
    <m/>
    <s v="Sarah"/>
    <x v="0"/>
    <x v="2"/>
    <s v="Uganda"/>
    <x v="4"/>
    <s v="Makerere University"/>
    <d v="2012-01-23T00:00:00"/>
    <d v="2012-03-01T00:00:00"/>
    <d v="2025-09-28T00:00:00"/>
    <m/>
    <m/>
    <m/>
    <m/>
    <n v="59"/>
    <x v="22"/>
    <x v="0"/>
    <n v="59"/>
    <x v="1"/>
  </r>
  <r>
    <n v="134"/>
    <s v="C2/016"/>
    <s v="Nalugo"/>
    <s v="Scovia"/>
    <s v="Mbalinda"/>
    <x v="0"/>
    <x v="2"/>
    <s v="Uganda"/>
    <x v="4"/>
    <s v="Makerere University"/>
    <d v="2011-11-20T00:00:00"/>
    <d v="2012-03-01T00:00:00"/>
    <d v="2025-09-28T00:00:00"/>
    <m/>
    <m/>
    <m/>
    <m/>
    <n v="71"/>
    <x v="106"/>
    <x v="0"/>
    <n v="71"/>
    <x v="1"/>
  </r>
  <r>
    <n v="135"/>
    <s v="C1/014"/>
    <s v="Nicole"/>
    <m/>
    <s v="De Wet"/>
    <x v="0"/>
    <x v="8"/>
    <s v="South Africa"/>
    <x v="2"/>
    <s v="University of the Witwatersrand"/>
    <d v="2011-03-03T00:00:00"/>
    <d v="2011-04-01T00:00:00"/>
    <d v="2025-09-28T00:00:00"/>
    <m/>
    <m/>
    <m/>
    <m/>
    <n v="32"/>
    <x v="107"/>
    <x v="0"/>
    <n v="32"/>
    <x v="0"/>
  </r>
  <r>
    <n v="136"/>
    <s v="C4/023"/>
    <s v="Nilian"/>
    <s v="Ayuma"/>
    <s v="Mukungu"/>
    <x v="0"/>
    <x v="6"/>
    <s v="Kenya"/>
    <x v="7"/>
    <s v="University of Nairobi"/>
    <d v="2015-03-02T00:00:00"/>
    <d v="2014-03-01T00:00:00"/>
    <d v="2025-09-28T00:00:00"/>
    <m/>
    <m/>
    <m/>
    <m/>
    <n v="103"/>
    <x v="108"/>
    <x v="0"/>
    <n v="103"/>
    <x v="1"/>
  </r>
  <r>
    <n v="137"/>
    <s v="C7/020"/>
    <s v="Nishimwe"/>
    <s v="Aurore"/>
    <s v="Aurore"/>
    <x v="0"/>
    <x v="3"/>
    <s v="Rwanda"/>
    <x v="5"/>
    <s v="University of the Witwatersrand"/>
    <d v="2017-04-01T00:00:00"/>
    <d v="2017-03-01T00:00:00"/>
    <d v="2025-09-28T00:00:00"/>
    <m/>
    <m/>
    <m/>
    <m/>
    <n v="68"/>
    <x v="109"/>
    <x v="0"/>
    <n v="68"/>
    <x v="1"/>
  </r>
  <r>
    <n v="138"/>
    <s v="C2/011"/>
    <s v="Njuguna"/>
    <s v="John"/>
    <s v="Njenga"/>
    <x v="1"/>
    <x v="2"/>
    <s v="Kenya"/>
    <x v="7"/>
    <s v="University of Nairobi"/>
    <d v="2012-02-20T00:00:00"/>
    <d v="2012-03-01T00:00:00"/>
    <d v="2025-09-28T00:00:00"/>
    <m/>
    <m/>
    <m/>
    <m/>
    <n v="58"/>
    <x v="18"/>
    <x v="0"/>
    <n v="58"/>
    <x v="1"/>
  </r>
  <r>
    <n v="139"/>
    <s v="C4/022"/>
    <s v="Nkosiyazi"/>
    <s v="-"/>
    <s v="Dube"/>
    <x v="1"/>
    <x v="6"/>
    <s v="South Africa"/>
    <x v="2"/>
    <s v="University of the Witwatersrand"/>
    <d v="2014-01-01T00:00:00"/>
    <d v="2014-03-01T00:00:00"/>
    <d v="2025-09-28T00:00:00"/>
    <m/>
    <m/>
    <m/>
    <m/>
    <n v="53"/>
    <x v="83"/>
    <x v="0"/>
    <n v="53"/>
    <x v="1"/>
  </r>
  <r>
    <n v="140"/>
    <s v="C6/007"/>
    <s v="Nomfundo"/>
    <s v="Nzuza"/>
    <s v="Moroe"/>
    <x v="0"/>
    <x v="0"/>
    <s v="South Africa"/>
    <x v="2"/>
    <s v="University of the Witwatersrand"/>
    <d v="2015-02-01T00:00:00"/>
    <d v="2016-03-01T00:00:00"/>
    <d v="2025-09-28T00:00:00"/>
    <m/>
    <m/>
    <m/>
    <m/>
    <n v="32"/>
    <x v="110"/>
    <x v="0"/>
    <n v="32"/>
    <x v="0"/>
  </r>
  <r>
    <n v="141"/>
    <s v="C3/019"/>
    <s v="Obasola"/>
    <s v="Ireti"/>
    <s v="Oluwaseun"/>
    <x v="0"/>
    <x v="4"/>
    <s v="Nigeria"/>
    <x v="1"/>
    <s v="University of Ibadan"/>
    <d v="2012-09-26T00:00:00"/>
    <d v="2013-03-01T00:00:00"/>
    <d v="2025-09-28T00:00:00"/>
    <m/>
    <m/>
    <m/>
    <m/>
    <n v="49"/>
    <x v="26"/>
    <x v="0"/>
    <n v="49"/>
    <x v="0"/>
  </r>
  <r>
    <n v="142"/>
    <s v="C3/015"/>
    <s v="Ojo"/>
    <s v="Melvin"/>
    <s v="Agunbiade"/>
    <x v="1"/>
    <x v="4"/>
    <s v="Nigeria"/>
    <x v="0"/>
    <s v="University of the Witwatersrand"/>
    <d v="2013-02-25T00:00:00"/>
    <d v="2013-03-01T00:00:00"/>
    <d v="2025-09-28T00:00:00"/>
    <m/>
    <m/>
    <m/>
    <m/>
    <n v="43"/>
    <x v="111"/>
    <x v="0"/>
    <n v="43"/>
    <x v="0"/>
  </r>
  <r>
    <n v="143"/>
    <s v="C4/026"/>
    <s v="Oladapo"/>
    <s v="Oluwaseun"/>
    <s v="Akinyemi"/>
    <x v="1"/>
    <x v="6"/>
    <s v="Nigeria"/>
    <x v="1"/>
    <s v="University of the Witwatersrand"/>
    <d v="2014-02-25T00:00:00"/>
    <d v="2014-03-01T00:00:00"/>
    <d v="2025-09-28T00:00:00"/>
    <m/>
    <m/>
    <m/>
    <m/>
    <n v="81"/>
    <x v="112"/>
    <x v="0"/>
    <n v="81"/>
    <x v="1"/>
  </r>
  <r>
    <n v="144"/>
    <s v="C9/016"/>
    <s v="Olindah"/>
    <s v="Mkhonto"/>
    <s v="Silaule"/>
    <x v="0"/>
    <x v="1"/>
    <s v="South Africa"/>
    <x v="2"/>
    <s v="University of the Witwatersrand"/>
    <d v="2020-01-31T00:00:00"/>
    <d v="2019-03-01T00:00:00"/>
    <d v="2025-09-28T00:00:00"/>
    <m/>
    <m/>
    <m/>
    <m/>
    <n v="63"/>
    <x v="113"/>
    <x v="0"/>
    <n v="63"/>
    <x v="1"/>
  </r>
  <r>
    <n v="145"/>
    <s v="C6/021"/>
    <s v="Olivia"/>
    <s v="Millicent Awino"/>
    <s v="Osiro"/>
    <x v="0"/>
    <x v="0"/>
    <s v="Kenya"/>
    <x v="7"/>
    <s v="University of Nairobi"/>
    <d v="2016-10-06T00:00:00"/>
    <d v="2016-03-01T00:00:00"/>
    <d v="2025-09-28T00:00:00"/>
    <m/>
    <m/>
    <m/>
    <m/>
    <n v="45"/>
    <x v="114"/>
    <x v="0"/>
    <n v="45"/>
    <x v="0"/>
  </r>
  <r>
    <n v="146"/>
    <s v="C7/021"/>
    <s v="Olufemi"/>
    <s v="Mayowa"/>
    <s v="Adetutu"/>
    <x v="1"/>
    <x v="3"/>
    <s v="Nigeria"/>
    <x v="0"/>
    <s v="Obafemi Awolowo University"/>
    <d v="2016-11-09T00:00:00"/>
    <d v="2017-03-01T00:00:00"/>
    <d v="2025-09-28T00:00:00"/>
    <m/>
    <m/>
    <m/>
    <m/>
    <n v="34"/>
    <x v="4"/>
    <x v="0"/>
    <n v="34"/>
    <x v="0"/>
  </r>
  <r>
    <n v="147"/>
    <s v="C3/018"/>
    <s v="Olufunmilayo"/>
    <s v="Olufunmilola"/>
    <s v="Banjo"/>
    <x v="0"/>
    <x v="4"/>
    <s v="Nigeria"/>
    <x v="0"/>
    <s v="Obafemi Awolowo University"/>
    <d v="2013-01-30T00:00:00"/>
    <d v="2013-03-01T00:00:00"/>
    <d v="2025-09-28T00:00:00"/>
    <m/>
    <m/>
    <m/>
    <m/>
    <n v="27"/>
    <x v="115"/>
    <x v="0"/>
    <n v="27"/>
    <x v="0"/>
  </r>
  <r>
    <n v="148"/>
    <s v="C7/022"/>
    <s v="Olufunmilola"/>
    <s v="Onabanjo"/>
    <s v="Ogun"/>
    <x v="0"/>
    <x v="3"/>
    <s v="Nigeria"/>
    <x v="1"/>
    <s v="University of Ibadan"/>
    <d v="2017-10-30T00:00:00"/>
    <d v="2017-03-01T00:00:00"/>
    <d v="2025-09-28T00:00:00"/>
    <m/>
    <d v="2020-09-01T00:00:00"/>
    <d v="2021-05-01T00:00:00"/>
    <n v="8"/>
    <n v="50"/>
    <x v="37"/>
    <x v="0"/>
    <n v="50"/>
    <x v="0"/>
  </r>
  <r>
    <n v="149"/>
    <s v="C9/002"/>
    <s v="Olujide"/>
    <s v="Olusesan"/>
    <s v="Arije"/>
    <x v="1"/>
    <x v="1"/>
    <s v="Nigeria"/>
    <x v="0"/>
    <s v="University of the Witwatersrand"/>
    <d v="2020-01-07T00:00:00"/>
    <d v="2019-03-01T00:00:00"/>
    <d v="2025-09-28T00:00:00"/>
    <m/>
    <m/>
    <m/>
    <m/>
    <n v="56"/>
    <x v="116"/>
    <x v="0"/>
    <n v="56"/>
    <x v="1"/>
  </r>
  <r>
    <n v="150"/>
    <s v="C3/007"/>
    <s v="Olusegun"/>
    <s v="Emmanuel"/>
    <s v="Thomas"/>
    <x v="1"/>
    <x v="4"/>
    <s v="Nigeria"/>
    <x v="1"/>
    <s v="University of Ibadan"/>
    <d v="2012-04-05T00:00:00"/>
    <d v="2013-03-01T00:00:00"/>
    <d v="2025-09-28T00:00:00"/>
    <m/>
    <m/>
    <m/>
    <m/>
    <n v="54"/>
    <x v="117"/>
    <x v="0"/>
    <n v="54"/>
    <x v="1"/>
  </r>
  <r>
    <n v="151"/>
    <s v="C7/023"/>
    <s v="Oluseye"/>
    <s v="Ademola"/>
    <s v="Okunola"/>
    <x v="1"/>
    <x v="3"/>
    <s v="Nigeria"/>
    <x v="0"/>
    <s v="Obafemi Awolowo University"/>
    <d v="2017-04-12T00:00:00"/>
    <d v="2017-03-01T00:00:00"/>
    <d v="2025-09-28T00:00:00"/>
    <m/>
    <m/>
    <m/>
    <m/>
    <n v="54"/>
    <x v="118"/>
    <x v="0"/>
    <n v="54"/>
    <x v="1"/>
  </r>
  <r>
    <n v="152"/>
    <s v="C8/001"/>
    <s v=" Lindiwe"/>
    <m/>
    <s v="Farlane"/>
    <x v="0"/>
    <x v="5"/>
    <s v="South Africa"/>
    <x v="2"/>
    <s v="University of the Witwatersrand"/>
    <d v="2019-01-02T00:00:00"/>
    <d v="2018-03-01T00:00:00"/>
    <d v="2025-09-28T00:00:00"/>
    <n v="91"/>
    <m/>
    <m/>
    <m/>
    <n v="91"/>
    <x v="119"/>
    <x v="0"/>
    <n v="86"/>
    <x v="1"/>
  </r>
  <r>
    <n v="153"/>
    <s v="C7/024"/>
    <s v="Olusola"/>
    <s v="Oluyinka"/>
    <s v="Olawoye"/>
    <x v="0"/>
    <x v="3"/>
    <s v="Nigeria"/>
    <x v="1"/>
    <s v="University of Ibadan"/>
    <d v="2015-10-30T00:00:00"/>
    <d v="2017-03-01T00:00:00"/>
    <d v="2025-09-28T00:00:00"/>
    <m/>
    <d v="2020-09-03T00:00:00"/>
    <d v="2021-06-01T00:00:00"/>
    <n v="9"/>
    <n v="44"/>
    <x v="120"/>
    <x v="0"/>
    <n v="44"/>
    <x v="0"/>
  </r>
  <r>
    <n v="154"/>
    <s v="C8/003"/>
    <s v="Jean de Dieu"/>
    <m/>
    <s v="Habimana"/>
    <x v="1"/>
    <x v="5"/>
    <s v="Rwanda"/>
    <x v="5"/>
    <s v="University of Rwanda"/>
    <d v="2018-03-01T00:00:00"/>
    <d v="2018-03-01T00:00:00"/>
    <d v="2025-09-28T00:00:00"/>
    <n v="91"/>
    <m/>
    <m/>
    <m/>
    <n v="91"/>
    <x v="27"/>
    <x v="1"/>
    <s v="In progress: Above 60 months"/>
    <x v="2"/>
  </r>
  <r>
    <n v="155"/>
    <s v="C6/022"/>
    <s v="Olutoyin"/>
    <s v="Olubunmi"/>
    <s v="Sekoni"/>
    <x v="0"/>
    <x v="0"/>
    <s v="Nigeria"/>
    <x v="1"/>
    <s v="University of the Witwatersrand"/>
    <d v="2017-06-05T00:00:00"/>
    <d v="2016-03-01T00:00:00"/>
    <d v="2025-09-28T00:00:00"/>
    <m/>
    <m/>
    <m/>
    <m/>
    <n v="88"/>
    <x v="121"/>
    <x v="0"/>
    <n v="88"/>
    <x v="1"/>
  </r>
  <r>
    <n v="156"/>
    <s v="C8/015"/>
    <s v="Oluwaseun"/>
    <s v="Taiwo"/>
    <s v="Esan"/>
    <x v="0"/>
    <x v="5"/>
    <s v="Nigeria"/>
    <x v="0"/>
    <s v="University of the Witwatersrand"/>
    <d v="2018-05-01T00:00:00"/>
    <d v="2018-03-01T00:00:00"/>
    <d v="2025-09-28T00:00:00"/>
    <m/>
    <m/>
    <m/>
    <m/>
    <n v="55"/>
    <x v="122"/>
    <x v="0"/>
    <n v="55"/>
    <x v="1"/>
  </r>
  <r>
    <n v="157"/>
    <s v="C6/004"/>
    <s v="Oluwaseyi"/>
    <s v="Dolapo"/>
    <s v="Somefun"/>
    <x v="0"/>
    <x v="0"/>
    <s v="Nigeria"/>
    <x v="2"/>
    <s v="University of the Witwatersrand"/>
    <d v="2016-04-04T00:00:00"/>
    <d v="2016-03-01T00:00:00"/>
    <d v="2025-09-28T00:00:00"/>
    <m/>
    <d v="2022-12-01T00:00:00"/>
    <d v="2023-02-28T00:00:00"/>
    <n v="3"/>
    <n v="41"/>
    <x v="123"/>
    <x v="0"/>
    <n v="41"/>
    <x v="0"/>
  </r>
  <r>
    <n v="158"/>
    <s v="C9/020"/>
    <s v="Omolayo "/>
    <s v="Bukola "/>
    <s v="Oluwatope"/>
    <x v="0"/>
    <x v="1"/>
    <s v="Nigeria"/>
    <x v="0"/>
    <s v="Obafemi Awolowo University"/>
    <d v="2018-10-23T00:00:00"/>
    <d v="2019-03-01T00:00:00"/>
    <d v="2025-09-28T00:00:00"/>
    <m/>
    <m/>
    <m/>
    <m/>
    <n v="47"/>
    <x v="124"/>
    <x v="0"/>
    <n v="47"/>
    <x v="0"/>
  </r>
  <r>
    <n v="159"/>
    <s v="C5/021"/>
    <s v="Oyewale"/>
    <s v="Mayowa"/>
    <s v="Morakinyo"/>
    <x v="1"/>
    <x v="9"/>
    <s v="Nigeria"/>
    <x v="1"/>
    <s v="University of Ibadan"/>
    <d v="2013-07-04T00:00:00"/>
    <d v="2015-03-01T00:00:00"/>
    <d v="2025-09-28T00:00:00"/>
    <m/>
    <m/>
    <m/>
    <m/>
    <n v="95"/>
    <x v="125"/>
    <x v="0"/>
    <n v="95"/>
    <x v="1"/>
  </r>
  <r>
    <n v="160"/>
    <s v="C8/019"/>
    <s v="Oyeyemi"/>
    <s v="Olajumoke"/>
    <s v="Oyelade"/>
    <x v="0"/>
    <x v="5"/>
    <s v="Nigeria"/>
    <x v="0"/>
    <s v="University of the Witwatersrand"/>
    <d v="2018-07-30T00:00:00"/>
    <d v="2018-03-01T00:00:00"/>
    <d v="2025-09-28T00:00:00"/>
    <m/>
    <m/>
    <m/>
    <m/>
    <n v="52"/>
    <x v="126"/>
    <x v="0"/>
    <n v="52"/>
    <x v="1"/>
  </r>
  <r>
    <n v="161"/>
    <s v="C8/011"/>
    <s v="Angella"/>
    <m/>
    <s v="Musewa"/>
    <x v="0"/>
    <x v="5"/>
    <s v="Uganda"/>
    <x v="4"/>
    <s v="University of Nairobi"/>
    <d v="2019-01-28T00:00:00"/>
    <d v="2018-03-01T00:00:00"/>
    <d v="2025-09-28T00:00:00"/>
    <n v="91"/>
    <m/>
    <m/>
    <m/>
    <n v="91"/>
    <x v="27"/>
    <x v="1"/>
    <s v="In progress: Above 60 months"/>
    <x v="2"/>
  </r>
  <r>
    <n v="162"/>
    <s v="C8/012"/>
    <s v="Robert"/>
    <m/>
    <s v="Rutayisire"/>
    <x v="1"/>
    <x v="5"/>
    <s v="Rwanda"/>
    <x v="5"/>
    <s v="University of Nairobi"/>
    <d v="2018-08-13T00:00:00"/>
    <d v="2018-03-01T00:00:00"/>
    <d v="2025-09-28T00:00:00"/>
    <n v="91"/>
    <m/>
    <m/>
    <m/>
    <n v="91"/>
    <x v="27"/>
    <x v="1"/>
    <s v="In progress: Above 60 months"/>
    <x v="2"/>
  </r>
  <r>
    <n v="163"/>
    <s v="C1/016"/>
    <s v="Peter"/>
    <s v="Suriwakenda"/>
    <s v="Nyasulu"/>
    <x v="1"/>
    <x v="8"/>
    <s v="Malawi"/>
    <x v="2"/>
    <s v="University of the Witwatersrand"/>
    <d v="2011-03-03T00:00:00"/>
    <d v="2011-04-01T00:00:00"/>
    <d v="2025-09-28T00:00:00"/>
    <m/>
    <m/>
    <m/>
    <m/>
    <n v="42"/>
    <x v="127"/>
    <x v="0"/>
    <n v="42"/>
    <x v="0"/>
  </r>
  <r>
    <n v="164"/>
    <s v="C2/014"/>
    <s v="Peter"/>
    <s v="Mpasho"/>
    <s v="Mwamtobe"/>
    <x v="1"/>
    <x v="2"/>
    <s v="Malawi"/>
    <x v="6"/>
    <s v="University of Malawi"/>
    <d v="2012-10-04T00:00:00"/>
    <d v="2012-03-01T00:00:00"/>
    <d v="2025-09-28T00:00:00"/>
    <m/>
    <m/>
    <m/>
    <m/>
    <n v="37"/>
    <x v="128"/>
    <x v="0"/>
    <n v="37"/>
    <x v="0"/>
  </r>
  <r>
    <n v="165"/>
    <s v="C9/005"/>
    <s v="Priscille"/>
    <m/>
    <s v="Musabirema"/>
    <x v="0"/>
    <x v="1"/>
    <s v="Rwanda"/>
    <x v="5"/>
    <s v="University of the Witwatersrand"/>
    <d v="2020-01-10T00:00:00"/>
    <d v="2019-03-01T00:00:00"/>
    <d v="2025-09-28T00:00:00"/>
    <m/>
    <m/>
    <m/>
    <m/>
    <n v="57"/>
    <x v="129"/>
    <x v="0"/>
    <n v="57"/>
    <x v="1"/>
  </r>
  <r>
    <n v="166"/>
    <s v="C4/024"/>
    <s v="Respicius"/>
    <s v="Shombusho"/>
    <s v="Damian"/>
    <x v="1"/>
    <x v="6"/>
    <s v="Tanzania"/>
    <x v="8"/>
    <s v="University of Dar es Salaam"/>
    <d v="2014-04-17T00:00:00"/>
    <d v="2014-03-01T00:00:00"/>
    <d v="2025-09-28T00:00:00"/>
    <m/>
    <m/>
    <m/>
    <m/>
    <n v="57"/>
    <x v="130"/>
    <x v="0"/>
    <n v="57"/>
    <x v="1"/>
  </r>
  <r>
    <n v="167"/>
    <s v="C1/017"/>
    <s v="Rose"/>
    <s v="Okoyo"/>
    <s v="Opiyo"/>
    <x v="0"/>
    <x v="8"/>
    <s v="Kenya"/>
    <x v="7"/>
    <s v="University of Nairobi"/>
    <d v="2011-09-15T00:00:00"/>
    <d v="2011-04-01T00:00:00"/>
    <d v="2025-09-28T00:00:00"/>
    <m/>
    <m/>
    <m/>
    <m/>
    <n v="54"/>
    <x v="131"/>
    <x v="0"/>
    <n v="54"/>
    <x v="1"/>
  </r>
  <r>
    <n v="168"/>
    <s v="C8/018"/>
    <s v="Anne"/>
    <s v="Njeri"/>
    <s v="Maina"/>
    <x v="0"/>
    <x v="5"/>
    <s v="Kenya"/>
    <x v="7"/>
    <s v="University of Nairobi"/>
    <d v="2019-01-01T00:00:00"/>
    <d v="2018-03-01T00:00:00"/>
    <d v="2025-09-28T00:00:00"/>
    <n v="91"/>
    <m/>
    <m/>
    <m/>
    <n v="91"/>
    <x v="27"/>
    <x v="1"/>
    <s v="In progress: Above 60 months"/>
    <x v="2"/>
  </r>
  <r>
    <n v="169"/>
    <s v="C3/010"/>
    <s v="Samanta"/>
    <s v="Tresha"/>
    <s v="Lalla-Edward"/>
    <x v="0"/>
    <x v="4"/>
    <s v="South Africa"/>
    <x v="2"/>
    <s v="University of the Witwatersrand"/>
    <d v="2013-10-01T00:00:00"/>
    <d v="2013-03-01T00:00:00"/>
    <d v="2025-09-28T00:00:00"/>
    <m/>
    <m/>
    <m/>
    <m/>
    <n v="65"/>
    <x v="132"/>
    <x v="0"/>
    <n v="65"/>
    <x v="1"/>
  </r>
  <r>
    <n v="170"/>
    <s v="C8/007"/>
    <s v="Samuel"/>
    <s v="Waweru"/>
    <s v="Mwaniki"/>
    <x v="1"/>
    <x v="5"/>
    <s v="Kenya"/>
    <x v="7"/>
    <s v="University of the Witwatersrand"/>
    <d v="2018-09-30T00:00:00"/>
    <d v="2018-03-01T00:00:00"/>
    <d v="2025-09-28T00:00:00"/>
    <m/>
    <m/>
    <m/>
    <m/>
    <n v="64"/>
    <x v="133"/>
    <x v="0"/>
    <n v="64"/>
    <x v="1"/>
  </r>
  <r>
    <n v="171"/>
    <s v="C4/027"/>
    <s v="Sara"/>
    <s v="Jewett"/>
    <s v="Nieuwoudt"/>
    <x v="0"/>
    <x v="6"/>
    <s v="South Africa"/>
    <x v="2"/>
    <s v="University of the Witwatersrand"/>
    <d v="2014-08-16T00:00:00"/>
    <d v="2014-03-01T00:00:00"/>
    <d v="2025-09-28T00:00:00"/>
    <m/>
    <m/>
    <m/>
    <m/>
    <n v="65"/>
    <x v="134"/>
    <x v="0"/>
    <n v="65"/>
    <x v="1"/>
  </r>
  <r>
    <n v="172"/>
    <s v="C8/024"/>
    <s v="Oluwafemi"/>
    <s v="Akinyele"/>
    <s v="Popoola"/>
    <x v="1"/>
    <x v="5"/>
    <s v="Nigeria"/>
    <x v="1"/>
    <s v="University of Ibadan"/>
    <d v="2018-11-01T00:00:00"/>
    <d v="2018-03-01T00:00:00"/>
    <d v="2025-09-28T00:00:00"/>
    <n v="91"/>
    <m/>
    <m/>
    <m/>
    <n v="91"/>
    <x v="27"/>
    <x v="1"/>
    <s v="In progress: Above 60 months"/>
    <x v="2"/>
  </r>
  <r>
    <n v="173"/>
    <s v="C8/025"/>
    <s v="Catherine"/>
    <m/>
    <s v="Kafu"/>
    <x v="0"/>
    <x v="5"/>
    <s v="Kenya"/>
    <x v="10"/>
    <s v="University of the Witwatersrand"/>
    <d v="2018-09-03T00:00:00"/>
    <d v="2018-03-01T00:00:00"/>
    <d v="2025-09-28T00:00:00"/>
    <n v="91"/>
    <m/>
    <m/>
    <m/>
    <n v="91"/>
    <x v="135"/>
    <x v="0"/>
    <n v="84"/>
    <x v="1"/>
  </r>
  <r>
    <n v="174"/>
    <s v="C8/026"/>
    <s v="Agnes"/>
    <s v="Jemuge"/>
    <s v="Maleyo"/>
    <x v="0"/>
    <x v="5"/>
    <s v="Kenya"/>
    <x v="10"/>
    <s v="University of Nairobi"/>
    <d v="2016-08-12T00:00:00"/>
    <d v="2018-03-01T00:00:00"/>
    <d v="2025-09-28T00:00:00"/>
    <n v="91"/>
    <m/>
    <m/>
    <m/>
    <n v="91"/>
    <x v="27"/>
    <x v="1"/>
    <s v="In progress: Above 60 months"/>
    <x v="2"/>
  </r>
  <r>
    <n v="175"/>
    <s v="C3/022"/>
    <s v="Save"/>
    <m/>
    <s v="Kumwenda"/>
    <x v="1"/>
    <x v="4"/>
    <s v="Malawi"/>
    <x v="6"/>
    <s v="University of Malawi"/>
    <d v="2013-11-01T00:00:00"/>
    <d v="2013-03-01T00:00:00"/>
    <d v="2025-09-28T00:00:00"/>
    <m/>
    <m/>
    <m/>
    <m/>
    <n v="74"/>
    <x v="136"/>
    <x v="0"/>
    <n v="74"/>
    <x v="1"/>
  </r>
  <r>
    <n v="176"/>
    <s v="C10/021"/>
    <s v="Shakeerah "/>
    <s v="Olaide"/>
    <s v="Gbadebo"/>
    <x v="0"/>
    <x v="7"/>
    <s v="Nigeria"/>
    <x v="1"/>
    <s v="University of Ibadan"/>
    <d v="2020-12-17T00:00:00"/>
    <d v="2020-03-01T00:00:00"/>
    <d v="2025-09-28T00:00:00"/>
    <n v="67"/>
    <d v="2024-05-01T00:00:00"/>
    <d v="2024-08-31T00:00:00"/>
    <n v="4"/>
    <n v="67"/>
    <x v="137"/>
    <x v="0"/>
    <n v="52"/>
    <x v="1"/>
  </r>
  <r>
    <n v="177"/>
    <s v="C8/009"/>
    <s v="Siphamandla"/>
    <s v="Bonga"/>
    <s v="Gumede"/>
    <x v="1"/>
    <x v="5"/>
    <s v="South Africa"/>
    <x v="2"/>
    <s v="University of the Witwatersrand"/>
    <d v="2019-01-01T00:00:00"/>
    <d v="2018-03-01T00:00:00"/>
    <d v="2025-09-28T00:00:00"/>
    <n v="91"/>
    <m/>
    <m/>
    <m/>
    <n v="91"/>
    <x v="69"/>
    <x v="0"/>
    <n v="81"/>
    <x v="1"/>
  </r>
  <r>
    <n v="178"/>
    <s v="C9/004"/>
    <s v="Noel"/>
    <m/>
    <s v="Korukire"/>
    <x v="1"/>
    <x v="1"/>
    <s v="Rwanda"/>
    <x v="5"/>
    <s v="University of Rwanda"/>
    <d v="2019-09-01T00:00:00"/>
    <d v="2019-03-01T00:00:00"/>
    <d v="2025-09-28T00:00:00"/>
    <n v="79"/>
    <m/>
    <m/>
    <m/>
    <n v="79"/>
    <x v="138"/>
    <x v="0"/>
    <s v="In progress: Above 60 months"/>
    <x v="2"/>
  </r>
  <r>
    <n v="179"/>
    <s v="C9/003"/>
    <s v="Skye"/>
    <s v="Nandi"/>
    <s v="Adams"/>
    <x v="0"/>
    <x v="1"/>
    <s v="South Africa"/>
    <x v="2"/>
    <s v="University of the Witwatersrand"/>
    <d v="2018-05-22T00:00:00"/>
    <d v="2019-03-01T00:00:00"/>
    <d v="2025-09-28T00:00:00"/>
    <m/>
    <m/>
    <m/>
    <m/>
    <n v="44"/>
    <x v="109"/>
    <x v="0"/>
    <n v="44"/>
    <x v="0"/>
  </r>
  <r>
    <n v="180"/>
    <s v="C9/006"/>
    <s v="Lilian"/>
    <s v="Nkirote"/>
    <s v="Njagi"/>
    <x v="0"/>
    <x v="1"/>
    <s v="Kenya"/>
    <x v="7"/>
    <s v="University of Nairobi"/>
    <d v="2018-12-08T00:00:00"/>
    <d v="2019-03-01T00:00:00"/>
    <d v="2025-09-28T00:00:00"/>
    <n v="79"/>
    <d v="2023-09-01T00:00:00"/>
    <d v="2024-06-30T00:00:00"/>
    <n v="10"/>
    <n v="79"/>
    <x v="139"/>
    <x v="0"/>
    <n v="60"/>
    <x v="1"/>
  </r>
  <r>
    <n v="181"/>
    <s v="C9/007"/>
    <s v="Leonidas"/>
    <m/>
    <s v="Banamwana"/>
    <x v="1"/>
    <x v="1"/>
    <s v="Rwanda"/>
    <x v="5"/>
    <s v="University of Rwanda"/>
    <d v="2019-10-20T00:00:00"/>
    <d v="2019-03-01T00:00:00"/>
    <d v="2025-09-28T00:00:00"/>
    <n v="79"/>
    <m/>
    <m/>
    <m/>
    <n v="79"/>
    <x v="27"/>
    <x v="1"/>
    <s v="In progress: Above 60 months"/>
    <x v="2"/>
  </r>
  <r>
    <n v="182"/>
    <s v="C7/026"/>
    <s v="Sonti"/>
    <s v="Imogene"/>
    <s v="Pilusa"/>
    <x v="0"/>
    <x v="3"/>
    <s v="South Africa"/>
    <x v="2"/>
    <s v="University of the Witwatersrand"/>
    <d v="2017-02-03T00:00:00"/>
    <d v="2017-03-01T00:00:00"/>
    <d v="2025-09-28T00:00:00"/>
    <m/>
    <m/>
    <m/>
    <m/>
    <n v="57"/>
    <x v="140"/>
    <x v="0"/>
    <n v="57"/>
    <x v="1"/>
  </r>
  <r>
    <n v="183"/>
    <s v="C9/009"/>
    <s v="Cyril"/>
    <s v="Nyalik"/>
    <s v="Ogada"/>
    <x v="1"/>
    <x v="1"/>
    <s v="Kenya"/>
    <x v="7"/>
    <s v="University of the Witwatersrand"/>
    <d v="2020-08-12T00:00:00"/>
    <d v="2019-03-01T00:00:00"/>
    <d v="2025-09-28T00:00:00"/>
    <n v="79"/>
    <m/>
    <m/>
    <m/>
    <n v="79"/>
    <x v="27"/>
    <x v="1"/>
    <s v="In progress: Above 60 months"/>
    <x v="2"/>
  </r>
  <r>
    <n v="184"/>
    <s v="C2/006"/>
    <s v="Stephen"/>
    <s v="Ojiambo"/>
    <s v="Wandera"/>
    <x v="1"/>
    <x v="2"/>
    <s v="Uganda"/>
    <x v="4"/>
    <s v="Makerere University"/>
    <d v="2012-02-07T00:00:00"/>
    <d v="2012-03-01T00:00:00"/>
    <d v="2025-09-28T00:00:00"/>
    <m/>
    <m/>
    <m/>
    <m/>
    <n v="49"/>
    <x v="14"/>
    <x v="0"/>
    <n v="49"/>
    <x v="0"/>
  </r>
  <r>
    <n v="185"/>
    <s v="C7/025"/>
    <s v="Stevens"/>
    <s v="M.B"/>
    <s v="Kisaka"/>
    <x v="1"/>
    <x v="3"/>
    <s v="Uganda"/>
    <x v="4"/>
    <s v="University of Nairobi"/>
    <d v="2017-06-01T00:00:00"/>
    <d v="2017-03-01T00:00:00"/>
    <d v="2025-09-28T00:00:00"/>
    <m/>
    <m/>
    <m/>
    <m/>
    <n v="70"/>
    <x v="141"/>
    <x v="0"/>
    <n v="70"/>
    <x v="1"/>
  </r>
  <r>
    <n v="186"/>
    <s v="C1/019"/>
    <s v="Sulaimon"/>
    <s v="Taiwo"/>
    <s v="Adedokun"/>
    <x v="1"/>
    <x v="8"/>
    <s v="Nigeria"/>
    <x v="0"/>
    <s v="Obafemi Awolowo University"/>
    <d v="2011-03-01T00:00:00"/>
    <d v="2011-04-01T00:00:00"/>
    <d v="2025-09-28T00:00:00"/>
    <m/>
    <m/>
    <m/>
    <m/>
    <n v="26"/>
    <x v="142"/>
    <x v="0"/>
    <n v="26"/>
    <x v="0"/>
  </r>
  <r>
    <n v="187"/>
    <s v="C1/020"/>
    <s v="Sulaimon"/>
    <s v="Atolagbe"/>
    <s v="Afolabi"/>
    <x v="1"/>
    <x v="8"/>
    <s v="Nigeria"/>
    <x v="11"/>
    <s v="University of the Witwatersrand"/>
    <d v="2011-03-01T00:00:00"/>
    <d v="2011-04-01T00:00:00"/>
    <d v="2025-09-28T00:00:00"/>
    <m/>
    <m/>
    <m/>
    <m/>
    <n v="81"/>
    <x v="143"/>
    <x v="0"/>
    <n v="81"/>
    <x v="1"/>
  </r>
  <r>
    <n v="188"/>
    <s v="C9/014"/>
    <s v="OLUFUNMILOLA"/>
    <s v="BAMIDELE"/>
    <s v="MAKANJUOLA"/>
    <x v="0"/>
    <x v="1"/>
    <s v="Nigeria"/>
    <x v="1"/>
    <s v="University of Ibadan"/>
    <d v="2019-01-07T00:00:00"/>
    <d v="2019-03-01T00:00:00"/>
    <d v="2025-09-28T00:00:00"/>
    <n v="79"/>
    <m/>
    <m/>
    <m/>
    <n v="79"/>
    <x v="27"/>
    <x v="1"/>
    <s v="In progress: Above 60 months"/>
    <x v="2"/>
  </r>
  <r>
    <n v="189"/>
    <s v="C1/018"/>
    <s v="Sunday"/>
    <s v="Adepoju"/>
    <s v="Adedini"/>
    <x v="1"/>
    <x v="8"/>
    <s v="Nigeria"/>
    <x v="0"/>
    <s v="University of the Witwatersrand"/>
    <d v="2011-02-08T00:00:00"/>
    <d v="2011-04-01T00:00:00"/>
    <d v="2025-09-28T00:00:00"/>
    <m/>
    <m/>
    <m/>
    <m/>
    <n v="24"/>
    <x v="144"/>
    <x v="0"/>
    <n v="24"/>
    <x v="0"/>
  </r>
  <r>
    <n v="190"/>
    <s v="C4/025"/>
    <s v="Sunday"/>
    <s v="Joseph"/>
    <s v="Ayamolowo"/>
    <x v="1"/>
    <x v="6"/>
    <s v="Nigeria"/>
    <x v="0"/>
    <s v="Obafemi Awolowo University"/>
    <d v="2014-08-15T00:00:00"/>
    <d v="2014-03-01T00:00:00"/>
    <d v="2025-09-28T00:00:00"/>
    <m/>
    <m/>
    <m/>
    <m/>
    <n v="57"/>
    <x v="145"/>
    <x v="0"/>
    <n v="57"/>
    <x v="1"/>
  </r>
  <r>
    <n v="191"/>
    <s v="C5/005"/>
    <s v="Taiwo"/>
    <s v="Akinyode"/>
    <s v="Obembe"/>
    <x v="1"/>
    <x v="9"/>
    <s v="Nigeria"/>
    <x v="1"/>
    <s v="University of the Witwatersrand"/>
    <d v="2016-07-04T00:00:00"/>
    <d v="2015-03-01T00:00:00"/>
    <d v="2025-09-28T00:00:00"/>
    <m/>
    <m/>
    <m/>
    <m/>
    <n v="81"/>
    <x v="146"/>
    <x v="0"/>
    <n v="81"/>
    <x v="1"/>
  </r>
  <r>
    <n v="192"/>
    <s v="C9/019"/>
    <s v="Ronald"/>
    <s v="Kibet"/>
    <s v="Tonui"/>
    <x v="1"/>
    <x v="1"/>
    <s v="Kenya"/>
    <x v="10"/>
    <s v="University of the Witwatersrand"/>
    <d v="2020-01-01T00:00:00"/>
    <d v="2019-03-01T00:00:00"/>
    <d v="2025-09-28T00:00:00"/>
    <n v="79"/>
    <m/>
    <m/>
    <m/>
    <n v="79"/>
    <x v="27"/>
    <x v="1"/>
    <s v="In progress: Above 60 months"/>
    <x v="2"/>
  </r>
  <r>
    <n v="193"/>
    <s v="C1/008"/>
    <s v="Taofeek"/>
    <s v="Oluwole"/>
    <s v="Awotidebe"/>
    <x v="1"/>
    <x v="8"/>
    <s v="Nigeria"/>
    <x v="0"/>
    <s v="University of Ibadan"/>
    <d v="2011-07-15T00:00:00"/>
    <d v="2011-04-01T00:00:00"/>
    <d v="2025-09-28T00:00:00"/>
    <m/>
    <m/>
    <m/>
    <m/>
    <n v="56"/>
    <x v="147"/>
    <x v="0"/>
    <n v="56"/>
    <x v="1"/>
  </r>
  <r>
    <n v="194"/>
    <s v="C6/013"/>
    <s v="Taofeek"/>
    <s v="Kolawole"/>
    <s v="Aliyu"/>
    <x v="1"/>
    <x v="0"/>
    <s v="Nigeria"/>
    <x v="0"/>
    <s v="Obafemi Awolowo University"/>
    <d v="2016-12-20T00:00:00"/>
    <d v="2016-03-01T00:00:00"/>
    <d v="2025-09-28T00:00:00"/>
    <m/>
    <m/>
    <m/>
    <m/>
    <n v="42"/>
    <x v="148"/>
    <x v="0"/>
    <n v="42"/>
    <x v="0"/>
  </r>
  <r>
    <n v="195"/>
    <s v="C9/022"/>
    <s v="Glory "/>
    <m/>
    <s v="Mzembe"/>
    <x v="0"/>
    <x v="1"/>
    <s v="Malawi"/>
    <x v="6"/>
    <s v="University of Malawi"/>
    <d v="2019-12-16T00:00:00"/>
    <d v="2019-03-01T00:00:00"/>
    <d v="2025-09-28T00:00:00"/>
    <n v="79"/>
    <d v="2023-06-01T00:00:00"/>
    <d v="2024-05-31T00:00:00"/>
    <n v="12"/>
    <n v="79"/>
    <x v="27"/>
    <x v="1"/>
    <s v="In progress: Above 60 months"/>
    <x v="2"/>
  </r>
  <r>
    <n v="196"/>
    <s v="C9/023"/>
    <s v="Temitope "/>
    <m/>
    <s v="Ilori"/>
    <x v="0"/>
    <x v="1"/>
    <s v="Nigeria"/>
    <x v="1"/>
    <s v="University of Ibadan"/>
    <d v="2020-01-10T00:00:00"/>
    <d v="2019-03-01T00:00:00"/>
    <d v="2025-09-28T00:00:00"/>
    <n v="79"/>
    <m/>
    <m/>
    <m/>
    <n v="79"/>
    <x v="27"/>
    <x v="1"/>
    <s v="In progress: Above 60 months"/>
    <x v="2"/>
  </r>
  <r>
    <n v="197"/>
    <s v="C3/008"/>
    <s v="Tonney"/>
    <s v="Stophen"/>
    <s v="Nyirenda"/>
    <x v="1"/>
    <x v="4"/>
    <s v="Malawi"/>
    <x v="6"/>
    <s v="University of Malawi"/>
    <d v="2011-11-01T00:00:00"/>
    <d v="2013-03-01T00:00:00"/>
    <d v="2025-09-28T00:00:00"/>
    <m/>
    <m/>
    <m/>
    <m/>
    <n v="28"/>
    <x v="149"/>
    <x v="0"/>
    <n v="28"/>
    <x v="0"/>
  </r>
  <r>
    <n v="198"/>
    <s v="C10/002"/>
    <s v="Aline"/>
    <m/>
    <s v="Uwase"/>
    <x v="0"/>
    <x v="7"/>
    <s v="Rwanda"/>
    <x v="5"/>
    <s v="University of the Witwatersrand"/>
    <d v="2019-12-16T00:00:00"/>
    <d v="2020-03-01T00:00:00"/>
    <d v="2025-09-28T00:00:00"/>
    <n v="67"/>
    <m/>
    <m/>
    <m/>
    <n v="67"/>
    <x v="27"/>
    <x v="1"/>
    <s v="In progress: Above 60 months"/>
    <x v="2"/>
  </r>
  <r>
    <n v="199"/>
    <s v="C4/010"/>
    <s v="Tumaini"/>
    <s v="Chiseko"/>
    <s v="Malenga"/>
    <x v="0"/>
    <x v="6"/>
    <s v="Malawi"/>
    <x v="6"/>
    <s v="University of Malawi"/>
    <d v="2014-03-31T00:00:00"/>
    <d v="2014-03-01T00:00:00"/>
    <d v="2025-09-28T00:00:00"/>
    <m/>
    <m/>
    <m/>
    <m/>
    <n v="94"/>
    <x v="63"/>
    <x v="0"/>
    <n v="94"/>
    <x v="1"/>
  </r>
  <r>
    <n v="200"/>
    <s v="C10/004"/>
    <s v="Aneth"/>
    <s v="Vedastus"/>
    <s v="Kalinjuma"/>
    <x v="0"/>
    <x v="7"/>
    <s v="Tanzania"/>
    <x v="3"/>
    <s v="University of the Witwatersrand"/>
    <d v="2020-09-15T00:00:00"/>
    <d v="2020-03-01T00:00:00"/>
    <d v="2025-09-28T00:00:00"/>
    <n v="67"/>
    <m/>
    <m/>
    <m/>
    <n v="67"/>
    <x v="27"/>
    <x v="1"/>
    <s v="In progress: Above 60 months"/>
    <x v="2"/>
  </r>
  <r>
    <n v="201"/>
    <s v="C10/005"/>
    <s v="Apatsa"/>
    <m/>
    <s v="Selemani"/>
    <x v="1"/>
    <x v="7"/>
    <s v="Malawi"/>
    <x v="6"/>
    <s v="University of the Witwatersrand"/>
    <d v="2021-08-16T00:00:00"/>
    <d v="2020-03-01T00:00:00"/>
    <d v="2025-09-28T00:00:00"/>
    <n v="67"/>
    <m/>
    <m/>
    <m/>
    <n v="67"/>
    <x v="27"/>
    <x v="1"/>
    <s v="In progress: Above 60 months"/>
    <x v="2"/>
  </r>
  <r>
    <n v="202"/>
    <s v="C6/024"/>
    <s v="Tutu"/>
    <s v="Said"/>
    <s v="Mzee"/>
    <x v="0"/>
    <x v="0"/>
    <s v="Tanzania"/>
    <x v="3"/>
    <s v="University of Dar es Salaam"/>
    <d v="2016-10-20T00:00:00"/>
    <d v="2016-03-01T00:00:00"/>
    <d v="2025-09-28T00:00:00"/>
    <m/>
    <m/>
    <m/>
    <m/>
    <n v="99"/>
    <x v="87"/>
    <x v="0"/>
    <n v="99"/>
    <x v="1"/>
  </r>
  <r>
    <n v="203"/>
    <s v="C6/005"/>
    <s v="Valens"/>
    <m/>
    <s v="Mbarushimana"/>
    <x v="1"/>
    <x v="0"/>
    <s v="Rwanda"/>
    <x v="5"/>
    <s v="University of the Witwatersrand"/>
    <d v="2017-03-16T00:00:00"/>
    <d v="2016-03-01T00:00:00"/>
    <d v="2025-09-28T00:00:00"/>
    <n v="115"/>
    <m/>
    <m/>
    <m/>
    <n v="115"/>
    <x v="150"/>
    <x v="0"/>
    <n v="104"/>
    <x v="1"/>
  </r>
  <r>
    <n v="204"/>
    <s v="C10/009"/>
    <s v="Emmanuel"/>
    <m/>
    <s v="Nzabonimana"/>
    <x v="1"/>
    <x v="7"/>
    <s v="Rwanda"/>
    <x v="5"/>
    <s v="University of the Witwatersrand"/>
    <d v="2020-06-01T00:00:00"/>
    <d v="2020-03-01T00:00:00"/>
    <d v="2025-09-28T00:00:00"/>
    <n v="67"/>
    <m/>
    <m/>
    <m/>
    <n v="67"/>
    <x v="151"/>
    <x v="0"/>
    <n v="58"/>
    <x v="1"/>
  </r>
  <r>
    <n v="205"/>
    <s v="C1/006"/>
    <s v="Victoria"/>
    <s v="Mathew"/>
    <s v="Mwakalinga Chuma"/>
    <x v="0"/>
    <x v="8"/>
    <s v="Tanzania"/>
    <x v="3"/>
    <s v="University of the Witwatersrand"/>
    <d v="2011-03-07T00:00:00"/>
    <d v="2011-04-01T00:00:00"/>
    <d v="2025-09-28T00:00:00"/>
    <m/>
    <m/>
    <m/>
    <m/>
    <n v="81"/>
    <x v="143"/>
    <x v="0"/>
    <n v="81"/>
    <x v="1"/>
  </r>
  <r>
    <n v="206"/>
    <s v="C7/008"/>
    <s v="Wanangwa"/>
    <s v="Chimwaza"/>
    <s v="Manda"/>
    <x v="0"/>
    <x v="3"/>
    <s v="Malawi"/>
    <x v="6"/>
    <s v="University of the Witwatersrand"/>
    <d v="2017-09-21T00:00:00"/>
    <d v="2017-03-01T00:00:00"/>
    <d v="2025-09-28T00:00:00"/>
    <m/>
    <m/>
    <m/>
    <m/>
    <n v="81"/>
    <x v="152"/>
    <x v="0"/>
    <n v="81"/>
    <x v="1"/>
  </r>
  <r>
    <n v="207"/>
    <s v="C1/005"/>
    <s v="Wells"/>
    <m/>
    <s v="Utembe"/>
    <x v="1"/>
    <x v="8"/>
    <s v="Malawi"/>
    <x v="6"/>
    <s v="University of the Witwatersrand"/>
    <d v="2011-04-13T00:00:00"/>
    <d v="2011-04-01T00:00:00"/>
    <d v="2025-09-28T00:00:00"/>
    <m/>
    <m/>
    <m/>
    <m/>
    <n v="63"/>
    <x v="153"/>
    <x v="0"/>
    <n v="63"/>
    <x v="1"/>
  </r>
  <r>
    <n v="208"/>
    <s v="C9/011"/>
    <s v="Wilfred"/>
    <m/>
    <s v="Eneku"/>
    <x v="1"/>
    <x v="1"/>
    <s v="Uganda"/>
    <x v="4"/>
    <s v="Makerere University"/>
    <d v="2019-04-01T00:00:00"/>
    <d v="2019-03-01T00:00:00"/>
    <d v="2025-09-28T00:00:00"/>
    <n v="79"/>
    <m/>
    <m/>
    <m/>
    <n v="79"/>
    <x v="154"/>
    <x v="0"/>
    <n v="65"/>
    <x v="1"/>
  </r>
  <r>
    <n v="209"/>
    <s v="C4/009"/>
    <s v="Winnie"/>
    <s v="Chepkurui"/>
    <s v="Mutai"/>
    <x v="0"/>
    <x v="6"/>
    <s v="Kenya"/>
    <x v="7"/>
    <s v="University of Nairobi"/>
    <d v="2015-03-15T00:00:00"/>
    <d v="2014-03-01T00:00:00"/>
    <d v="2025-09-28T00:00:00"/>
    <m/>
    <m/>
    <m/>
    <m/>
    <n v="115"/>
    <x v="155"/>
    <x v="0"/>
    <n v="115"/>
    <x v="1"/>
  </r>
  <r>
    <n v="210"/>
    <s v="C10/015"/>
    <s v="Mary"/>
    <s v="Ogbenyi"/>
    <s v="Ugalahi"/>
    <x v="0"/>
    <x v="7"/>
    <s v="Nigeria"/>
    <x v="1"/>
    <s v="University of Ibadan"/>
    <d v="2020-05-04T00:00:00"/>
    <d v="2020-03-01T00:00:00"/>
    <d v="2025-09-28T00:00:00"/>
    <n v="67"/>
    <m/>
    <m/>
    <m/>
    <n v="67"/>
    <x v="156"/>
    <x v="0"/>
    <n v="61"/>
    <x v="1"/>
  </r>
  <r>
    <n v="211"/>
    <s v="C10/016"/>
    <s v="Maureen"/>
    <s v="Daisy"/>
    <s v="Majamanda"/>
    <x v="0"/>
    <x v="7"/>
    <s v="Malawi"/>
    <x v="6"/>
    <s v="University of Malawi"/>
    <d v="2021-07-21T00:00:00"/>
    <d v="2020-03-01T00:00:00"/>
    <d v="2025-09-28T00:00:00"/>
    <n v="67"/>
    <m/>
    <m/>
    <m/>
    <n v="67"/>
    <x v="27"/>
    <x v="1"/>
    <s v="In progress: Above 60 months"/>
    <x v="2"/>
  </r>
  <r>
    <n v="212"/>
    <s v="C10/017"/>
    <s v="Monday"/>
    <s v="Daniel"/>
    <s v="Olodu"/>
    <x v="1"/>
    <x v="7"/>
    <s v="Nigeria"/>
    <x v="0"/>
    <s v="University of Ibadan"/>
    <d v="2021-03-12T00:00:00"/>
    <d v="2020-03-01T00:00:00"/>
    <d v="2025-09-28T00:00:00"/>
    <n v="67"/>
    <m/>
    <m/>
    <m/>
    <n v="67"/>
    <x v="27"/>
    <x v="1"/>
    <s v="In progress: Above 60 months"/>
    <x v="2"/>
  </r>
  <r>
    <n v="213"/>
    <s v="C10/018"/>
    <s v="Oluwatosin"/>
    <s v="Eunice"/>
    <s v="Olorunmoteni"/>
    <x v="0"/>
    <x v="7"/>
    <s v="Nigeria"/>
    <x v="0"/>
    <s v="Obafemi Awolowo University"/>
    <d v="2021-04-19T00:00:00"/>
    <d v="2020-03-01T00:00:00"/>
    <d v="2025-09-28T00:00:00"/>
    <n v="67"/>
    <m/>
    <m/>
    <m/>
    <n v="67"/>
    <x v="157"/>
    <x v="0"/>
    <n v="61"/>
    <x v="1"/>
  </r>
  <r>
    <n v="214"/>
    <s v="C10/019"/>
    <s v="Omotade"/>
    <s v="Adebimpe"/>
    <s v="Ijarotimi"/>
    <x v="0"/>
    <x v="7"/>
    <s v="Nigeria"/>
    <x v="0"/>
    <s v="University of Ibadan"/>
    <d v="2021-01-21T00:00:00"/>
    <d v="2020-03-01T00:00:00"/>
    <d v="2025-09-28T00:00:00"/>
    <n v="67"/>
    <m/>
    <m/>
    <m/>
    <n v="67"/>
    <x v="27"/>
    <x v="1"/>
    <s v="In progress: Above 60 months"/>
    <x v="2"/>
  </r>
  <r>
    <n v="215"/>
    <s v="C10/020"/>
    <s v="Patience"/>
    <m/>
    <s v="Shamu"/>
    <x v="0"/>
    <x v="7"/>
    <s v="Zimbabwe"/>
    <x v="2"/>
    <s v="University of the Witwatersrand"/>
    <d v="2021-03-10T00:00:00"/>
    <d v="2020-03-01T00:00:00"/>
    <d v="2025-09-28T00:00:00"/>
    <n v="67"/>
    <m/>
    <m/>
    <m/>
    <n v="67"/>
    <x v="27"/>
    <x v="1"/>
    <s v="In progress: Above 60 months"/>
    <x v="2"/>
  </r>
  <r>
    <n v="216"/>
    <s v="C5/004"/>
    <s v="Yolanda"/>
    <s v="Malele"/>
    <s v="Kolisa"/>
    <x v="0"/>
    <x v="9"/>
    <s v="South Africa"/>
    <x v="2"/>
    <s v="University of the Witwatersrand"/>
    <d v="2016-03-01T00:00:00"/>
    <d v="2015-03-01T00:00:00"/>
    <d v="2025-09-28T00:00:00"/>
    <m/>
    <m/>
    <m/>
    <m/>
    <n v="75"/>
    <x v="12"/>
    <x v="0"/>
    <n v="75"/>
    <x v="1"/>
  </r>
  <r>
    <n v="217"/>
    <s v="C10/022"/>
    <s v="Stefanie"/>
    <m/>
    <s v="Vermaak"/>
    <x v="0"/>
    <x v="7"/>
    <s v="South Africa"/>
    <x v="2"/>
    <s v="University of the Witwatersrand"/>
    <d v="2019-08-01T00:00:00"/>
    <d v="2020-03-01T00:00:00"/>
    <d v="2025-09-28T00:00:00"/>
    <n v="67"/>
    <m/>
    <m/>
    <m/>
    <n v="67"/>
    <x v="27"/>
    <x v="1"/>
    <s v="In progress: Above 60 months"/>
    <x v="2"/>
  </r>
  <r>
    <n v="218"/>
    <s v="C10/023"/>
    <s v="Takondwa"/>
    <s v="Connis"/>
    <s v="Bakuwa"/>
    <x v="0"/>
    <x v="7"/>
    <s v="Malawi"/>
    <x v="6"/>
    <s v="University of the Witwatersrand"/>
    <d v="2021-10-10T00:00:00"/>
    <d v="2020-03-01T00:00:00"/>
    <d v="2025-09-28T00:00:00"/>
    <n v="67"/>
    <m/>
    <m/>
    <m/>
    <n v="67"/>
    <x v="27"/>
    <x v="1"/>
    <s v="In progress: Above 60 months"/>
    <x v="2"/>
  </r>
  <r>
    <n v="219"/>
    <s v="C10/024"/>
    <s v="Temitope"/>
    <s v="Olumuyiwa"/>
    <s v="Ojo"/>
    <x v="1"/>
    <x v="7"/>
    <s v="Nigeria"/>
    <x v="0"/>
    <s v="University of the Witwatersrand"/>
    <d v="2022-03-02T00:00:00"/>
    <d v="2020-03-01T00:00:00"/>
    <d v="2025-09-28T00:00:00"/>
    <n v="67"/>
    <m/>
    <m/>
    <m/>
    <n v="67"/>
    <x v="27"/>
    <x v="1"/>
    <s v="In progress: Above 60 months"/>
    <x v="2"/>
  </r>
  <r>
    <n v="220"/>
    <s v="C10/025"/>
    <s v="Yetunde"/>
    <s v="A"/>
    <s v="Onimode"/>
    <x v="0"/>
    <x v="7"/>
    <s v="Nigeria"/>
    <x v="1"/>
    <s v="University of the Witwatersrand"/>
    <d v="2021-08-24T00:00:00"/>
    <d v="2020-03-01T00:00:00"/>
    <d v="2025-09-28T00:00:00"/>
    <n v="67"/>
    <m/>
    <m/>
    <m/>
    <n v="67"/>
    <x v="27"/>
    <x v="1"/>
    <s v="In progress: Above 60 months"/>
    <x v="2"/>
  </r>
  <r>
    <n v="221"/>
    <s v="C11/001"/>
    <s v="Adeola"/>
    <s v="Temitope"/>
    <s v="Williams"/>
    <x v="0"/>
    <x v="10"/>
    <s v="Nigeria"/>
    <x v="1"/>
    <s v="University of Ibadan"/>
    <m/>
    <d v="2025-03-01T00:00:00"/>
    <d v="2025-09-28T00:00:00"/>
    <n v="7"/>
    <m/>
    <m/>
    <m/>
    <m/>
    <x v="27"/>
    <x v="1"/>
    <s v="In progress: Below 60 Months"/>
    <x v="3"/>
  </r>
  <r>
    <n v="222"/>
    <s v="C11/002"/>
    <s v="Amina"/>
    <s v="Hassan"/>
    <s v="Hussein"/>
    <x v="0"/>
    <x v="10"/>
    <s v="Somalia"/>
    <x v="12"/>
    <m/>
    <m/>
    <d v="2025-03-01T00:00:00"/>
    <d v="2025-09-28T00:00:00"/>
    <n v="7"/>
    <m/>
    <m/>
    <m/>
    <m/>
    <x v="27"/>
    <x v="1"/>
    <s v="In progress: Below 60 Months"/>
    <x v="3"/>
  </r>
  <r>
    <n v="223"/>
    <s v="C11/003"/>
    <s v="Christabellah"/>
    <m/>
    <s v="Namugenyi"/>
    <x v="0"/>
    <x v="10"/>
    <s v="Uganda"/>
    <x v="4"/>
    <s v="Makerere University"/>
    <m/>
    <d v="2025-03-01T00:00:00"/>
    <d v="2025-09-28T00:00:00"/>
    <n v="7"/>
    <m/>
    <m/>
    <m/>
    <m/>
    <x v="27"/>
    <x v="1"/>
    <s v="In progress: Below 60 Months"/>
    <x v="3"/>
  </r>
  <r>
    <n v="224"/>
    <s v="C11/004"/>
    <s v="Cyril"/>
    <s v="Tamuka"/>
    <s v="Chironda"/>
    <x v="1"/>
    <x v="10"/>
    <s v="Zimbabwe"/>
    <x v="11"/>
    <s v="University of the Witwatersrand"/>
    <m/>
    <d v="2025-03-01T00:00:00"/>
    <d v="2025-09-28T00:00:00"/>
    <n v="7"/>
    <m/>
    <m/>
    <m/>
    <m/>
    <x v="27"/>
    <x v="1"/>
    <s v="In progress: Below 60 Months"/>
    <x v="3"/>
  </r>
  <r>
    <n v="225"/>
    <s v="C11/005"/>
    <s v="Elizabeth"/>
    <s v="Oluwatoyin"/>
    <s v="Abe"/>
    <x v="0"/>
    <x v="10"/>
    <s v="Nigeria"/>
    <x v="1"/>
    <s v="University of Ibadan"/>
    <m/>
    <d v="2025-03-01T00:00:00"/>
    <d v="2025-09-28T00:00:00"/>
    <n v="7"/>
    <m/>
    <m/>
    <m/>
    <m/>
    <x v="27"/>
    <x v="1"/>
    <s v="In progress: Below 60 Months"/>
    <x v="3"/>
  </r>
  <r>
    <n v="226"/>
    <s v="C11/006"/>
    <s v="Fanuel"/>
    <s v="Meckson"/>
    <s v="Bickton"/>
    <x v="1"/>
    <x v="10"/>
    <s v="Malawi"/>
    <x v="6"/>
    <m/>
    <m/>
    <d v="2025-03-01T00:00:00"/>
    <d v="2025-09-28T00:00:00"/>
    <n v="7"/>
    <m/>
    <m/>
    <m/>
    <m/>
    <x v="27"/>
    <x v="1"/>
    <s v="In progress: Below 60 Months"/>
    <x v="3"/>
  </r>
  <r>
    <n v="227"/>
    <s v="C11/007"/>
    <s v="Funmilola"/>
    <s v="Olanike"/>
    <s v="Wuraola"/>
    <x v="0"/>
    <x v="10"/>
    <s v="Nigeria"/>
    <x v="0"/>
    <m/>
    <m/>
    <d v="2025-03-01T00:00:00"/>
    <d v="2025-09-28T00:00:00"/>
    <n v="7"/>
    <m/>
    <m/>
    <m/>
    <m/>
    <x v="27"/>
    <x v="1"/>
    <s v="In progress: Below 60 Months"/>
    <x v="3"/>
  </r>
  <r>
    <n v="228"/>
    <s v="C11/008"/>
    <s v="Gallad"/>
    <s v="Dahir"/>
    <s v="Hassan"/>
    <x v="1"/>
    <x v="10"/>
    <s v="Somalia"/>
    <x v="12"/>
    <m/>
    <m/>
    <d v="2025-03-01T00:00:00"/>
    <d v="2025-09-28T00:00:00"/>
    <n v="7"/>
    <m/>
    <m/>
    <m/>
    <m/>
    <x v="27"/>
    <x v="1"/>
    <s v="In progress: Below 60 Months"/>
    <x v="3"/>
  </r>
  <r>
    <n v="229"/>
    <s v="C11/009"/>
    <s v="Justine "/>
    <m/>
    <s v="Okello"/>
    <x v="1"/>
    <x v="10"/>
    <s v="Uganda"/>
    <x v="4"/>
    <s v="Makerere University"/>
    <m/>
    <d v="2025-03-01T00:00:00"/>
    <d v="2025-09-28T00:00:00"/>
    <n v="7"/>
    <m/>
    <m/>
    <m/>
    <m/>
    <x v="27"/>
    <x v="1"/>
    <s v="In progress: Below 60 Months"/>
    <x v="3"/>
  </r>
  <r>
    <n v="230"/>
    <s v="C11/010"/>
    <s v="Lydiah"/>
    <s v="Wanjiru"/>
    <s v="Njihia"/>
    <x v="0"/>
    <x v="10"/>
    <s v="Kenya"/>
    <x v="7"/>
    <s v="University of Nairobi"/>
    <m/>
    <d v="2025-03-01T00:00:00"/>
    <d v="2025-09-28T00:00:00"/>
    <n v="7"/>
    <m/>
    <m/>
    <m/>
    <m/>
    <x v="27"/>
    <x v="1"/>
    <s v="In progress: Below 60 Months"/>
    <x v="3"/>
  </r>
  <r>
    <n v="231"/>
    <s v="C11/011"/>
    <s v="Mary"/>
    <s v="Nigandi"/>
    <s v="Kubo"/>
    <x v="0"/>
    <x v="10"/>
    <s v="Kenya"/>
    <x v="7"/>
    <m/>
    <m/>
    <d v="2025-03-01T00:00:00"/>
    <d v="2025-09-28T00:00:00"/>
    <n v="7"/>
    <m/>
    <m/>
    <m/>
    <m/>
    <x v="27"/>
    <x v="1"/>
    <s v="In progress: Below 60 Months"/>
    <x v="3"/>
  </r>
  <r>
    <n v="232"/>
    <s v="C11/012"/>
    <s v="Miles-Dei"/>
    <s v="Benedict"/>
    <s v="Olufeagba"/>
    <x v="1"/>
    <x v="10"/>
    <s v="Nigeria"/>
    <x v="1"/>
    <s v="University of Ibadan"/>
    <m/>
    <d v="2025-03-01T00:00:00"/>
    <d v="2025-09-28T00:00:00"/>
    <n v="7"/>
    <m/>
    <m/>
    <m/>
    <m/>
    <x v="27"/>
    <x v="1"/>
    <s v="In progress: Below 60 Months"/>
    <x v="3"/>
  </r>
  <r>
    <n v="233"/>
    <s v="C11/013"/>
    <s v="Molly"/>
    <s v="Mercy"/>
    <s v="Jerono"/>
    <x v="0"/>
    <x v="10"/>
    <s v="Kenya"/>
    <x v="10"/>
    <s v="Moi University"/>
    <m/>
    <d v="2025-03-01T00:00:00"/>
    <d v="2025-09-28T00:00:00"/>
    <n v="7"/>
    <m/>
    <m/>
    <m/>
    <m/>
    <x v="27"/>
    <x v="1"/>
    <s v="In progress: Below 60 Months"/>
    <x v="3"/>
  </r>
  <r>
    <n v="234"/>
    <s v="C11/014"/>
    <s v="Razak"/>
    <s v="Lewis"/>
    <s v="Mussa"/>
    <x v="1"/>
    <x v="10"/>
    <s v="Malawi"/>
    <x v="6"/>
    <s v="University of Malawi"/>
    <m/>
    <d v="2025-03-01T00:00:00"/>
    <d v="2025-09-28T00:00:00"/>
    <n v="7"/>
    <m/>
    <m/>
    <m/>
    <m/>
    <x v="27"/>
    <x v="1"/>
    <s v="In progress: Below 60 Months"/>
    <x v="3"/>
  </r>
  <r>
    <n v="235"/>
    <s v="C11/015"/>
    <s v="Nichodemus"/>
    <s v="Mutinda"/>
    <s v="Kamuti"/>
    <x v="1"/>
    <x v="10"/>
    <s v="Kenya"/>
    <x v="7"/>
    <s v="University of Nairobi"/>
    <m/>
    <d v="2025-03-01T00:00:00"/>
    <d v="2025-09-28T00:00:00"/>
    <n v="7"/>
    <m/>
    <m/>
    <m/>
    <m/>
    <x v="27"/>
    <x v="1"/>
    <s v="In progress: Below 60 Months"/>
    <x v="3"/>
  </r>
  <r>
    <n v="236"/>
    <s v="C11/016"/>
    <s v="Ochuko"/>
    <s v="Maureen"/>
    <s v="Orherhe"/>
    <x v="0"/>
    <x v="10"/>
    <s v="Nigeria"/>
    <x v="0"/>
    <s v="Obafemi Awolowo University"/>
    <m/>
    <d v="2025-03-01T00:00:00"/>
    <d v="2025-09-28T00:00:00"/>
    <n v="7"/>
    <m/>
    <m/>
    <m/>
    <m/>
    <x v="27"/>
    <x v="1"/>
    <s v="In progress: Below 60 Months"/>
    <x v="3"/>
  </r>
  <r>
    <n v="237"/>
    <s v="C11/017"/>
    <s v="Patani"/>
    <s v="George Wills"/>
    <s v="Mhango"/>
    <x v="1"/>
    <x v="10"/>
    <s v="Malawi"/>
    <x v="6"/>
    <m/>
    <m/>
    <d v="2025-03-01T00:00:00"/>
    <d v="2025-09-28T00:00:00"/>
    <n v="7"/>
    <m/>
    <m/>
    <m/>
    <m/>
    <x v="27"/>
    <x v="1"/>
    <s v="In progress: Below 60 Months"/>
    <x v="3"/>
  </r>
  <r>
    <n v="238"/>
    <s v="C11/018"/>
    <s v="Pierre Celestin"/>
    <m/>
    <s v="Munezero"/>
    <x v="1"/>
    <x v="10"/>
    <s v="Rwanda"/>
    <x v="5"/>
    <m/>
    <m/>
    <d v="2025-03-01T00:00:00"/>
    <d v="2025-09-28T00:00:00"/>
    <n v="7"/>
    <m/>
    <m/>
    <m/>
    <m/>
    <x v="27"/>
    <x v="1"/>
    <s v="In progress: Below 60 Months"/>
    <x v="3"/>
  </r>
  <r>
    <n v="239"/>
    <s v="C11/019"/>
    <s v="Solange"/>
    <m/>
    <s v="Nikwigize"/>
    <x v="0"/>
    <x v="10"/>
    <s v="Rwanda"/>
    <x v="5"/>
    <m/>
    <m/>
    <d v="2025-03-01T00:00:00"/>
    <d v="2025-09-28T00:00:00"/>
    <n v="7"/>
    <m/>
    <m/>
    <m/>
    <m/>
    <x v="27"/>
    <x v="1"/>
    <s v="In progress: Below 60 Months"/>
    <x v="3"/>
  </r>
  <r>
    <n v="240"/>
    <s v="C11/020"/>
    <s v="Winifrida"/>
    <s v="Paschal"/>
    <s v="Mponzi"/>
    <x v="0"/>
    <x v="10"/>
    <s v="Tanzania"/>
    <x v="3"/>
    <m/>
    <m/>
    <d v="2025-03-01T00:00:00"/>
    <d v="2025-09-28T00:00:00"/>
    <n v="7"/>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0">
      <pivotArea outline="0" collapsedLevelsAreSubtotals="1" fieldPosition="0"/>
    </format>
    <format dxfId="101">
      <pivotArea dataOnly="0" labelOnly="1" grandRow="1" outline="0" fieldPosition="0"/>
    </format>
    <format dxfId="102">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8">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 chart="8" format="4" series="1">
      <pivotArea type="data" outline="0" fieldPosition="0">
        <references count="2">
          <reference field="4294967294" count="1" selected="0">
            <x v="0"/>
          </reference>
          <reference field="21" count="1" selected="0">
            <x v="3"/>
          </reference>
        </references>
      </pivotArea>
    </chartFormat>
    <chartFormat chart="8" format="5" series="1">
      <pivotArea type="data" outline="0" fieldPosition="0">
        <references count="2">
          <reference field="4294967294" count="1" selected="0">
            <x v="0"/>
          </reference>
          <reference field="21" count="1" selected="0">
            <x v="8"/>
          </reference>
        </references>
      </pivotArea>
    </chartFormat>
    <chartFormat chart="8" format="6" series="1">
      <pivotArea type="data" outline="0" fieldPosition="0">
        <references count="2">
          <reference field="4294967294" count="1" selected="0">
            <x v="0"/>
          </reference>
          <reference field="21" count="1" selected="0">
            <x v="9"/>
          </reference>
        </references>
      </pivotArea>
    </chartFormat>
    <chartFormat chart="9" format="7" series="1">
      <pivotArea type="data" outline="0" fieldPosition="0">
        <references count="2">
          <reference field="4294967294" count="1" selected="0">
            <x v="0"/>
          </reference>
          <reference field="21" count="1" selected="0">
            <x v="3"/>
          </reference>
        </references>
      </pivotArea>
    </chartFormat>
    <chartFormat chart="9" format="8" series="1">
      <pivotArea type="data" outline="0" fieldPosition="0">
        <references count="2">
          <reference field="4294967294" count="1" selected="0">
            <x v="0"/>
          </reference>
          <reference field="21" count="1" selected="0">
            <x v="8"/>
          </reference>
        </references>
      </pivotArea>
    </chartFormat>
    <chartFormat chart="9" format="9"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1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1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1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1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1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h="1" x="1"/>
        <item t="default"/>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15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82">
      <pivotArea outline="0" collapsedLevelsAreSubtotals="1" fieldPosition="0"/>
    </format>
    <format dxfId="83">
      <pivotArea outline="0" fieldPosition="0">
        <references count="1">
          <reference field="4294967294" count="1">
            <x v="0"/>
          </reference>
        </references>
      </pivotArea>
    </format>
    <format dxfId="84">
      <pivotArea outline="0" fieldPosition="0">
        <references count="1">
          <reference field="4294967294" count="1">
            <x v="1"/>
          </reference>
        </references>
      </pivotArea>
    </format>
    <format dxfId="85">
      <pivotArea outline="0" fieldPosition="0">
        <references count="3">
          <reference field="4294967294" count="1" selected="0">
            <x v="1"/>
          </reference>
          <reference field="8" count="0" selected="0"/>
          <reference field="19" count="1" selected="0">
            <x v="0"/>
          </reference>
        </references>
      </pivotArea>
    </format>
    <format dxfId="86">
      <pivotArea outline="0" fieldPosition="0">
        <references count="3">
          <reference field="4294967294" count="1" selected="0">
            <x v="1"/>
          </reference>
          <reference field="8" count="0" selected="0"/>
          <reference field="19" count="1" selected="0">
            <x v="1"/>
          </reference>
        </references>
      </pivotArea>
    </format>
    <format dxfId="87">
      <pivotArea field="19" grandCol="1" outline="0" axis="axisCol" fieldPosition="0">
        <references count="1">
          <reference field="4294967294" count="1" selected="0">
            <x v="1"/>
          </reference>
        </references>
      </pivotArea>
    </format>
    <format dxfId="88">
      <pivotArea field="19" grandRow="1" outline="0" axis="axisCol" fieldPosition="0">
        <references count="2">
          <reference field="4294967294" count="1" selected="0">
            <x v="1"/>
          </reference>
          <reference field="19" count="1" selected="0">
            <x v="0"/>
          </reference>
        </references>
      </pivotArea>
    </format>
    <format dxfId="89">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1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56">
      <pivotArea outline="0" fieldPosition="0">
        <references count="3">
          <reference field="4294967294" count="1" selected="0">
            <x v="1"/>
          </reference>
          <reference field="8" count="1" selected="0">
            <x v="0"/>
          </reference>
          <reference field="21" count="1" selected="0">
            <x v="0"/>
          </reference>
        </references>
      </pivotArea>
    </format>
    <format dxfId="5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58">
      <pivotArea field="21" grandRow="1" outline="0" axis="axisCol" fieldPosition="0">
        <references count="2">
          <reference field="4294967294" count="1" selected="0">
            <x v="1"/>
          </reference>
          <reference field="21" count="1" selected="0">
            <x v="0"/>
          </reference>
        </references>
      </pivotArea>
    </format>
    <format dxfId="59">
      <pivotArea outline="0" fieldPosition="0">
        <references count="2">
          <reference field="4294967294" count="1" selected="0">
            <x v="1"/>
          </reference>
          <reference field="21" count="1" selected="0">
            <x v="1"/>
          </reference>
        </references>
      </pivotArea>
    </format>
    <format dxfId="60">
      <pivotArea outline="0" fieldPosition="0">
        <references count="2">
          <reference field="4294967294" count="1" selected="0">
            <x v="1"/>
          </reference>
          <reference field="21" count="1" selected="0">
            <x v="2"/>
          </reference>
        </references>
      </pivotArea>
    </format>
    <format dxfId="61">
      <pivotArea outline="0" fieldPosition="0">
        <references count="2">
          <reference field="4294967294" count="1" selected="0">
            <x v="1"/>
          </reference>
          <reference field="21" count="1" selected="0">
            <x v="3"/>
          </reference>
        </references>
      </pivotArea>
    </format>
    <format dxfId="62">
      <pivotArea field="21" grandCol="1" outline="0" axis="axisCol" fieldPosition="0">
        <references count="1">
          <reference field="4294967294" count="1" selected="0">
            <x v="1"/>
          </reference>
        </references>
      </pivotArea>
    </format>
    <format dxfId="63">
      <pivotArea outline="0" fieldPosition="0">
        <references count="2">
          <reference field="4294967294" count="2" selected="0">
            <x v="0"/>
            <x v="1"/>
          </reference>
          <reference field="21" count="1" selected="0">
            <x v="0"/>
          </reference>
        </references>
      </pivotArea>
    </format>
    <format dxfId="64">
      <pivotArea dataOnly="0" labelOnly="1" outline="0" fieldPosition="0">
        <references count="1">
          <reference field="21" count="1">
            <x v="0"/>
          </reference>
        </references>
      </pivotArea>
    </format>
    <format dxfId="65">
      <pivotArea dataOnly="0" labelOnly="1" outline="0" fieldPosition="0">
        <references count="2">
          <reference field="4294967294" count="2">
            <x v="0"/>
            <x v="1"/>
          </reference>
          <reference field="21" count="1" selected="0">
            <x v="0"/>
          </reference>
        </references>
      </pivotArea>
    </format>
    <format dxfId="66">
      <pivotArea outline="0" fieldPosition="0">
        <references count="2">
          <reference field="4294967294" count="2" selected="0">
            <x v="0"/>
            <x v="1"/>
          </reference>
          <reference field="21" count="1" selected="0">
            <x v="1"/>
          </reference>
        </references>
      </pivotArea>
    </format>
    <format dxfId="67">
      <pivotArea dataOnly="0" labelOnly="1" outline="0" fieldPosition="0">
        <references count="1">
          <reference field="21" count="1">
            <x v="1"/>
          </reference>
        </references>
      </pivotArea>
    </format>
    <format dxfId="68">
      <pivotArea dataOnly="0" labelOnly="1" outline="0" fieldPosition="0">
        <references count="2">
          <reference field="4294967294" count="2">
            <x v="0"/>
            <x v="1"/>
          </reference>
          <reference field="21" count="1" selected="0">
            <x v="1"/>
          </reference>
        </references>
      </pivotArea>
    </format>
    <format dxfId="69">
      <pivotArea outline="0" fieldPosition="0">
        <references count="2">
          <reference field="4294967294" count="2" selected="0">
            <x v="0"/>
            <x v="1"/>
          </reference>
          <reference field="21" count="1" selected="0">
            <x v="2"/>
          </reference>
        </references>
      </pivotArea>
    </format>
    <format dxfId="70">
      <pivotArea dataOnly="0" labelOnly="1" outline="0" fieldPosition="0">
        <references count="1">
          <reference field="21" count="1">
            <x v="2"/>
          </reference>
        </references>
      </pivotArea>
    </format>
    <format dxfId="71">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3">
      <pivotArea dataOnly="0" labelOnly="1" outline="0" fieldPosition="0">
        <references count="1">
          <reference field="21" count="1">
            <x v="3"/>
          </reference>
        </references>
      </pivotArea>
    </format>
    <format dxfId="74">
      <pivotArea dataOnly="0" labelOnly="1" outline="0" fieldPosition="0">
        <references count="2">
          <reference field="4294967294" count="2">
            <x v="0"/>
            <x v="1"/>
          </reference>
          <reference field="21" count="1" selected="0">
            <x v="3"/>
          </reference>
        </references>
      </pivotArea>
    </format>
    <format dxfId="75">
      <pivotArea field="21" grandCol="1" outline="0" axis="axisCol" fieldPosition="0">
        <references count="1">
          <reference field="4294967294" count="2" selected="0">
            <x v="0"/>
            <x v="1"/>
          </reference>
        </references>
      </pivotArea>
    </format>
    <format dxfId="76">
      <pivotArea field="21" dataOnly="0" labelOnly="1" grandCol="1" outline="0" axis="axisCol" fieldPosition="0">
        <references count="1">
          <reference field="4294967294" count="1" selected="0">
            <x v="0"/>
          </reference>
        </references>
      </pivotArea>
    </format>
    <format dxfId="77">
      <pivotArea field="21" dataOnly="0" labelOnly="1" grandCol="1" outline="0" axis="axisCol" fieldPosition="0">
        <references count="1">
          <reference field="4294967294" count="1" selected="0">
            <x v="1"/>
          </reference>
        </references>
      </pivotArea>
    </format>
    <format dxfId="78">
      <pivotArea type="origin" dataOnly="0" labelOnly="1" outline="0" offset="A2" fieldPosition="0"/>
    </format>
    <format dxfId="79">
      <pivotArea field="8" type="button" dataOnly="0" labelOnly="1" outline="0" axis="axisRow" fieldPosition="0"/>
    </format>
    <format dxfId="80">
      <pivotArea dataOnly="0" labelOnly="1" outline="0" fieldPosition="0">
        <references count="1">
          <reference field="8" count="0"/>
        </references>
      </pivotArea>
    </format>
    <format dxfId="81">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15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1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9">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55">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8">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 chart="2" format="4">
      <pivotArea type="data" outline="0" fieldPosition="0">
        <references count="3">
          <reference field="4294967294" count="1" selected="0">
            <x v="0"/>
          </reference>
          <reference field="8" count="1" selected="0">
            <x v="0"/>
          </reference>
          <reference field="21" count="1" selected="0">
            <x v="2"/>
          </reference>
        </references>
      </pivotArea>
    </chartFormat>
    <chartFormat chart="8" format="5" series="1">
      <pivotArea type="data" outline="0" fieldPosition="0">
        <references count="2">
          <reference field="4294967294" count="1" selected="0">
            <x v="0"/>
          </reference>
          <reference field="21" count="1" selected="0">
            <x v="0"/>
          </reference>
        </references>
      </pivotArea>
    </chartFormat>
    <chartFormat chart="8" format="6" series="1">
      <pivotArea type="data" outline="0" fieldPosition="0">
        <references count="2">
          <reference field="4294967294" count="1" selected="0">
            <x v="0"/>
          </reference>
          <reference field="21" count="1" selected="0">
            <x v="1"/>
          </reference>
        </references>
      </pivotArea>
    </chartFormat>
    <chartFormat chart="8" format="7" series="1">
      <pivotArea type="data" outline="0" fieldPosition="0">
        <references count="2">
          <reference field="4294967294" count="1" selected="0">
            <x v="0"/>
          </reference>
          <reference field="21" count="1" selected="0">
            <x v="2"/>
          </reference>
        </references>
      </pivotArea>
    </chartFormat>
    <chartFormat chart="8" format="8">
      <pivotArea type="data" outline="0" fieldPosition="0">
        <references count="3">
          <reference field="4294967294" count="1" selected="0">
            <x v="0"/>
          </reference>
          <reference field="8" count="1" selected="0">
            <x v="0"/>
          </reference>
          <reference field="21" count="1" selected="0">
            <x v="2"/>
          </reference>
        </references>
      </pivotArea>
    </chartFormat>
    <chartFormat chart="8" format="9"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1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4">
      <pivotArea outline="0" fieldPosition="0">
        <references count="1">
          <reference field="4294967294" count="1">
            <x v="1"/>
          </reference>
        </references>
      </pivotArea>
    </format>
    <format dxfId="95">
      <pivotArea outline="0" collapsedLevelsAreSubtotals="1" fieldPosition="0"/>
    </format>
    <format dxfId="96">
      <pivotArea field="8" type="button" dataOnly="0" labelOnly="1" outline="0" axis="axisRow" fieldPosition="0"/>
    </format>
    <format dxfId="97">
      <pivotArea dataOnly="0" labelOnly="1" outline="0" fieldPosition="0">
        <references count="1">
          <reference field="4294967294" count="5">
            <x v="0"/>
            <x v="1"/>
            <x v="2"/>
            <x v="3"/>
            <x v="4"/>
          </reference>
        </references>
      </pivotArea>
    </format>
    <format dxfId="98">
      <pivotArea field="8" type="button" dataOnly="0" labelOnly="1" outline="0" axis="axisRow" fieldPosition="0"/>
    </format>
    <format dxfId="99">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1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3">
      <pivotArea outline="0" collapsedLevelsAreSubtotals="1" fieldPosition="0"/>
    </format>
    <format dxfId="54">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1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1">
      <pivotArea outline="0" collapsedLevelsAreSubtotals="1" fieldPosition="0"/>
    </format>
    <format dxfId="52">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1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1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50">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1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8">
      <pivotArea outline="0" collapsedLevelsAreSubtotals="1" fieldPosition="0"/>
    </format>
    <format dxfId="49">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15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20"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39">
      <pivotArea field="6" type="button" dataOnly="0" labelOnly="1" outline="0"/>
    </format>
    <format dxfId="40">
      <pivotArea dataOnly="0" labelOnly="1" outline="0" fieldPosition="0">
        <references count="1">
          <reference field="21" count="0"/>
        </references>
      </pivotArea>
    </format>
    <format dxfId="41">
      <pivotArea dataOnly="0" labelOnly="1" grandCol="1" outline="0" fieldPosition="0"/>
    </format>
    <format dxfId="42">
      <pivotArea dataOnly="0" labelOnly="1" outline="0" fieldPosition="0">
        <references count="1">
          <reference field="21" count="0"/>
        </references>
      </pivotArea>
    </format>
    <format dxfId="43">
      <pivotArea dataOnly="0" labelOnly="1" grandCol="1" outline="0" fieldPosition="0"/>
    </format>
    <format dxfId="44">
      <pivotArea dataOnly="0" labelOnly="1" outline="0" fieldPosition="0">
        <references count="1">
          <reference field="21" count="0"/>
        </references>
      </pivotArea>
    </format>
    <format dxfId="45">
      <pivotArea dataOnly="0" labelOnly="1" grandCol="1" outline="0" fieldPosition="0"/>
    </format>
    <format dxfId="46">
      <pivotArea dataOnly="0" labelOnly="1" outline="0" fieldPosition="0">
        <references count="1">
          <reference field="21" count="0"/>
        </references>
      </pivotArea>
    </format>
    <format dxfId="47">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1">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34">
      <pivotArea field="6" type="button" dataOnly="0" labelOnly="1" outline="0"/>
    </format>
    <format dxfId="35">
      <pivotArea dataOnly="0" labelOnly="1" grandCol="1" outline="0" fieldPosition="0"/>
    </format>
    <format dxfId="36">
      <pivotArea dataOnly="0" labelOnly="1" grandCol="1" outline="0" fieldPosition="0"/>
    </format>
    <format dxfId="37">
      <pivotArea dataOnly="0" labelOnly="1" grandCol="1" outline="0" fieldPosition="0"/>
    </format>
    <format dxfId="38">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5">
      <pivotArea field="6" type="button" dataOnly="0" labelOnly="1" outline="0" axis="axisRow" fieldPosition="0"/>
    </format>
    <format dxfId="26">
      <pivotArea dataOnly="0" labelOnly="1" outline="0" fieldPosition="0">
        <references count="1">
          <reference field="21" count="0"/>
        </references>
      </pivotArea>
    </format>
    <format dxfId="27">
      <pivotArea dataOnly="0" labelOnly="1" grandCol="1" outline="0" fieldPosition="0"/>
    </format>
    <format dxfId="28">
      <pivotArea dataOnly="0" labelOnly="1" outline="0" fieldPosition="0">
        <references count="1">
          <reference field="21" count="0"/>
        </references>
      </pivotArea>
    </format>
    <format dxfId="29">
      <pivotArea dataOnly="0" labelOnly="1" grandCol="1" outline="0" fieldPosition="0"/>
    </format>
    <format dxfId="30">
      <pivotArea dataOnly="0" labelOnly="1" outline="0" fieldPosition="0">
        <references count="1">
          <reference field="21" count="0"/>
        </references>
      </pivotArea>
    </format>
    <format dxfId="31">
      <pivotArea dataOnly="0" labelOnly="1" grandCol="1" outline="0" fieldPosition="0"/>
    </format>
    <format dxfId="32">
      <pivotArea dataOnly="0" labelOnly="1" outline="0" fieldPosition="0">
        <references count="1">
          <reference field="21" count="0"/>
        </references>
      </pivotArea>
    </format>
    <format dxfId="33">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n="s"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91">
      <pivotArea outline="0" collapsedLevelsAreSubtotals="1" fieldPosition="0"/>
    </format>
    <format dxfId="92">
      <pivotArea dataOnly="0" labelOnly="1" grandRow="1" outline="0" fieldPosition="0"/>
    </format>
    <format dxfId="93">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6">
      <pivotArea field="6" type="button" dataOnly="0" labelOnly="1" outline="0" axis="axisRow" fieldPosition="0"/>
    </format>
    <format dxfId="17">
      <pivotArea dataOnly="0" labelOnly="1" outline="0" fieldPosition="0">
        <references count="1">
          <reference field="21" count="0"/>
        </references>
      </pivotArea>
    </format>
    <format dxfId="18">
      <pivotArea dataOnly="0" labelOnly="1" grandCol="1" outline="0" fieldPosition="0"/>
    </format>
    <format dxfId="19">
      <pivotArea dataOnly="0" labelOnly="1" outline="0" fieldPosition="0">
        <references count="1">
          <reference field="21" count="0"/>
        </references>
      </pivotArea>
    </format>
    <format dxfId="20">
      <pivotArea dataOnly="0" labelOnly="1" grandCol="1" outline="0" fieldPosition="0"/>
    </format>
    <format dxfId="21">
      <pivotArea dataOnly="0" labelOnly="1" outline="0" fieldPosition="0">
        <references count="1">
          <reference field="21" count="0"/>
        </references>
      </pivotArea>
    </format>
    <format dxfId="22">
      <pivotArea dataOnly="0" labelOnly="1" grandCol="1" outline="0" fieldPosition="0"/>
    </format>
    <format dxfId="23">
      <pivotArea dataOnly="0" labelOnly="1" outline="0" fieldPosition="0">
        <references count="1">
          <reference field="21" count="0"/>
        </references>
      </pivotArea>
    </format>
    <format dxfId="24">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1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6">
      <pivotArea field="6" type="button" dataOnly="0" labelOnly="1" outline="0" axis="axisRow" fieldPosition="0"/>
    </format>
    <format dxfId="7">
      <pivotArea dataOnly="0" labelOnly="1" outline="0" fieldPosition="0">
        <references count="1">
          <reference field="21" count="0"/>
        </references>
      </pivotArea>
    </format>
    <format dxfId="8">
      <pivotArea dataOnly="0" labelOnly="1" grandCol="1" outline="0" fieldPosition="0"/>
    </format>
    <format dxfId="9">
      <pivotArea dataOnly="0" labelOnly="1" outline="0" fieldPosition="0">
        <references count="1">
          <reference field="21" count="0"/>
        </references>
      </pivotArea>
    </format>
    <format dxfId="10">
      <pivotArea dataOnly="0" labelOnly="1" grandCol="1" outline="0" fieldPosition="0"/>
    </format>
    <format dxfId="11">
      <pivotArea dataOnly="0" labelOnly="1" outline="0" fieldPosition="0">
        <references count="1">
          <reference field="21" count="0"/>
        </references>
      </pivotArea>
    </format>
    <format dxfId="12">
      <pivotArea dataOnly="0" labelOnly="1" grandCol="1" outline="0" fieldPosition="0"/>
    </format>
    <format dxfId="13">
      <pivotArea dataOnly="0" labelOnly="1" outline="0" fieldPosition="0">
        <references count="1">
          <reference field="21" count="0"/>
        </references>
      </pivotArea>
    </format>
    <format dxfId="14">
      <pivotArea outline="0" fieldPosition="0">
        <references count="1">
          <reference field="4294967294" count="1">
            <x v="0"/>
          </reference>
        </references>
      </pivotArea>
    </format>
    <format dxfId="15">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5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15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15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15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1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11"/>
        <item x="9"/>
        <item x="3"/>
        <item x="4"/>
        <item x="10"/>
        <item x="0"/>
        <item x="8"/>
        <item x="1"/>
        <item x="6"/>
        <item x="7"/>
        <item x="5"/>
        <item x="2"/>
        <item t="default"/>
      </items>
    </pivotField>
    <pivotField showAll="0"/>
    <pivotField showAll="0"/>
    <pivotField numFmtId="14" showAll="0"/>
    <pivotField numFmtId="14" showAll="0"/>
    <pivotField showAll="0"/>
    <pivotField showAll="0"/>
    <pivotField showAll="0"/>
    <pivotField showAll="0"/>
    <pivotField showAll="0"/>
    <pivotField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6">
        <item x="1"/>
        <item x="2"/>
        <item x="3"/>
        <item x="4"/>
        <item x="5"/>
        <item x="6"/>
        <item x="7"/>
        <item x="8"/>
        <item x="9"/>
        <item x="10"/>
        <item x="11"/>
        <item x="12"/>
        <item x="0"/>
        <item x="13"/>
        <item x="14"/>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14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11"/>
        <item x="9"/>
        <item x="3"/>
        <item x="4"/>
        <item x="10"/>
        <item x="0"/>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57">
        <item x="142"/>
        <item x="140"/>
        <item x="106"/>
        <item x="77"/>
        <item x="8"/>
        <item x="126"/>
        <item x="127"/>
        <item x="114"/>
        <item x="147"/>
        <item x="67"/>
        <item x="130"/>
        <item x="145"/>
        <item x="41"/>
        <item x="74"/>
        <item x="14"/>
        <item x="151"/>
        <item x="17"/>
        <item x="59"/>
        <item x="110"/>
        <item x="44"/>
        <item x="58"/>
        <item x="20"/>
        <item x="18"/>
        <item x="22"/>
        <item x="15"/>
        <item x="26"/>
        <item x="78"/>
        <item x="9"/>
        <item x="56"/>
        <item x="116"/>
        <item x="33"/>
        <item x="6"/>
        <item x="34"/>
        <item x="141"/>
        <item x="21"/>
        <item x="105"/>
        <item x="101"/>
        <item x="64"/>
        <item x="46"/>
        <item x="0"/>
        <item x="83"/>
        <item x="131"/>
        <item x="86"/>
        <item x="109"/>
        <item x="66"/>
        <item x="129"/>
        <item x="143"/>
        <item x="91"/>
        <item x="76"/>
        <item x="50"/>
        <item x="135"/>
        <item x="88"/>
        <item x="75"/>
        <item x="36"/>
        <item x="100"/>
        <item x="133"/>
        <item x="57"/>
        <item x="146"/>
        <item x="45"/>
        <item x="122"/>
        <item x="72"/>
        <item x="60"/>
        <item x="3"/>
        <item x="113"/>
        <item x="10"/>
        <item x="4"/>
        <item x="16"/>
        <item x="31"/>
        <item x="54"/>
        <item x="89"/>
        <item x="85"/>
        <item x="95"/>
        <item x="25"/>
        <item x="111"/>
        <item x="65"/>
        <item x="62"/>
        <item x="90"/>
        <item x="28"/>
        <item x="42"/>
        <item x="103"/>
        <item x="81"/>
        <item x="12"/>
        <item x="96"/>
        <item x="38"/>
        <item x="119"/>
        <item x="117"/>
        <item x="68"/>
        <item x="53"/>
        <item x="29"/>
        <item x="104"/>
        <item x="52"/>
        <item x="23"/>
        <item x="30"/>
        <item x="93"/>
        <item x="51"/>
        <item x="138"/>
        <item x="144"/>
        <item x="63"/>
        <item x="37"/>
        <item x="94"/>
        <item x="98"/>
        <item x="73"/>
        <item x="39"/>
        <item x="7"/>
        <item x="92"/>
        <item x="125"/>
        <item x="40"/>
        <item x="107"/>
        <item x="121"/>
        <item x="108"/>
        <item x="49"/>
        <item x="19"/>
        <item x="139"/>
        <item x="123"/>
        <item x="124"/>
        <item x="79"/>
        <item x="132"/>
        <item x="120"/>
        <item x="1"/>
        <item x="35"/>
        <item x="5"/>
        <item x="24"/>
        <item x="153"/>
        <item x="82"/>
        <item x="115"/>
        <item x="97"/>
        <item x="61"/>
        <item x="47"/>
        <item x="128"/>
        <item x="48"/>
        <item x="150"/>
        <item x="70"/>
        <item x="32"/>
        <item x="2"/>
        <item x="11"/>
        <item x="43"/>
        <item x="80"/>
        <item x="112"/>
        <item x="87"/>
        <item x="27"/>
        <item x="55"/>
        <item x="13"/>
        <item x="69"/>
        <item x="71"/>
        <item x="84"/>
        <item x="99"/>
        <item x="102"/>
        <item x="118"/>
        <item x="134"/>
        <item x="136"/>
        <item x="137"/>
        <item x="148"/>
        <item x="149"/>
        <item x="152"/>
        <item x="154"/>
        <item x="155"/>
        <item t="default"/>
      </items>
    </pivotField>
    <pivotField compact="0" outline="0" showAll="0"/>
    <pivotField compact="0" outline="0" showAll="0"/>
    <pivotField axis="axisPage" compact="0" outline="0" multipleItemSelectionAllowed="1" showAll="0">
      <items count="5">
        <item x="0"/>
        <item x="1"/>
        <item h="1" x="2"/>
        <item h="1" m="1" x="3"/>
        <item t="default"/>
      </items>
    </pivotField>
    <pivotField compact="0" outline="0" showAll="0"/>
    <pivotField compact="0" outline="0" showAll="0" defaultSubtotal="0"/>
    <pivotField compact="0" outline="0" showAll="0" defaultSubtotal="0"/>
    <pivotField compact="0" outline="0" showAll="0" defaultSubtotal="0">
      <items count="15">
        <item x="1"/>
        <item x="2"/>
        <item x="3"/>
        <item x="4"/>
        <item x="5"/>
        <item x="6"/>
        <item x="7"/>
        <item x="8"/>
        <item x="9"/>
        <item x="10"/>
        <item x="11"/>
        <item x="12"/>
        <item x="0"/>
        <item x="13"/>
        <item x="14"/>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15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8"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abSelected="1" zoomScale="48" zoomScaleNormal="48" workbookViewId="0">
      <selection activeCell="O25" sqref="O25:S25"/>
    </sheetView>
  </sheetViews>
  <sheetFormatPr defaultRowHeight="14.45"/>
  <cols>
    <col min="7" max="7" width="19.85546875" customWidth="1"/>
    <col min="8" max="8" width="16.42578125" customWidth="1"/>
    <col min="9" max="9" width="13.85546875" customWidth="1"/>
    <col min="10" max="10" width="10.5703125" customWidth="1"/>
    <col min="15" max="15" width="36.5703125" bestFit="1" customWidth="1"/>
    <col min="16" max="18" width="37.140625" bestFit="1" customWidth="1"/>
    <col min="19" max="19" width="15.5703125" bestFit="1" customWidth="1"/>
    <col min="20" max="20" width="10.85546875" bestFit="1" customWidth="1"/>
    <col min="21" max="21" width="10.85546875" customWidth="1"/>
    <col min="22" max="22" width="9.85546875" customWidth="1"/>
    <col min="23" max="23" width="8.140625" customWidth="1"/>
    <col min="24" max="24" width="8.42578125" customWidth="1"/>
  </cols>
  <sheetData>
    <row r="1" spans="15:19">
      <c r="O1" s="16" t="s">
        <v>0</v>
      </c>
    </row>
    <row r="2" spans="15:19">
      <c r="O2" s="2" t="s">
        <v>1</v>
      </c>
      <c r="P2" s="2" t="s">
        <v>2</v>
      </c>
    </row>
    <row r="3" spans="15:19">
      <c r="O3" s="2" t="s">
        <v>3</v>
      </c>
      <c r="P3" t="s">
        <v>4</v>
      </c>
      <c r="Q3" t="s">
        <v>5</v>
      </c>
      <c r="R3" t="s">
        <v>6</v>
      </c>
      <c r="S3" t="s">
        <v>7</v>
      </c>
    </row>
    <row r="4" spans="15:19">
      <c r="O4" t="s">
        <v>8</v>
      </c>
      <c r="Q4">
        <v>1</v>
      </c>
      <c r="S4">
        <v>1</v>
      </c>
    </row>
    <row r="5" spans="15:19">
      <c r="O5" t="s">
        <v>9</v>
      </c>
      <c r="Q5">
        <v>4</v>
      </c>
      <c r="S5">
        <v>4</v>
      </c>
    </row>
    <row r="6" spans="15:19">
      <c r="O6" t="s">
        <v>10</v>
      </c>
      <c r="P6">
        <v>1</v>
      </c>
      <c r="Q6">
        <v>6</v>
      </c>
      <c r="S6">
        <v>7</v>
      </c>
    </row>
    <row r="7" spans="15:19">
      <c r="O7" t="s">
        <v>11</v>
      </c>
      <c r="P7">
        <v>2</v>
      </c>
      <c r="Q7">
        <v>13</v>
      </c>
      <c r="R7">
        <v>6</v>
      </c>
      <c r="S7">
        <v>21</v>
      </c>
    </row>
    <row r="8" spans="15:19">
      <c r="O8" t="s">
        <v>12</v>
      </c>
      <c r="P8">
        <v>6</v>
      </c>
      <c r="Q8">
        <v>8</v>
      </c>
      <c r="R8">
        <v>5</v>
      </c>
      <c r="S8">
        <v>19</v>
      </c>
    </row>
    <row r="9" spans="15:19">
      <c r="O9" t="s">
        <v>13</v>
      </c>
      <c r="P9">
        <v>3</v>
      </c>
      <c r="Q9">
        <v>7</v>
      </c>
      <c r="R9">
        <v>21</v>
      </c>
      <c r="S9">
        <v>31</v>
      </c>
    </row>
    <row r="10" spans="15:19">
      <c r="O10" t="s">
        <v>14</v>
      </c>
      <c r="Q10">
        <v>2</v>
      </c>
      <c r="R10">
        <v>2</v>
      </c>
      <c r="S10">
        <v>4</v>
      </c>
    </row>
    <row r="11" spans="15:19">
      <c r="O11" t="s">
        <v>15</v>
      </c>
      <c r="P11">
        <v>4</v>
      </c>
      <c r="Q11">
        <v>19</v>
      </c>
      <c r="R11">
        <v>13</v>
      </c>
      <c r="S11">
        <v>36</v>
      </c>
    </row>
    <row r="12" spans="15:19">
      <c r="O12" t="s">
        <v>16</v>
      </c>
      <c r="P12">
        <v>4</v>
      </c>
      <c r="Q12">
        <v>15</v>
      </c>
      <c r="R12">
        <v>8</v>
      </c>
      <c r="S12">
        <v>27</v>
      </c>
    </row>
    <row r="13" spans="15:19">
      <c r="O13" t="s">
        <v>17</v>
      </c>
      <c r="P13">
        <v>3</v>
      </c>
      <c r="Q13">
        <v>12</v>
      </c>
      <c r="R13">
        <v>5</v>
      </c>
      <c r="S13">
        <v>20</v>
      </c>
    </row>
    <row r="14" spans="15:19">
      <c r="O14" t="s">
        <v>18</v>
      </c>
      <c r="P14">
        <v>6</v>
      </c>
      <c r="Q14">
        <v>16</v>
      </c>
      <c r="R14">
        <v>2</v>
      </c>
      <c r="S14">
        <v>24</v>
      </c>
    </row>
    <row r="15" spans="15:19">
      <c r="O15" t="s">
        <v>19</v>
      </c>
      <c r="P15">
        <v>2</v>
      </c>
      <c r="Q15">
        <v>18</v>
      </c>
      <c r="R15">
        <v>6</v>
      </c>
      <c r="S15">
        <v>26</v>
      </c>
    </row>
    <row r="16" spans="15:19">
      <c r="O16" s="31" t="s">
        <v>7</v>
      </c>
      <c r="P16" s="30">
        <v>31</v>
      </c>
      <c r="Q16" s="30">
        <v>121</v>
      </c>
      <c r="R16" s="30">
        <v>68</v>
      </c>
      <c r="S16" s="30">
        <v>220</v>
      </c>
    </row>
    <row r="18" spans="15:19">
      <c r="O18" s="16" t="s">
        <v>20</v>
      </c>
    </row>
    <row r="19" spans="15:19">
      <c r="O19" s="2" t="s">
        <v>1</v>
      </c>
      <c r="P19" s="2" t="s">
        <v>2</v>
      </c>
    </row>
    <row r="20" spans="15:19">
      <c r="O20" s="2" t="s">
        <v>21</v>
      </c>
      <c r="P20" t="s">
        <v>4</v>
      </c>
      <c r="Q20" t="s">
        <v>5</v>
      </c>
      <c r="R20" t="s">
        <v>6</v>
      </c>
      <c r="S20" t="s">
        <v>7</v>
      </c>
    </row>
    <row r="21" spans="15:19">
      <c r="O21" t="s">
        <v>11</v>
      </c>
      <c r="P21">
        <v>1</v>
      </c>
      <c r="Q21">
        <v>12</v>
      </c>
      <c r="R21">
        <v>5</v>
      </c>
      <c r="S21">
        <v>18</v>
      </c>
    </row>
    <row r="22" spans="15:19">
      <c r="O22" t="s">
        <v>12</v>
      </c>
      <c r="P22">
        <v>4</v>
      </c>
      <c r="Q22">
        <v>5</v>
      </c>
      <c r="R22">
        <v>2</v>
      </c>
      <c r="S22">
        <v>11</v>
      </c>
    </row>
    <row r="23" spans="15:19">
      <c r="O23" t="s">
        <v>13</v>
      </c>
      <c r="Q23">
        <v>3</v>
      </c>
      <c r="R23">
        <v>17</v>
      </c>
      <c r="S23">
        <v>20</v>
      </c>
    </row>
    <row r="24" spans="15:19">
      <c r="O24" t="s">
        <v>14</v>
      </c>
      <c r="Q24">
        <v>4</v>
      </c>
      <c r="R24">
        <v>2</v>
      </c>
      <c r="S24">
        <v>6</v>
      </c>
    </row>
    <row r="25" spans="15:19">
      <c r="O25" t="s">
        <v>22</v>
      </c>
      <c r="P25">
        <v>5</v>
      </c>
      <c r="Q25">
        <v>15</v>
      </c>
      <c r="R25">
        <v>12</v>
      </c>
      <c r="S25">
        <v>32</v>
      </c>
    </row>
    <row r="26" spans="15:19">
      <c r="O26" t="s">
        <v>17</v>
      </c>
      <c r="P26">
        <v>5</v>
      </c>
      <c r="Q26">
        <v>14</v>
      </c>
      <c r="R26">
        <v>8</v>
      </c>
      <c r="S26">
        <v>27</v>
      </c>
    </row>
    <row r="27" spans="15:19">
      <c r="O27" t="s">
        <v>18</v>
      </c>
      <c r="P27">
        <v>3</v>
      </c>
      <c r="Q27">
        <v>5</v>
      </c>
      <c r="S27">
        <v>8</v>
      </c>
    </row>
    <row r="28" spans="15:19">
      <c r="O28" t="s">
        <v>19</v>
      </c>
      <c r="P28">
        <v>11</v>
      </c>
      <c r="Q28">
        <v>54</v>
      </c>
      <c r="R28">
        <v>15</v>
      </c>
      <c r="S28">
        <v>80</v>
      </c>
    </row>
    <row r="29" spans="15:19">
      <c r="O29" t="s">
        <v>16</v>
      </c>
      <c r="P29">
        <v>2</v>
      </c>
      <c r="Q29">
        <v>9</v>
      </c>
      <c r="R29">
        <v>7</v>
      </c>
      <c r="S29">
        <v>18</v>
      </c>
    </row>
    <row r="30" spans="15:19">
      <c r="O30" s="30" t="s">
        <v>7</v>
      </c>
      <c r="P30" s="30">
        <v>31</v>
      </c>
      <c r="Q30" s="30">
        <v>121</v>
      </c>
      <c r="R30" s="30">
        <v>68</v>
      </c>
      <c r="S30" s="30">
        <v>220</v>
      </c>
    </row>
    <row r="33" spans="6:22">
      <c r="F33" s="23"/>
      <c r="O33" s="78" t="s">
        <v>23</v>
      </c>
      <c r="P33" s="78"/>
      <c r="Q33" s="47" t="s">
        <v>24</v>
      </c>
    </row>
    <row r="34" spans="6:22">
      <c r="F34" s="23"/>
      <c r="O34" s="51" t="s">
        <v>25</v>
      </c>
      <c r="P34" s="48">
        <f ca="1">AVERAGE(Fellows!U2:U221)</f>
        <v>59.989417989417987</v>
      </c>
      <c r="Q34" s="30">
        <f>GETPIVOTDATA("S.No.",'By Cohort'!$A$27,"Current PhD Status (Completed/In Progress)","Completed")</f>
        <v>190</v>
      </c>
    </row>
    <row r="35" spans="6:22">
      <c r="F35" s="23"/>
      <c r="O35" s="52" t="s">
        <v>26</v>
      </c>
      <c r="P35" s="49">
        <f ca="1">P34/12</f>
        <v>4.9991181657848323</v>
      </c>
    </row>
    <row r="36" spans="6:22">
      <c r="F36" s="23"/>
      <c r="O36" s="46" t="s">
        <v>27</v>
      </c>
      <c r="P36" s="49">
        <f ca="1">STDEV(Fellows!U2:U221)</f>
        <v>20.15735687935274</v>
      </c>
    </row>
    <row r="37" spans="6:22">
      <c r="F37" s="23"/>
      <c r="O37" s="46" t="s">
        <v>28</v>
      </c>
      <c r="P37" s="50">
        <f ca="1">MEDIAN(Fellows!U2:U221)</f>
        <v>57</v>
      </c>
      <c r="Q37" s="3" t="s">
        <v>29</v>
      </c>
      <c r="R37">
        <f ca="1">MAX(Fellows!U2:U221)</f>
        <v>139</v>
      </c>
    </row>
    <row r="38" spans="6:22">
      <c r="F38" s="23"/>
      <c r="O38" s="46" t="s">
        <v>30</v>
      </c>
      <c r="P38" s="49">
        <f ca="1">P37/12</f>
        <v>4.75</v>
      </c>
      <c r="Q38" s="3" t="s">
        <v>31</v>
      </c>
      <c r="R38">
        <f ca="1">MIN(Fellows!U2:U221)</f>
        <v>22</v>
      </c>
    </row>
    <row r="39" spans="6:22">
      <c r="F39" s="23"/>
    </row>
    <row r="40" spans="6:22" ht="101.45">
      <c r="F40" s="23"/>
      <c r="Q40" s="62" t="s">
        <v>3</v>
      </c>
      <c r="R40" s="6" t="s">
        <v>32</v>
      </c>
      <c r="S40" s="6" t="s">
        <v>33</v>
      </c>
      <c r="T40" s="6" t="s">
        <v>34</v>
      </c>
      <c r="U40" s="6" t="s">
        <v>35</v>
      </c>
      <c r="V40" s="6" t="s">
        <v>36</v>
      </c>
    </row>
    <row r="41" spans="6:22">
      <c r="F41" s="23"/>
      <c r="Q41" t="s">
        <v>8</v>
      </c>
      <c r="R41" s="61">
        <v>1</v>
      </c>
      <c r="S41" s="61">
        <v>81</v>
      </c>
      <c r="T41" s="61" t="e">
        <v>#DIV/0!</v>
      </c>
      <c r="U41" s="61">
        <v>81</v>
      </c>
      <c r="V41" s="61">
        <v>81</v>
      </c>
    </row>
    <row r="42" spans="6:22">
      <c r="F42" s="23"/>
      <c r="Q42" t="s">
        <v>9</v>
      </c>
      <c r="R42" s="61">
        <v>4</v>
      </c>
      <c r="S42" s="61">
        <v>66.5</v>
      </c>
      <c r="T42" s="61">
        <v>12.288205727444508</v>
      </c>
      <c r="U42" s="61">
        <v>82</v>
      </c>
      <c r="V42" s="61">
        <v>52</v>
      </c>
    </row>
    <row r="43" spans="6:22">
      <c r="Q43" t="s">
        <v>10</v>
      </c>
      <c r="R43" s="61">
        <v>7</v>
      </c>
      <c r="S43" s="61">
        <v>70.333333333333329</v>
      </c>
      <c r="T43" s="61">
        <v>17.037214169771605</v>
      </c>
      <c r="U43" s="61">
        <v>99</v>
      </c>
      <c r="V43" s="61">
        <v>55</v>
      </c>
    </row>
    <row r="44" spans="6:22">
      <c r="Q44" t="s">
        <v>11</v>
      </c>
      <c r="R44" s="61">
        <v>21</v>
      </c>
      <c r="S44" s="61">
        <v>63.10526315789474</v>
      </c>
      <c r="T44" s="61">
        <v>18.961641797300228</v>
      </c>
      <c r="U44" s="61">
        <v>107</v>
      </c>
      <c r="V44" s="61">
        <v>37</v>
      </c>
    </row>
    <row r="45" spans="6:22">
      <c r="Q45" t="s">
        <v>12</v>
      </c>
      <c r="R45" s="61">
        <v>19</v>
      </c>
      <c r="S45" s="61">
        <v>61.846153846153847</v>
      </c>
      <c r="T45" s="61">
        <v>19.527101482495862</v>
      </c>
      <c r="U45" s="61">
        <v>101</v>
      </c>
      <c r="V45" s="61">
        <v>36</v>
      </c>
    </row>
    <row r="46" spans="6:22">
      <c r="Q46" t="s">
        <v>13</v>
      </c>
      <c r="R46" s="61">
        <v>31</v>
      </c>
      <c r="S46" s="61">
        <v>41.464285714285715</v>
      </c>
      <c r="T46" s="61">
        <v>11.321831231468799</v>
      </c>
      <c r="U46" s="61">
        <v>61</v>
      </c>
      <c r="V46" s="61">
        <v>24</v>
      </c>
    </row>
    <row r="47" spans="6:22">
      <c r="Q47" t="s">
        <v>14</v>
      </c>
      <c r="R47" s="61">
        <v>4</v>
      </c>
      <c r="S47" s="61">
        <v>51.75</v>
      </c>
      <c r="T47" s="61">
        <v>7.4105780251385696</v>
      </c>
      <c r="U47" s="61">
        <v>58</v>
      </c>
      <c r="V47" s="61">
        <v>42</v>
      </c>
    </row>
    <row r="48" spans="6:22">
      <c r="Q48" t="s">
        <v>15</v>
      </c>
      <c r="R48" s="61">
        <v>36</v>
      </c>
      <c r="S48" s="61">
        <v>60.40625</v>
      </c>
      <c r="T48" s="61">
        <v>23.305626310870419</v>
      </c>
      <c r="U48" s="61">
        <v>139</v>
      </c>
      <c r="V48" s="61">
        <v>22</v>
      </c>
    </row>
    <row r="49" spans="17:22">
      <c r="Q49" t="s">
        <v>16</v>
      </c>
      <c r="R49" s="61">
        <v>27</v>
      </c>
      <c r="S49" s="61">
        <v>63.260869565217391</v>
      </c>
      <c r="T49" s="61">
        <v>21.602225035449777</v>
      </c>
      <c r="U49" s="61">
        <v>114</v>
      </c>
      <c r="V49" s="61">
        <v>28</v>
      </c>
    </row>
    <row r="50" spans="17:22">
      <c r="Q50" t="s">
        <v>17</v>
      </c>
      <c r="R50" s="61">
        <v>20</v>
      </c>
      <c r="S50" s="61">
        <v>62.823529411764703</v>
      </c>
      <c r="T50" s="61">
        <v>21.307965922741342</v>
      </c>
      <c r="U50" s="61">
        <v>115</v>
      </c>
      <c r="V50" s="61">
        <v>33</v>
      </c>
    </row>
    <row r="51" spans="17:22">
      <c r="Q51" t="s">
        <v>18</v>
      </c>
      <c r="R51" s="61">
        <v>24</v>
      </c>
      <c r="S51" s="61">
        <v>66.166666666666671</v>
      </c>
      <c r="T51" s="61">
        <v>14.653849122931732</v>
      </c>
      <c r="U51" s="61">
        <v>104</v>
      </c>
      <c r="V51" s="61">
        <v>50</v>
      </c>
    </row>
    <row r="52" spans="17:22">
      <c r="Q52" t="s">
        <v>19</v>
      </c>
      <c r="R52" s="61">
        <v>26</v>
      </c>
      <c r="S52" s="61">
        <v>64.625</v>
      </c>
      <c r="T52" s="61">
        <v>19.602157157246527</v>
      </c>
      <c r="U52" s="61">
        <v>101</v>
      </c>
      <c r="V52" s="61">
        <v>32</v>
      </c>
    </row>
    <row r="53" spans="17:22">
      <c r="Q53" t="s">
        <v>7</v>
      </c>
      <c r="R53" s="61">
        <v>220</v>
      </c>
      <c r="S53" s="61">
        <v>59.989417989417987</v>
      </c>
      <c r="T53" s="61">
        <v>20.15735687935274</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workbookViewId="0">
      <selection activeCell="B76" sqref="B76"/>
    </sheetView>
  </sheetViews>
  <sheetFormatPr defaultRowHeight="14.45"/>
  <cols>
    <col min="1" max="1" width="13" bestFit="1" customWidth="1"/>
    <col min="2" max="3" width="40.85546875" bestFit="1" customWidth="1"/>
    <col min="4" max="4" width="10.7109375" bestFit="1" customWidth="1"/>
    <col min="5" max="5" width="26.140625" bestFit="1" customWidth="1"/>
    <col min="6" max="6" width="10.7109375" bestFit="1" customWidth="1"/>
    <col min="7" max="7" width="30.85546875" bestFit="1" customWidth="1"/>
    <col min="8" max="8" width="26" bestFit="1" customWidth="1"/>
    <col min="9" max="10" width="9.28515625" bestFit="1" customWidth="1"/>
    <col min="11" max="11" width="10.7109375" bestFit="1" customWidth="1"/>
    <col min="12" max="14" width="27.85546875" bestFit="1" customWidth="1"/>
    <col min="15" max="15" width="10.7109375" bestFit="1" customWidth="1"/>
    <col min="16" max="28" width="9.28515625" bestFit="1" customWidth="1"/>
    <col min="29" max="29" width="10.7109375" bestFit="1" customWidth="1"/>
    <col min="30" max="31" width="6.85546875" bestFit="1" customWidth="1"/>
    <col min="32" max="32" width="6.5703125" bestFit="1" customWidth="1"/>
    <col min="33" max="34" width="6.85546875" bestFit="1" customWidth="1"/>
    <col min="35" max="35" width="6.5703125" bestFit="1" customWidth="1"/>
    <col min="36" max="37" width="6.85546875" bestFit="1" customWidth="1"/>
    <col min="38" max="38" width="7.5703125" bestFit="1" customWidth="1"/>
    <col min="39" max="39" width="10.7109375" bestFit="1" customWidth="1"/>
  </cols>
  <sheetData>
    <row r="3" spans="1:11">
      <c r="A3" s="2" t="s">
        <v>1</v>
      </c>
      <c r="B3" s="2" t="s">
        <v>2</v>
      </c>
      <c r="H3" s="2" t="s">
        <v>1</v>
      </c>
      <c r="I3" s="2" t="s">
        <v>50</v>
      </c>
    </row>
    <row r="4" spans="1:11">
      <c r="A4" s="2" t="s">
        <v>51</v>
      </c>
      <c r="B4" t="s">
        <v>6</v>
      </c>
      <c r="C4" t="s">
        <v>5</v>
      </c>
      <c r="D4" t="s">
        <v>4</v>
      </c>
      <c r="E4" t="s">
        <v>919</v>
      </c>
      <c r="F4" t="s">
        <v>7</v>
      </c>
      <c r="H4" s="2" t="s">
        <v>2</v>
      </c>
      <c r="I4" t="s">
        <v>41</v>
      </c>
      <c r="J4" t="s">
        <v>42</v>
      </c>
      <c r="K4" t="s">
        <v>7</v>
      </c>
    </row>
    <row r="5" spans="1:11">
      <c r="A5">
        <v>1</v>
      </c>
      <c r="B5">
        <v>6</v>
      </c>
      <c r="C5">
        <v>14</v>
      </c>
      <c r="F5">
        <v>20</v>
      </c>
      <c r="H5" t="s">
        <v>6</v>
      </c>
      <c r="I5">
        <v>38</v>
      </c>
      <c r="J5">
        <v>30</v>
      </c>
      <c r="K5">
        <v>68</v>
      </c>
    </row>
    <row r="6" spans="1:11">
      <c r="A6">
        <v>2</v>
      </c>
      <c r="B6">
        <v>6</v>
      </c>
      <c r="C6">
        <v>9</v>
      </c>
      <c r="D6">
        <v>1</v>
      </c>
      <c r="F6">
        <v>16</v>
      </c>
      <c r="H6" t="s">
        <v>5</v>
      </c>
      <c r="I6">
        <v>68</v>
      </c>
      <c r="J6">
        <v>53</v>
      </c>
      <c r="K6">
        <v>121</v>
      </c>
    </row>
    <row r="7" spans="1:11">
      <c r="A7">
        <v>3</v>
      </c>
      <c r="B7">
        <v>10</v>
      </c>
      <c r="C7">
        <v>8</v>
      </c>
      <c r="D7">
        <v>3</v>
      </c>
      <c r="F7">
        <v>21</v>
      </c>
      <c r="H7" t="s">
        <v>4</v>
      </c>
      <c r="I7">
        <v>18</v>
      </c>
      <c r="J7">
        <v>13</v>
      </c>
      <c r="K7">
        <v>31</v>
      </c>
    </row>
    <row r="8" spans="1:11">
      <c r="A8">
        <v>4</v>
      </c>
      <c r="B8">
        <v>6</v>
      </c>
      <c r="C8">
        <v>19</v>
      </c>
      <c r="D8">
        <v>1</v>
      </c>
      <c r="F8">
        <v>26</v>
      </c>
      <c r="H8" t="s">
        <v>7</v>
      </c>
      <c r="I8">
        <v>124</v>
      </c>
      <c r="J8">
        <v>96</v>
      </c>
      <c r="K8">
        <v>220</v>
      </c>
    </row>
    <row r="9" spans="1:11">
      <c r="A9">
        <v>5</v>
      </c>
      <c r="B9">
        <v>3</v>
      </c>
      <c r="C9">
        <v>15</v>
      </c>
      <c r="D9">
        <v>2</v>
      </c>
      <c r="F9">
        <v>20</v>
      </c>
    </row>
    <row r="10" spans="1:11">
      <c r="A10">
        <v>6</v>
      </c>
      <c r="B10">
        <v>12</v>
      </c>
      <c r="C10">
        <v>12</v>
      </c>
      <c r="F10">
        <v>24</v>
      </c>
    </row>
    <row r="11" spans="1:11">
      <c r="A11">
        <v>7</v>
      </c>
      <c r="B11">
        <v>11</v>
      </c>
      <c r="C11">
        <v>13</v>
      </c>
      <c r="F11">
        <v>24</v>
      </c>
    </row>
    <row r="12" spans="1:11">
      <c r="A12">
        <v>8</v>
      </c>
      <c r="B12">
        <v>6</v>
      </c>
      <c r="C12">
        <v>11</v>
      </c>
      <c r="D12">
        <v>6</v>
      </c>
      <c r="F12">
        <v>23</v>
      </c>
    </row>
    <row r="13" spans="1:11">
      <c r="A13">
        <v>9</v>
      </c>
      <c r="B13">
        <v>3</v>
      </c>
      <c r="C13">
        <v>12</v>
      </c>
      <c r="D13">
        <v>7</v>
      </c>
      <c r="F13">
        <v>22</v>
      </c>
    </row>
    <row r="14" spans="1:11">
      <c r="A14">
        <v>10</v>
      </c>
      <c r="B14">
        <v>5</v>
      </c>
      <c r="C14">
        <v>8</v>
      </c>
      <c r="D14">
        <v>11</v>
      </c>
      <c r="F14">
        <v>24</v>
      </c>
    </row>
    <row r="15" spans="1:11">
      <c r="A15">
        <v>11</v>
      </c>
      <c r="E15">
        <v>20</v>
      </c>
      <c r="F15">
        <v>20</v>
      </c>
    </row>
    <row r="16" spans="1:11">
      <c r="A16" t="s">
        <v>7</v>
      </c>
      <c r="B16">
        <v>68</v>
      </c>
      <c r="C16">
        <v>121</v>
      </c>
      <c r="D16">
        <v>31</v>
      </c>
      <c r="E16">
        <v>20</v>
      </c>
      <c r="F16">
        <v>240</v>
      </c>
    </row>
    <row r="27" spans="1:4">
      <c r="A27" s="2" t="s">
        <v>1</v>
      </c>
      <c r="B27" s="2" t="s">
        <v>37</v>
      </c>
    </row>
    <row r="28" spans="1:4">
      <c r="A28" s="2" t="s">
        <v>51</v>
      </c>
      <c r="B28" t="s">
        <v>38</v>
      </c>
      <c r="C28" t="s">
        <v>44</v>
      </c>
      <c r="D28" t="s">
        <v>7</v>
      </c>
    </row>
    <row r="29" spans="1:4">
      <c r="A29">
        <v>1</v>
      </c>
      <c r="B29">
        <v>20</v>
      </c>
      <c r="D29">
        <v>20</v>
      </c>
    </row>
    <row r="30" spans="1:4">
      <c r="A30">
        <v>2</v>
      </c>
      <c r="B30">
        <v>15</v>
      </c>
      <c r="C30">
        <v>1</v>
      </c>
      <c r="D30">
        <v>16</v>
      </c>
    </row>
    <row r="31" spans="1:4">
      <c r="A31">
        <v>3</v>
      </c>
      <c r="B31">
        <v>18</v>
      </c>
      <c r="C31">
        <v>3</v>
      </c>
      <c r="D31">
        <v>21</v>
      </c>
    </row>
    <row r="32" spans="1:4">
      <c r="A32">
        <v>4</v>
      </c>
      <c r="B32">
        <v>25</v>
      </c>
      <c r="C32">
        <v>1</v>
      </c>
      <c r="D32">
        <v>26</v>
      </c>
    </row>
    <row r="33" spans="1:4">
      <c r="A33">
        <v>5</v>
      </c>
      <c r="B33">
        <v>18</v>
      </c>
      <c r="C33">
        <v>2</v>
      </c>
      <c r="D33">
        <v>20</v>
      </c>
    </row>
    <row r="34" spans="1:4">
      <c r="A34">
        <v>6</v>
      </c>
      <c r="B34">
        <v>24</v>
      </c>
      <c r="D34">
        <v>24</v>
      </c>
    </row>
    <row r="35" spans="1:4">
      <c r="A35">
        <v>7</v>
      </c>
      <c r="B35">
        <v>24</v>
      </c>
      <c r="D35">
        <v>24</v>
      </c>
    </row>
    <row r="36" spans="1:4">
      <c r="A36">
        <v>8</v>
      </c>
      <c r="B36">
        <v>17</v>
      </c>
      <c r="C36">
        <v>6</v>
      </c>
      <c r="D36">
        <v>23</v>
      </c>
    </row>
    <row r="37" spans="1:4">
      <c r="A37">
        <v>9</v>
      </c>
      <c r="B37">
        <v>16</v>
      </c>
      <c r="C37">
        <v>6</v>
      </c>
      <c r="D37">
        <v>22</v>
      </c>
    </row>
    <row r="38" spans="1:4">
      <c r="A38">
        <v>10</v>
      </c>
      <c r="B38">
        <v>13</v>
      </c>
      <c r="C38">
        <v>11</v>
      </c>
      <c r="D38">
        <v>24</v>
      </c>
    </row>
    <row r="39" spans="1:4">
      <c r="A39">
        <v>11</v>
      </c>
      <c r="C39">
        <v>20</v>
      </c>
      <c r="D39">
        <v>20</v>
      </c>
    </row>
    <row r="40" spans="1:4">
      <c r="A40" t="s">
        <v>7</v>
      </c>
      <c r="B40">
        <v>190</v>
      </c>
      <c r="C40">
        <v>50</v>
      </c>
      <c r="D40">
        <v>240</v>
      </c>
    </row>
    <row r="68" spans="1:4">
      <c r="A68" s="2" t="s">
        <v>61</v>
      </c>
      <c r="B68" t="s">
        <v>920</v>
      </c>
    </row>
    <row r="69" spans="1:4">
      <c r="A69" s="2" t="s">
        <v>2</v>
      </c>
      <c r="B69" t="s">
        <v>920</v>
      </c>
    </row>
    <row r="71" spans="1:4">
      <c r="A71" s="2" t="s">
        <v>1</v>
      </c>
      <c r="B71" s="2" t="s">
        <v>50</v>
      </c>
    </row>
    <row r="72" spans="1:4">
      <c r="A72" s="2" t="s">
        <v>51</v>
      </c>
      <c r="B72" t="s">
        <v>41</v>
      </c>
      <c r="C72" t="s">
        <v>42</v>
      </c>
      <c r="D72" t="s">
        <v>7</v>
      </c>
    </row>
    <row r="73" spans="1:4">
      <c r="A73">
        <v>1</v>
      </c>
      <c r="B73">
        <v>7</v>
      </c>
      <c r="C73">
        <v>13</v>
      </c>
      <c r="D73">
        <v>20</v>
      </c>
    </row>
    <row r="74" spans="1:4">
      <c r="A74">
        <v>2</v>
      </c>
      <c r="B74">
        <v>7</v>
      </c>
      <c r="C74">
        <v>9</v>
      </c>
      <c r="D74">
        <v>16</v>
      </c>
    </row>
    <row r="75" spans="1:4">
      <c r="A75">
        <v>3</v>
      </c>
      <c r="B75">
        <v>12</v>
      </c>
      <c r="C75">
        <v>9</v>
      </c>
      <c r="D75">
        <v>21</v>
      </c>
    </row>
    <row r="76" spans="1:4">
      <c r="A76">
        <v>4</v>
      </c>
      <c r="B76">
        <v>12</v>
      </c>
      <c r="C76">
        <v>14</v>
      </c>
      <c r="D76">
        <v>26</v>
      </c>
    </row>
    <row r="77" spans="1:4">
      <c r="A77">
        <v>5</v>
      </c>
      <c r="B77">
        <v>11</v>
      </c>
      <c r="C77">
        <v>9</v>
      </c>
      <c r="D77">
        <v>20</v>
      </c>
    </row>
    <row r="78" spans="1:4">
      <c r="A78">
        <v>6</v>
      </c>
      <c r="B78">
        <v>15</v>
      </c>
      <c r="C78">
        <v>9</v>
      </c>
      <c r="D78">
        <v>24</v>
      </c>
    </row>
    <row r="79" spans="1:4">
      <c r="A79">
        <v>7</v>
      </c>
      <c r="B79">
        <v>18</v>
      </c>
      <c r="C79">
        <v>6</v>
      </c>
      <c r="D79">
        <v>24</v>
      </c>
    </row>
    <row r="80" spans="1:4">
      <c r="A80">
        <v>8</v>
      </c>
      <c r="B80">
        <v>14</v>
      </c>
      <c r="C80">
        <v>9</v>
      </c>
      <c r="D80">
        <v>23</v>
      </c>
    </row>
    <row r="81" spans="1:4">
      <c r="A81">
        <v>9</v>
      </c>
      <c r="B81">
        <v>13</v>
      </c>
      <c r="C81">
        <v>9</v>
      </c>
      <c r="D81">
        <v>22</v>
      </c>
    </row>
    <row r="82" spans="1:4">
      <c r="A82">
        <v>10</v>
      </c>
      <c r="B82">
        <v>15</v>
      </c>
      <c r="C82">
        <v>9</v>
      </c>
      <c r="D82">
        <v>24</v>
      </c>
    </row>
    <row r="83" spans="1:4">
      <c r="A83">
        <v>11</v>
      </c>
      <c r="B83">
        <v>11</v>
      </c>
      <c r="C83">
        <v>9</v>
      </c>
      <c r="D83">
        <v>20</v>
      </c>
    </row>
    <row r="84" spans="1:4">
      <c r="A84" t="s">
        <v>7</v>
      </c>
      <c r="B84">
        <v>135</v>
      </c>
      <c r="C84">
        <v>105</v>
      </c>
      <c r="D84">
        <v>240</v>
      </c>
    </row>
    <row r="91" spans="1:4">
      <c r="A91" s="2" t="s">
        <v>61</v>
      </c>
      <c r="B91" t="s">
        <v>920</v>
      </c>
    </row>
    <row r="92" spans="1:4">
      <c r="A92" s="2" t="s">
        <v>2</v>
      </c>
      <c r="B92" t="s">
        <v>39</v>
      </c>
    </row>
    <row r="94" spans="1:4">
      <c r="A94" s="2" t="s">
        <v>1</v>
      </c>
      <c r="B94" s="2" t="s">
        <v>50</v>
      </c>
    </row>
    <row r="95" spans="1:4">
      <c r="A95" s="2" t="s">
        <v>3</v>
      </c>
      <c r="B95" t="s">
        <v>41</v>
      </c>
      <c r="C95" t="s">
        <v>42</v>
      </c>
      <c r="D95" t="s">
        <v>7</v>
      </c>
    </row>
    <row r="96" spans="1:4">
      <c r="A96" t="s">
        <v>8</v>
      </c>
      <c r="C96">
        <v>1</v>
      </c>
      <c r="D96">
        <v>1</v>
      </c>
    </row>
    <row r="97" spans="1:4">
      <c r="A97" t="s">
        <v>9</v>
      </c>
      <c r="B97">
        <v>1</v>
      </c>
      <c r="C97">
        <v>3</v>
      </c>
      <c r="D97">
        <v>4</v>
      </c>
    </row>
    <row r="98" spans="1:4">
      <c r="A98" t="s">
        <v>10</v>
      </c>
      <c r="B98">
        <v>4</v>
      </c>
      <c r="C98">
        <v>2</v>
      </c>
      <c r="D98">
        <v>6</v>
      </c>
    </row>
    <row r="99" spans="1:4">
      <c r="A99" t="s">
        <v>11</v>
      </c>
      <c r="B99">
        <v>6</v>
      </c>
      <c r="C99">
        <v>13</v>
      </c>
      <c r="D99">
        <v>19</v>
      </c>
    </row>
    <row r="100" spans="1:4">
      <c r="A100" t="s">
        <v>12</v>
      </c>
      <c r="B100">
        <v>11</v>
      </c>
      <c r="C100">
        <v>2</v>
      </c>
      <c r="D100">
        <v>13</v>
      </c>
    </row>
    <row r="101" spans="1:4">
      <c r="A101" t="s">
        <v>13</v>
      </c>
      <c r="B101">
        <v>15</v>
      </c>
      <c r="C101">
        <v>13</v>
      </c>
      <c r="D101">
        <v>28</v>
      </c>
    </row>
    <row r="102" spans="1:4">
      <c r="A102" t="s">
        <v>14</v>
      </c>
      <c r="B102">
        <v>2</v>
      </c>
      <c r="C102">
        <v>2</v>
      </c>
      <c r="D102">
        <v>4</v>
      </c>
    </row>
    <row r="103" spans="1:4">
      <c r="A103" t="s">
        <v>15</v>
      </c>
      <c r="B103">
        <v>18</v>
      </c>
      <c r="C103">
        <v>14</v>
      </c>
      <c r="D103">
        <v>32</v>
      </c>
    </row>
    <row r="104" spans="1:4">
      <c r="A104" t="s">
        <v>16</v>
      </c>
      <c r="B104">
        <v>9</v>
      </c>
      <c r="C104">
        <v>14</v>
      </c>
      <c r="D104">
        <v>23</v>
      </c>
    </row>
    <row r="105" spans="1:4">
      <c r="A105" t="s">
        <v>17</v>
      </c>
      <c r="B105">
        <v>14</v>
      </c>
      <c r="C105">
        <v>3</v>
      </c>
      <c r="D105">
        <v>17</v>
      </c>
    </row>
    <row r="106" spans="1:4">
      <c r="A106" t="s">
        <v>18</v>
      </c>
      <c r="B106">
        <v>9</v>
      </c>
      <c r="C106">
        <v>9</v>
      </c>
      <c r="D106">
        <v>18</v>
      </c>
    </row>
    <row r="107" spans="1:4">
      <c r="A107" t="s">
        <v>19</v>
      </c>
      <c r="B107">
        <v>17</v>
      </c>
      <c r="C107">
        <v>7</v>
      </c>
      <c r="D107">
        <v>24</v>
      </c>
    </row>
    <row r="108" spans="1:4">
      <c r="A108" t="s">
        <v>7</v>
      </c>
      <c r="B108">
        <v>106</v>
      </c>
      <c r="C108">
        <v>83</v>
      </c>
      <c r="D108">
        <v>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1"/>
  <sheetViews>
    <sheetView topLeftCell="A4" workbookViewId="0">
      <selection activeCell="D21" sqref="D21"/>
    </sheetView>
  </sheetViews>
  <sheetFormatPr defaultRowHeight="14.45"/>
  <cols>
    <col min="1" max="1" width="39.42578125" bestFit="1" customWidth="1"/>
    <col min="2" max="3" width="12.140625" bestFit="1" customWidth="1"/>
    <col min="4" max="5" width="10.7109375" bestFit="1" customWidth="1"/>
    <col min="10" max="10" width="20.5703125" customWidth="1"/>
    <col min="11" max="11" width="13" bestFit="1" customWidth="1"/>
  </cols>
  <sheetData>
    <row r="4" spans="1:4">
      <c r="A4" s="2" t="s">
        <v>37</v>
      </c>
      <c r="B4" t="s">
        <v>38</v>
      </c>
    </row>
    <row r="6" spans="1:4">
      <c r="A6" s="2" t="s">
        <v>1</v>
      </c>
      <c r="B6" s="2" t="s">
        <v>50</v>
      </c>
    </row>
    <row r="7" spans="1:4">
      <c r="A7" s="2" t="s">
        <v>61</v>
      </c>
      <c r="B7" t="s">
        <v>41</v>
      </c>
      <c r="C7" t="s">
        <v>42</v>
      </c>
      <c r="D7" t="s">
        <v>7</v>
      </c>
    </row>
    <row r="8" spans="1:4">
      <c r="A8" t="s">
        <v>921</v>
      </c>
      <c r="B8">
        <v>1</v>
      </c>
      <c r="C8">
        <v>2</v>
      </c>
      <c r="D8">
        <v>3</v>
      </c>
    </row>
    <row r="9" spans="1:4">
      <c r="A9" t="s">
        <v>922</v>
      </c>
      <c r="B9">
        <v>2</v>
      </c>
      <c r="C9">
        <v>3</v>
      </c>
      <c r="D9">
        <v>5</v>
      </c>
    </row>
    <row r="10" spans="1:4">
      <c r="A10" t="s">
        <v>923</v>
      </c>
      <c r="B10">
        <v>2</v>
      </c>
      <c r="C10">
        <v>6</v>
      </c>
      <c r="D10">
        <v>8</v>
      </c>
    </row>
    <row r="11" spans="1:4">
      <c r="A11" t="s">
        <v>924</v>
      </c>
      <c r="B11">
        <v>7</v>
      </c>
      <c r="C11">
        <v>9</v>
      </c>
      <c r="D11">
        <v>16</v>
      </c>
    </row>
    <row r="12" spans="1:4">
      <c r="A12" t="s">
        <v>925</v>
      </c>
      <c r="B12">
        <v>8</v>
      </c>
      <c r="C12">
        <v>7</v>
      </c>
      <c r="D12">
        <v>15</v>
      </c>
    </row>
    <row r="13" spans="1:4">
      <c r="A13" t="s">
        <v>926</v>
      </c>
      <c r="B13">
        <v>7</v>
      </c>
      <c r="C13">
        <v>9</v>
      </c>
      <c r="D13">
        <v>16</v>
      </c>
    </row>
    <row r="14" spans="1:4">
      <c r="A14" t="s">
        <v>927</v>
      </c>
      <c r="B14">
        <v>13</v>
      </c>
      <c r="C14">
        <v>11</v>
      </c>
      <c r="D14">
        <v>24</v>
      </c>
    </row>
    <row r="15" spans="1:4">
      <c r="A15" t="s">
        <v>928</v>
      </c>
      <c r="B15">
        <v>6</v>
      </c>
      <c r="C15">
        <v>4</v>
      </c>
      <c r="D15">
        <v>10</v>
      </c>
    </row>
    <row r="16" spans="1:4">
      <c r="A16" t="s">
        <v>929</v>
      </c>
      <c r="B16">
        <v>20</v>
      </c>
      <c r="C16">
        <v>10</v>
      </c>
      <c r="D16">
        <v>30</v>
      </c>
    </row>
    <row r="17" spans="1:4">
      <c r="A17" t="s">
        <v>930</v>
      </c>
      <c r="B17">
        <v>11</v>
      </c>
      <c r="C17">
        <v>3</v>
      </c>
      <c r="D17">
        <v>14</v>
      </c>
    </row>
    <row r="18" spans="1:4">
      <c r="A18" t="s">
        <v>931</v>
      </c>
      <c r="B18">
        <v>13</v>
      </c>
      <c r="C18">
        <v>9</v>
      </c>
      <c r="D18">
        <v>22</v>
      </c>
    </row>
    <row r="19" spans="1:4">
      <c r="A19" t="s">
        <v>932</v>
      </c>
      <c r="B19">
        <v>10</v>
      </c>
      <c r="C19">
        <v>10</v>
      </c>
      <c r="D19">
        <v>20</v>
      </c>
    </row>
    <row r="20" spans="1:4">
      <c r="A20" t="s">
        <v>933</v>
      </c>
      <c r="B20">
        <v>6</v>
      </c>
      <c r="C20">
        <v>1</v>
      </c>
      <c r="D20">
        <v>7</v>
      </c>
    </row>
    <row r="21" spans="1:4">
      <c r="A21" t="s">
        <v>7</v>
      </c>
      <c r="B21">
        <v>106</v>
      </c>
      <c r="C21">
        <v>84</v>
      </c>
      <c r="D21">
        <v>190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 zoomScale="87" zoomScaleNormal="87" workbookViewId="0">
      <selection activeCell="H1" sqref="H1"/>
    </sheetView>
  </sheetViews>
  <sheetFormatPr defaultRowHeight="14.45"/>
  <cols>
    <col min="1" max="1" width="40.140625" bestFit="1" customWidth="1"/>
    <col min="2" max="7" width="10.42578125" customWidth="1"/>
    <col min="8" max="8" width="11" customWidth="1"/>
    <col min="9" max="9" width="10.7109375" bestFit="1" customWidth="1"/>
    <col min="10" max="10" width="38.42578125" bestFit="1" customWidth="1"/>
    <col min="11" max="18" width="26.140625" bestFit="1" customWidth="1"/>
    <col min="19" max="19" width="8.42578125" bestFit="1" customWidth="1"/>
    <col min="20" max="20" width="7" bestFit="1" customWidth="1"/>
  </cols>
  <sheetData>
    <row r="2" spans="1:20">
      <c r="A2" s="2" t="s">
        <v>2</v>
      </c>
      <c r="B2" t="s">
        <v>920</v>
      </c>
    </row>
    <row r="3" spans="1:20">
      <c r="J3" s="2" t="s">
        <v>37</v>
      </c>
      <c r="K3" t="s">
        <v>920</v>
      </c>
    </row>
    <row r="4" spans="1:20">
      <c r="B4" s="2" t="s">
        <v>37</v>
      </c>
      <c r="C4" s="2" t="s">
        <v>934</v>
      </c>
    </row>
    <row r="5" spans="1:20" ht="15" thickBot="1">
      <c r="B5" t="s">
        <v>38</v>
      </c>
      <c r="D5" t="s">
        <v>44</v>
      </c>
      <c r="F5" t="s">
        <v>935</v>
      </c>
      <c r="G5" t="s">
        <v>936</v>
      </c>
      <c r="K5" s="2" t="s">
        <v>2</v>
      </c>
      <c r="L5" s="2" t="s">
        <v>934</v>
      </c>
    </row>
    <row r="6" spans="1:20" ht="15" thickBot="1">
      <c r="A6" s="2" t="s">
        <v>3</v>
      </c>
      <c r="B6" t="s">
        <v>937</v>
      </c>
      <c r="C6" t="s">
        <v>938</v>
      </c>
      <c r="D6" t="s">
        <v>937</v>
      </c>
      <c r="E6" t="s">
        <v>938</v>
      </c>
      <c r="H6" s="8"/>
      <c r="J6" s="39"/>
      <c r="K6" s="39" t="s">
        <v>4</v>
      </c>
      <c r="L6" s="40"/>
      <c r="M6" s="41" t="s">
        <v>919</v>
      </c>
      <c r="N6" s="40"/>
      <c r="O6" s="41" t="s">
        <v>5</v>
      </c>
      <c r="P6" s="40"/>
      <c r="Q6" s="41" t="s">
        <v>6</v>
      </c>
      <c r="R6" s="40"/>
      <c r="S6" s="33" t="s">
        <v>935</v>
      </c>
      <c r="T6" s="33" t="s">
        <v>936</v>
      </c>
    </row>
    <row r="7" spans="1:20" ht="15" thickBot="1">
      <c r="A7" t="s">
        <v>8</v>
      </c>
      <c r="B7">
        <v>1</v>
      </c>
      <c r="C7" s="8">
        <v>0.5</v>
      </c>
      <c r="D7">
        <v>1</v>
      </c>
      <c r="E7" s="8">
        <v>0.5</v>
      </c>
      <c r="F7">
        <v>2</v>
      </c>
      <c r="G7" s="8">
        <v>1</v>
      </c>
      <c r="H7" s="8"/>
      <c r="J7" s="42" t="s">
        <v>3</v>
      </c>
      <c r="K7" s="39" t="s">
        <v>937</v>
      </c>
      <c r="L7" s="40" t="s">
        <v>938</v>
      </c>
      <c r="M7" s="41" t="s">
        <v>937</v>
      </c>
      <c r="N7" s="40" t="s">
        <v>938</v>
      </c>
      <c r="O7" s="41" t="s">
        <v>937</v>
      </c>
      <c r="P7" s="40" t="s">
        <v>938</v>
      </c>
      <c r="Q7" s="41" t="s">
        <v>937</v>
      </c>
      <c r="R7" s="40" t="s">
        <v>938</v>
      </c>
      <c r="S7" s="27"/>
      <c r="T7" s="27"/>
    </row>
    <row r="8" spans="1:20">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c r="A9" t="s">
        <v>10</v>
      </c>
      <c r="B9">
        <v>6</v>
      </c>
      <c r="C9" s="8">
        <v>0.75</v>
      </c>
      <c r="D9">
        <v>2</v>
      </c>
      <c r="E9" s="8">
        <v>0.25</v>
      </c>
      <c r="F9">
        <v>8</v>
      </c>
      <c r="G9" s="8">
        <v>1</v>
      </c>
      <c r="H9" s="8"/>
      <c r="J9" s="34" t="s">
        <v>9</v>
      </c>
      <c r="K9" s="34"/>
      <c r="L9" s="35">
        <v>0</v>
      </c>
      <c r="N9" s="35">
        <v>0</v>
      </c>
      <c r="O9">
        <v>4</v>
      </c>
      <c r="P9" s="35">
        <v>1</v>
      </c>
      <c r="R9" s="35">
        <v>0</v>
      </c>
      <c r="S9">
        <v>4</v>
      </c>
      <c r="T9" s="35">
        <v>1</v>
      </c>
    </row>
    <row r="10" spans="1:20">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c r="A14" t="s">
        <v>15</v>
      </c>
      <c r="B14">
        <v>32</v>
      </c>
      <c r="C14" s="8">
        <v>0.82051282051282048</v>
      </c>
      <c r="D14">
        <v>7</v>
      </c>
      <c r="E14" s="8">
        <v>0.17948717948717949</v>
      </c>
      <c r="F14">
        <v>39</v>
      </c>
      <c r="G14" s="8">
        <v>1</v>
      </c>
      <c r="H14" s="8"/>
      <c r="J14" s="34" t="s">
        <v>14</v>
      </c>
      <c r="K14" s="34"/>
      <c r="L14" s="35">
        <v>0</v>
      </c>
      <c r="N14" s="35">
        <v>0</v>
      </c>
      <c r="O14">
        <v>2</v>
      </c>
      <c r="P14" s="35">
        <v>0.5</v>
      </c>
      <c r="Q14">
        <v>2</v>
      </c>
      <c r="R14" s="35">
        <v>0.5</v>
      </c>
      <c r="S14">
        <v>4</v>
      </c>
      <c r="T14" s="35">
        <v>1</v>
      </c>
    </row>
    <row r="15" spans="1:20">
      <c r="A15" t="s">
        <v>16</v>
      </c>
      <c r="B15">
        <v>23</v>
      </c>
      <c r="C15" s="8">
        <v>0.76666666666666672</v>
      </c>
      <c r="D15">
        <v>7</v>
      </c>
      <c r="E15" s="8">
        <v>0.23333333333333334</v>
      </c>
      <c r="F15">
        <v>30</v>
      </c>
      <c r="G15" s="8">
        <v>1</v>
      </c>
      <c r="H15" s="8"/>
      <c r="J15" s="34" t="s">
        <v>15</v>
      </c>
      <c r="K15" s="34">
        <v>4</v>
      </c>
      <c r="L15" s="35">
        <v>0.10256410256410256</v>
      </c>
      <c r="M15">
        <v>3</v>
      </c>
      <c r="N15" s="35">
        <v>7.6923076923076927E-2</v>
      </c>
      <c r="O15">
        <v>19</v>
      </c>
      <c r="P15" s="35">
        <v>0.48717948717948717</v>
      </c>
      <c r="Q15">
        <v>13</v>
      </c>
      <c r="R15" s="35">
        <v>0.33333333333333331</v>
      </c>
      <c r="S15">
        <v>39</v>
      </c>
      <c r="T15" s="35">
        <v>1</v>
      </c>
    </row>
    <row r="16" spans="1:20">
      <c r="A16" t="s">
        <v>17</v>
      </c>
      <c r="B16">
        <v>17</v>
      </c>
      <c r="C16" s="8">
        <v>0.73913043478260865</v>
      </c>
      <c r="D16">
        <v>6</v>
      </c>
      <c r="E16" s="8">
        <v>0.2608695652173913</v>
      </c>
      <c r="F16">
        <v>23</v>
      </c>
      <c r="G16" s="8">
        <v>1</v>
      </c>
      <c r="H16" s="8"/>
      <c r="J16" s="34" t="s">
        <v>16</v>
      </c>
      <c r="K16" s="34">
        <v>4</v>
      </c>
      <c r="L16" s="35">
        <v>0.13333333333333333</v>
      </c>
      <c r="M16">
        <v>3</v>
      </c>
      <c r="N16" s="35">
        <v>0.1</v>
      </c>
      <c r="O16">
        <v>15</v>
      </c>
      <c r="P16" s="35">
        <v>0.5</v>
      </c>
      <c r="Q16">
        <v>8</v>
      </c>
      <c r="R16" s="35">
        <v>0.26666666666666666</v>
      </c>
      <c r="S16">
        <v>30</v>
      </c>
      <c r="T16" s="35">
        <v>1</v>
      </c>
    </row>
    <row r="17" spans="1:20">
      <c r="A17" t="s">
        <v>18</v>
      </c>
      <c r="B17">
        <v>19</v>
      </c>
      <c r="C17" s="8">
        <v>0.73076923076923073</v>
      </c>
      <c r="D17">
        <v>7</v>
      </c>
      <c r="E17" s="8">
        <v>0.26923076923076922</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c r="A19" t="s">
        <v>857</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c r="A20" t="s">
        <v>7</v>
      </c>
      <c r="B20">
        <v>190</v>
      </c>
      <c r="C20" s="8">
        <v>0.79166666666666663</v>
      </c>
      <c r="D20">
        <v>50</v>
      </c>
      <c r="E20" s="8">
        <v>0.20833333333333334</v>
      </c>
      <c r="F20">
        <v>240</v>
      </c>
      <c r="G20" s="8">
        <v>1</v>
      </c>
      <c r="J20" s="36" t="s">
        <v>857</v>
      </c>
      <c r="K20" s="34"/>
      <c r="L20" s="66">
        <v>0</v>
      </c>
      <c r="M20">
        <v>2</v>
      </c>
      <c r="N20" s="35">
        <v>1</v>
      </c>
      <c r="P20" s="35">
        <v>0</v>
      </c>
      <c r="R20" s="35">
        <v>0</v>
      </c>
      <c r="S20">
        <v>2</v>
      </c>
      <c r="T20" s="35">
        <v>1</v>
      </c>
    </row>
    <row r="21" spans="1:20" ht="15" thickBot="1">
      <c r="J21" s="39" t="s">
        <v>7</v>
      </c>
      <c r="K21" s="36">
        <v>31</v>
      </c>
      <c r="L21" s="37">
        <v>0.12916666666666668</v>
      </c>
      <c r="M21" s="77">
        <v>20</v>
      </c>
      <c r="N21" s="37">
        <v>8.3333333333333329E-2</v>
      </c>
      <c r="O21" s="77">
        <v>121</v>
      </c>
      <c r="P21" s="37">
        <v>0.50416666666666665</v>
      </c>
      <c r="Q21" s="77">
        <v>68</v>
      </c>
      <c r="R21" s="37">
        <v>0.28333333333333333</v>
      </c>
      <c r="S21" s="77">
        <v>240</v>
      </c>
      <c r="T21" s="37">
        <v>1</v>
      </c>
    </row>
    <row r="23" spans="1:20">
      <c r="A23" s="2" t="s">
        <v>2</v>
      </c>
      <c r="B23" t="s">
        <v>39</v>
      </c>
    </row>
    <row r="25" spans="1:20">
      <c r="A25" s="2" t="s">
        <v>937</v>
      </c>
      <c r="B25" s="2" t="s">
        <v>50</v>
      </c>
    </row>
    <row r="26" spans="1:20">
      <c r="A26" s="2" t="s">
        <v>3</v>
      </c>
      <c r="B26" t="s">
        <v>41</v>
      </c>
      <c r="C26" t="s">
        <v>42</v>
      </c>
      <c r="D26" t="s">
        <v>7</v>
      </c>
    </row>
    <row r="27" spans="1:20">
      <c r="A27" t="s">
        <v>8</v>
      </c>
      <c r="C27">
        <v>1</v>
      </c>
      <c r="D27">
        <v>1</v>
      </c>
      <c r="J27" s="2" t="s">
        <v>1</v>
      </c>
      <c r="K27" s="2" t="s">
        <v>2</v>
      </c>
    </row>
    <row r="28" spans="1:20">
      <c r="A28" t="s">
        <v>9</v>
      </c>
      <c r="B28">
        <v>1</v>
      </c>
      <c r="C28">
        <v>3</v>
      </c>
      <c r="D28">
        <v>4</v>
      </c>
      <c r="J28" s="2" t="s">
        <v>3</v>
      </c>
      <c r="K28" t="s">
        <v>4</v>
      </c>
      <c r="L28" t="s">
        <v>919</v>
      </c>
      <c r="M28" t="s">
        <v>5</v>
      </c>
      <c r="N28" t="s">
        <v>6</v>
      </c>
      <c r="O28" t="s">
        <v>7</v>
      </c>
    </row>
    <row r="29" spans="1:20">
      <c r="A29" t="s">
        <v>10</v>
      </c>
      <c r="B29">
        <v>4</v>
      </c>
      <c r="C29">
        <v>2</v>
      </c>
      <c r="D29">
        <v>6</v>
      </c>
      <c r="J29" t="s">
        <v>8</v>
      </c>
      <c r="L29">
        <v>1</v>
      </c>
      <c r="M29">
        <v>1</v>
      </c>
      <c r="O29">
        <v>2</v>
      </c>
    </row>
    <row r="30" spans="1:20">
      <c r="A30" t="s">
        <v>11</v>
      </c>
      <c r="B30">
        <v>6</v>
      </c>
      <c r="C30">
        <v>13</v>
      </c>
      <c r="D30">
        <v>19</v>
      </c>
      <c r="J30" t="s">
        <v>9</v>
      </c>
      <c r="M30">
        <v>4</v>
      </c>
      <c r="O30">
        <v>4</v>
      </c>
    </row>
    <row r="31" spans="1:20">
      <c r="A31" t="s">
        <v>12</v>
      </c>
      <c r="B31">
        <v>11</v>
      </c>
      <c r="C31">
        <v>2</v>
      </c>
      <c r="D31">
        <v>13</v>
      </c>
      <c r="J31" t="s">
        <v>10</v>
      </c>
      <c r="K31">
        <v>1</v>
      </c>
      <c r="L31">
        <v>1</v>
      </c>
      <c r="M31">
        <v>6</v>
      </c>
      <c r="O31">
        <v>8</v>
      </c>
    </row>
    <row r="32" spans="1:20">
      <c r="A32" t="s">
        <v>13</v>
      </c>
      <c r="B32">
        <v>15</v>
      </c>
      <c r="C32">
        <v>13</v>
      </c>
      <c r="D32">
        <v>28</v>
      </c>
      <c r="J32" t="s">
        <v>11</v>
      </c>
      <c r="K32">
        <v>2</v>
      </c>
      <c r="L32">
        <v>2</v>
      </c>
      <c r="M32">
        <v>13</v>
      </c>
      <c r="N32">
        <v>6</v>
      </c>
      <c r="O32">
        <v>23</v>
      </c>
    </row>
    <row r="33" spans="1:15">
      <c r="A33" t="s">
        <v>14</v>
      </c>
      <c r="B33">
        <v>2</v>
      </c>
      <c r="C33">
        <v>2</v>
      </c>
      <c r="D33">
        <v>4</v>
      </c>
      <c r="J33" t="s">
        <v>12</v>
      </c>
      <c r="K33">
        <v>6</v>
      </c>
      <c r="L33">
        <v>1</v>
      </c>
      <c r="M33">
        <v>8</v>
      </c>
      <c r="N33">
        <v>5</v>
      </c>
      <c r="O33">
        <v>20</v>
      </c>
    </row>
    <row r="34" spans="1:15">
      <c r="A34" t="s">
        <v>15</v>
      </c>
      <c r="B34">
        <v>18</v>
      </c>
      <c r="C34">
        <v>14</v>
      </c>
      <c r="D34">
        <v>32</v>
      </c>
      <c r="J34" t="s">
        <v>13</v>
      </c>
      <c r="K34">
        <v>3</v>
      </c>
      <c r="L34">
        <v>2</v>
      </c>
      <c r="M34">
        <v>7</v>
      </c>
      <c r="N34">
        <v>21</v>
      </c>
      <c r="O34">
        <v>33</v>
      </c>
    </row>
    <row r="35" spans="1:15">
      <c r="A35" t="s">
        <v>16</v>
      </c>
      <c r="B35">
        <v>9</v>
      </c>
      <c r="C35">
        <v>14</v>
      </c>
      <c r="D35">
        <v>23</v>
      </c>
      <c r="J35" t="s">
        <v>14</v>
      </c>
      <c r="M35">
        <v>2</v>
      </c>
      <c r="N35">
        <v>2</v>
      </c>
      <c r="O35">
        <v>4</v>
      </c>
    </row>
    <row r="36" spans="1:15">
      <c r="A36" t="s">
        <v>17</v>
      </c>
      <c r="B36">
        <v>14</v>
      </c>
      <c r="C36">
        <v>3</v>
      </c>
      <c r="D36">
        <v>17</v>
      </c>
      <c r="J36" t="s">
        <v>15</v>
      </c>
      <c r="K36">
        <v>4</v>
      </c>
      <c r="L36">
        <v>3</v>
      </c>
      <c r="M36">
        <v>19</v>
      </c>
      <c r="N36">
        <v>13</v>
      </c>
      <c r="O36">
        <v>39</v>
      </c>
    </row>
    <row r="37" spans="1:15">
      <c r="A37" t="s">
        <v>18</v>
      </c>
      <c r="B37">
        <v>9</v>
      </c>
      <c r="C37">
        <v>9</v>
      </c>
      <c r="D37">
        <v>18</v>
      </c>
      <c r="J37" t="s">
        <v>16</v>
      </c>
      <c r="K37">
        <v>4</v>
      </c>
      <c r="L37">
        <v>3</v>
      </c>
      <c r="M37">
        <v>15</v>
      </c>
      <c r="N37">
        <v>8</v>
      </c>
      <c r="O37">
        <v>30</v>
      </c>
    </row>
    <row r="38" spans="1:15">
      <c r="A38" t="s">
        <v>19</v>
      </c>
      <c r="B38">
        <v>17</v>
      </c>
      <c r="C38">
        <v>7</v>
      </c>
      <c r="D38">
        <v>24</v>
      </c>
      <c r="J38" t="s">
        <v>17</v>
      </c>
      <c r="K38">
        <v>3</v>
      </c>
      <c r="L38">
        <v>3</v>
      </c>
      <c r="M38">
        <v>12</v>
      </c>
      <c r="N38">
        <v>5</v>
      </c>
      <c r="O38">
        <v>23</v>
      </c>
    </row>
    <row r="39" spans="1:15">
      <c r="A39" t="s">
        <v>7</v>
      </c>
      <c r="B39">
        <v>106</v>
      </c>
      <c r="C39">
        <v>83</v>
      </c>
      <c r="D39">
        <v>189</v>
      </c>
      <c r="J39" t="s">
        <v>18</v>
      </c>
      <c r="K39">
        <v>6</v>
      </c>
      <c r="L39">
        <v>2</v>
      </c>
      <c r="M39">
        <v>16</v>
      </c>
      <c r="N39">
        <v>2</v>
      </c>
      <c r="O39">
        <v>26</v>
      </c>
    </row>
    <row r="40" spans="1:15">
      <c r="J40" t="s">
        <v>19</v>
      </c>
      <c r="K40">
        <v>2</v>
      </c>
      <c r="M40">
        <v>18</v>
      </c>
      <c r="N40">
        <v>6</v>
      </c>
      <c r="O40">
        <v>26</v>
      </c>
    </row>
    <row r="41" spans="1:15">
      <c r="J41" t="s">
        <v>857</v>
      </c>
      <c r="L41">
        <v>2</v>
      </c>
      <c r="O41">
        <v>2</v>
      </c>
    </row>
    <row r="42" spans="1:15">
      <c r="J42" t="s">
        <v>7</v>
      </c>
      <c r="K42">
        <v>31</v>
      </c>
      <c r="L42">
        <v>20</v>
      </c>
      <c r="M42">
        <v>121</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45"/>
  <cols>
    <col min="1" max="1" width="24.85546875" customWidth="1"/>
    <col min="2" max="2" width="13.28515625" customWidth="1"/>
    <col min="3" max="3" width="11.140625" customWidth="1"/>
    <col min="4" max="4" width="17" customWidth="1"/>
    <col min="5" max="5" width="15.28515625" customWidth="1"/>
    <col min="6" max="6" width="12.5703125" customWidth="1"/>
    <col min="7" max="7" width="9.85546875" customWidth="1"/>
    <col min="8" max="65" width="26.140625" bestFit="1" customWidth="1"/>
    <col min="66" max="66" width="10.7109375" bestFit="1" customWidth="1"/>
  </cols>
  <sheetData>
    <row r="3" spans="1:7">
      <c r="A3" s="2" t="s">
        <v>3</v>
      </c>
      <c r="B3" t="s">
        <v>939</v>
      </c>
      <c r="C3" t="s">
        <v>33</v>
      </c>
      <c r="D3" t="s">
        <v>34</v>
      </c>
      <c r="E3" t="s">
        <v>35</v>
      </c>
      <c r="F3" t="s">
        <v>36</v>
      </c>
      <c r="G3" t="s">
        <v>940</v>
      </c>
    </row>
    <row r="4" spans="1:7">
      <c r="A4" t="s">
        <v>8</v>
      </c>
      <c r="B4" s="29">
        <v>1</v>
      </c>
      <c r="C4" s="28">
        <v>81</v>
      </c>
      <c r="D4" s="29" t="e">
        <v>#DIV/0!</v>
      </c>
      <c r="E4" s="29">
        <v>81</v>
      </c>
      <c r="F4" s="29">
        <v>81</v>
      </c>
    </row>
    <row r="5" spans="1:7">
      <c r="A5" t="s">
        <v>9</v>
      </c>
      <c r="B5" s="29">
        <v>4</v>
      </c>
      <c r="C5" s="28">
        <v>66.5</v>
      </c>
      <c r="D5" s="29">
        <v>12.288205727444508</v>
      </c>
      <c r="E5" s="29">
        <v>82</v>
      </c>
      <c r="F5" s="29">
        <v>52</v>
      </c>
    </row>
    <row r="6" spans="1:7">
      <c r="A6" t="s">
        <v>10</v>
      </c>
      <c r="B6" s="29">
        <v>7</v>
      </c>
      <c r="C6" s="28">
        <v>70.333333333333329</v>
      </c>
      <c r="D6" s="29">
        <v>17.037214169771605</v>
      </c>
      <c r="E6" s="29">
        <v>99</v>
      </c>
      <c r="F6" s="29">
        <v>55</v>
      </c>
    </row>
    <row r="7" spans="1:7">
      <c r="A7" t="s">
        <v>11</v>
      </c>
      <c r="B7" s="29">
        <v>21</v>
      </c>
      <c r="C7" s="28">
        <v>63.10526315789474</v>
      </c>
      <c r="D7" s="29">
        <v>18.961641797300228</v>
      </c>
      <c r="E7" s="29">
        <v>107</v>
      </c>
      <c r="F7" s="29">
        <v>37</v>
      </c>
    </row>
    <row r="8" spans="1:7">
      <c r="A8" t="s">
        <v>12</v>
      </c>
      <c r="B8" s="29">
        <v>19</v>
      </c>
      <c r="C8" s="28">
        <v>61.846153846153847</v>
      </c>
      <c r="D8" s="29">
        <v>19.527101482495862</v>
      </c>
      <c r="E8" s="29">
        <v>101</v>
      </c>
      <c r="F8" s="29">
        <v>36</v>
      </c>
    </row>
    <row r="9" spans="1:7">
      <c r="A9" t="s">
        <v>13</v>
      </c>
      <c r="B9" s="29">
        <v>31</v>
      </c>
      <c r="C9" s="28">
        <v>41.464285714285715</v>
      </c>
      <c r="D9" s="29">
        <v>11.321831231468799</v>
      </c>
      <c r="E9" s="29">
        <v>61</v>
      </c>
      <c r="F9" s="29">
        <v>24</v>
      </c>
    </row>
    <row r="10" spans="1:7">
      <c r="A10" t="s">
        <v>14</v>
      </c>
      <c r="B10" s="29">
        <v>4</v>
      </c>
      <c r="C10" s="28">
        <v>51.75</v>
      </c>
      <c r="D10" s="29">
        <v>7.4105780251385696</v>
      </c>
      <c r="E10" s="29">
        <v>58</v>
      </c>
      <c r="F10" s="29">
        <v>42</v>
      </c>
    </row>
    <row r="11" spans="1:7">
      <c r="A11" t="s">
        <v>15</v>
      </c>
      <c r="B11" s="29">
        <v>36</v>
      </c>
      <c r="C11" s="28">
        <v>60.40625</v>
      </c>
      <c r="D11" s="29">
        <v>23.305626310870419</v>
      </c>
      <c r="E11" s="29">
        <v>139</v>
      </c>
      <c r="F11" s="29">
        <v>22</v>
      </c>
    </row>
    <row r="12" spans="1:7">
      <c r="A12" t="s">
        <v>16</v>
      </c>
      <c r="B12" s="29">
        <v>27</v>
      </c>
      <c r="C12" s="28">
        <v>63.260869565217391</v>
      </c>
      <c r="D12" s="29">
        <v>21.602225035449777</v>
      </c>
      <c r="E12" s="29">
        <v>114</v>
      </c>
      <c r="F12" s="29">
        <v>28</v>
      </c>
    </row>
    <row r="13" spans="1:7">
      <c r="A13" t="s">
        <v>17</v>
      </c>
      <c r="B13" s="29">
        <v>20</v>
      </c>
      <c r="C13" s="28">
        <v>62.823529411764703</v>
      </c>
      <c r="D13" s="29">
        <v>21.307965922741342</v>
      </c>
      <c r="E13" s="29">
        <v>115</v>
      </c>
      <c r="F13" s="29">
        <v>33</v>
      </c>
    </row>
    <row r="14" spans="1:7">
      <c r="A14" t="s">
        <v>18</v>
      </c>
      <c r="B14" s="29">
        <v>24</v>
      </c>
      <c r="C14" s="28">
        <v>66.166666666666671</v>
      </c>
      <c r="D14" s="29">
        <v>14.653849122931732</v>
      </c>
      <c r="E14" s="29">
        <v>104</v>
      </c>
      <c r="F14" s="29">
        <v>50</v>
      </c>
    </row>
    <row r="15" spans="1:7">
      <c r="A15" t="s">
        <v>19</v>
      </c>
      <c r="B15" s="29">
        <v>26</v>
      </c>
      <c r="C15" s="28">
        <v>64.625</v>
      </c>
      <c r="D15" s="29">
        <v>19.602157157246527</v>
      </c>
      <c r="E15" s="29">
        <v>101</v>
      </c>
      <c r="F15" s="29">
        <v>32</v>
      </c>
    </row>
    <row r="16" spans="1:7">
      <c r="A16" t="s">
        <v>7</v>
      </c>
      <c r="B16" s="29">
        <v>220</v>
      </c>
      <c r="C16" s="28">
        <v>59.989417989417987</v>
      </c>
      <c r="D16" s="29">
        <v>20.15735687935274</v>
      </c>
      <c r="E16" s="29">
        <v>139</v>
      </c>
      <c r="F16" s="29">
        <v>22</v>
      </c>
    </row>
    <row r="17" spans="2:2">
      <c r="B17" s="28"/>
    </row>
    <row r="18" spans="2:2">
      <c r="B18" s="28"/>
    </row>
    <row r="19" spans="2:2">
      <c r="B19" s="28"/>
    </row>
    <row r="20" spans="2:2">
      <c r="B20" s="28"/>
    </row>
    <row r="21" spans="2:2">
      <c r="B21" s="28"/>
    </row>
    <row r="22" spans="2:2">
      <c r="B22" s="28"/>
    </row>
    <row r="23" spans="2:2">
      <c r="B23" s="28"/>
    </row>
    <row r="24" spans="2:2">
      <c r="B24" s="28"/>
    </row>
    <row r="25" spans="2:2">
      <c r="B25" s="28"/>
    </row>
    <row r="26" spans="2:2">
      <c r="B26" s="28"/>
    </row>
    <row r="27" spans="2:2">
      <c r="B27" s="28"/>
    </row>
    <row r="28" spans="2:2">
      <c r="B28" s="28"/>
    </row>
    <row r="29" spans="2:2">
      <c r="B29" s="28"/>
    </row>
    <row r="33" spans="1:3">
      <c r="A33" s="2" t="s">
        <v>51</v>
      </c>
      <c r="B33" t="s">
        <v>33</v>
      </c>
      <c r="C33" t="s">
        <v>34</v>
      </c>
    </row>
    <row r="34" spans="1:3">
      <c r="A34">
        <v>1</v>
      </c>
      <c r="B34" s="28">
        <v>59.6</v>
      </c>
      <c r="C34" s="29">
        <v>21.731374360103125</v>
      </c>
    </row>
    <row r="35" spans="1:3">
      <c r="A35">
        <v>2</v>
      </c>
      <c r="B35" s="28">
        <v>59.93333333333333</v>
      </c>
      <c r="C35" s="29">
        <v>28.763733779750865</v>
      </c>
    </row>
    <row r="36" spans="1:3">
      <c r="A36">
        <v>3</v>
      </c>
      <c r="B36" s="28">
        <v>52.666666666666664</v>
      </c>
      <c r="C36" s="29">
        <v>19.769257179058719</v>
      </c>
    </row>
    <row r="37" spans="1:3">
      <c r="A37">
        <v>4</v>
      </c>
      <c r="B37" s="28">
        <v>69.36</v>
      </c>
      <c r="C37" s="29">
        <v>23.442980470352595</v>
      </c>
    </row>
    <row r="38" spans="1:3">
      <c r="A38">
        <v>5</v>
      </c>
      <c r="B38" s="28">
        <v>61.444444444444443</v>
      </c>
      <c r="C38" s="29">
        <v>13.975702538259325</v>
      </c>
    </row>
    <row r="39" spans="1:3">
      <c r="A39">
        <v>6</v>
      </c>
      <c r="B39" s="28">
        <v>61.875</v>
      </c>
      <c r="C39" s="29">
        <v>24.726877648843367</v>
      </c>
    </row>
    <row r="40" spans="1:3">
      <c r="A40">
        <v>7</v>
      </c>
      <c r="B40" s="28">
        <v>59.458333333333336</v>
      </c>
      <c r="C40" s="29">
        <v>18.218431103804129</v>
      </c>
    </row>
    <row r="41" spans="1:3">
      <c r="A41">
        <v>8</v>
      </c>
      <c r="B41" s="28">
        <v>61.470588235294116</v>
      </c>
      <c r="C41" s="29">
        <v>16.591103214745942</v>
      </c>
    </row>
    <row r="42" spans="1:3">
      <c r="A42">
        <v>9</v>
      </c>
      <c r="B42" s="28">
        <v>56.466666666666669</v>
      </c>
      <c r="C42" s="29">
        <v>5.9023804721565511</v>
      </c>
    </row>
    <row r="43" spans="1:3">
      <c r="A43">
        <v>10</v>
      </c>
      <c r="B43" s="28">
        <v>50.384615384615387</v>
      </c>
      <c r="C43" s="29">
        <v>10.696872296287211</v>
      </c>
    </row>
    <row r="44" spans="1:3">
      <c r="A44" t="s">
        <v>7</v>
      </c>
      <c r="B44" s="28">
        <v>59.989417989417987</v>
      </c>
      <c r="C44" s="29">
        <v>20.15735687935274</v>
      </c>
    </row>
    <row r="52" spans="1:3">
      <c r="A52" t="s">
        <v>51</v>
      </c>
      <c r="B52" t="s">
        <v>33</v>
      </c>
      <c r="C52" t="s">
        <v>34</v>
      </c>
    </row>
    <row r="53" spans="1:3">
      <c r="A53">
        <v>1</v>
      </c>
      <c r="B53" s="29">
        <v>59.6</v>
      </c>
      <c r="C53" s="29">
        <v>21.731374360103125</v>
      </c>
    </row>
    <row r="54" spans="1:3">
      <c r="A54">
        <v>2</v>
      </c>
      <c r="B54" s="29">
        <v>59.93333333333333</v>
      </c>
      <c r="C54" s="29">
        <v>28.763733779750865</v>
      </c>
    </row>
    <row r="55" spans="1:3">
      <c r="A55">
        <v>3</v>
      </c>
      <c r="B55" s="29">
        <v>52.666666666666664</v>
      </c>
      <c r="C55" s="29">
        <v>19.769257179058719</v>
      </c>
    </row>
    <row r="56" spans="1:3">
      <c r="A56">
        <v>4</v>
      </c>
      <c r="B56" s="29">
        <v>69.36</v>
      </c>
      <c r="C56" s="29">
        <v>23.442980470352595</v>
      </c>
    </row>
    <row r="57" spans="1:3">
      <c r="A57">
        <v>5</v>
      </c>
      <c r="B57" s="29">
        <v>62.388888888888886</v>
      </c>
      <c r="C57" s="29">
        <v>14.56885836251174</v>
      </c>
    </row>
    <row r="58" spans="1:3">
      <c r="A58">
        <v>6</v>
      </c>
      <c r="B58" s="29">
        <v>56.285714285714285</v>
      </c>
      <c r="C58" s="29">
        <v>18.281528538781583</v>
      </c>
    </row>
    <row r="59" spans="1:3">
      <c r="A59">
        <v>7</v>
      </c>
      <c r="B59" s="29">
        <v>57.454545454545453</v>
      </c>
      <c r="C59" s="29">
        <v>14.268604472514946</v>
      </c>
    </row>
    <row r="60" spans="1:3">
      <c r="A60">
        <v>8</v>
      </c>
      <c r="B60" s="29">
        <v>51.81818181818182</v>
      </c>
      <c r="C60" s="29">
        <v>11.320937963068095</v>
      </c>
    </row>
    <row r="61" spans="1:3">
      <c r="A61">
        <v>9</v>
      </c>
      <c r="B61" s="29">
        <v>56</v>
      </c>
      <c r="C61" s="29">
        <v>5.4619898693913127</v>
      </c>
    </row>
    <row r="62" spans="1:3">
      <c r="A62">
        <v>10</v>
      </c>
      <c r="B62" s="29">
        <v>39.799999999999997</v>
      </c>
      <c r="C62" s="29">
        <v>9.9849887330932958</v>
      </c>
    </row>
    <row r="63" spans="1:3">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19" workbookViewId="0">
      <selection activeCell="C10" sqref="C10"/>
    </sheetView>
  </sheetViews>
  <sheetFormatPr defaultRowHeight="14.45"/>
  <cols>
    <col min="1" max="1" width="13" bestFit="1" customWidth="1"/>
    <col min="2" max="2" width="27.85546875" customWidth="1"/>
    <col min="3" max="3" width="10.140625" customWidth="1"/>
    <col min="4" max="4" width="10.7109375" bestFit="1" customWidth="1"/>
    <col min="5" max="11" width="8.85546875" bestFit="1" customWidth="1"/>
    <col min="12" max="12" width="10.7109375" bestFit="1" customWidth="1"/>
  </cols>
  <sheetData>
    <row r="3" spans="1:3">
      <c r="A3" s="2" t="s">
        <v>1</v>
      </c>
      <c r="B3" s="2" t="s">
        <v>37</v>
      </c>
    </row>
    <row r="4" spans="1:3">
      <c r="A4" s="2" t="s">
        <v>50</v>
      </c>
      <c r="B4" t="s">
        <v>38</v>
      </c>
      <c r="C4" t="s">
        <v>7</v>
      </c>
    </row>
    <row r="5" spans="1:3">
      <c r="A5" t="s">
        <v>41</v>
      </c>
      <c r="B5">
        <v>106</v>
      </c>
      <c r="C5">
        <v>106</v>
      </c>
    </row>
    <row r="6" spans="1:3">
      <c r="A6" t="s">
        <v>42</v>
      </c>
      <c r="B6">
        <v>84</v>
      </c>
      <c r="C6">
        <v>84</v>
      </c>
    </row>
    <row r="7" spans="1:3">
      <c r="A7" t="s">
        <v>7</v>
      </c>
      <c r="B7">
        <v>190</v>
      </c>
      <c r="C7">
        <v>190</v>
      </c>
    </row>
    <row r="11" spans="1:3">
      <c r="A11" s="2" t="s">
        <v>50</v>
      </c>
      <c r="B11" t="s">
        <v>1</v>
      </c>
    </row>
    <row r="12" spans="1:3">
      <c r="A12" t="s">
        <v>41</v>
      </c>
      <c r="B12">
        <v>135</v>
      </c>
    </row>
    <row r="13" spans="1:3">
      <c r="A13" t="s">
        <v>42</v>
      </c>
      <c r="B13">
        <v>105</v>
      </c>
    </row>
    <row r="14" spans="1:3">
      <c r="A14" t="s">
        <v>7</v>
      </c>
      <c r="B14">
        <v>240</v>
      </c>
    </row>
    <row r="19" spans="1:4">
      <c r="A19" s="2" t="s">
        <v>1</v>
      </c>
      <c r="B19" s="2" t="s">
        <v>50</v>
      </c>
    </row>
    <row r="20" spans="1:4">
      <c r="A20" s="2" t="s">
        <v>51</v>
      </c>
      <c r="B20" t="s">
        <v>41</v>
      </c>
      <c r="C20" t="s">
        <v>42</v>
      </c>
      <c r="D20" t="s">
        <v>7</v>
      </c>
    </row>
    <row r="21" spans="1:4">
      <c r="A21">
        <v>1</v>
      </c>
      <c r="B21" s="8">
        <v>0.35</v>
      </c>
      <c r="C21" s="8">
        <v>0.65</v>
      </c>
      <c r="D21" s="8">
        <v>1</v>
      </c>
    </row>
    <row r="22" spans="1:4">
      <c r="A22">
        <v>2</v>
      </c>
      <c r="B22" s="8">
        <v>0.4375</v>
      </c>
      <c r="C22" s="8">
        <v>0.5625</v>
      </c>
      <c r="D22" s="8">
        <v>1</v>
      </c>
    </row>
    <row r="23" spans="1:4">
      <c r="A23">
        <v>3</v>
      </c>
      <c r="B23" s="8">
        <v>0.5714285714285714</v>
      </c>
      <c r="C23" s="8">
        <v>0.42857142857142855</v>
      </c>
      <c r="D23" s="8">
        <v>1</v>
      </c>
    </row>
    <row r="24" spans="1:4">
      <c r="A24">
        <v>4</v>
      </c>
      <c r="B24" s="8">
        <v>0.46153846153846156</v>
      </c>
      <c r="C24" s="8">
        <v>0.53846153846153844</v>
      </c>
      <c r="D24" s="8">
        <v>1</v>
      </c>
    </row>
    <row r="25" spans="1:4">
      <c r="A25">
        <v>5</v>
      </c>
      <c r="B25" s="8">
        <v>0.55000000000000004</v>
      </c>
      <c r="C25" s="8">
        <v>0.45</v>
      </c>
      <c r="D25" s="8">
        <v>1</v>
      </c>
    </row>
    <row r="26" spans="1:4">
      <c r="A26">
        <v>6</v>
      </c>
      <c r="B26" s="8">
        <v>0.625</v>
      </c>
      <c r="C26" s="8">
        <v>0.375</v>
      </c>
      <c r="D26" s="8">
        <v>1</v>
      </c>
    </row>
    <row r="27" spans="1:4">
      <c r="A27">
        <v>7</v>
      </c>
      <c r="B27" s="8">
        <v>0.75</v>
      </c>
      <c r="C27" s="8">
        <v>0.25</v>
      </c>
      <c r="D27" s="8">
        <v>1</v>
      </c>
    </row>
    <row r="28" spans="1:4">
      <c r="A28">
        <v>8</v>
      </c>
      <c r="B28" s="8">
        <v>0.60869565217391308</v>
      </c>
      <c r="C28" s="8">
        <v>0.39130434782608697</v>
      </c>
      <c r="D28" s="8">
        <v>1</v>
      </c>
    </row>
    <row r="29" spans="1:4">
      <c r="A29">
        <v>9</v>
      </c>
      <c r="B29" s="8">
        <v>0.59090909090909094</v>
      </c>
      <c r="C29" s="8">
        <v>0.40909090909090912</v>
      </c>
      <c r="D29" s="8">
        <v>1</v>
      </c>
    </row>
    <row r="30" spans="1:4">
      <c r="A30">
        <v>10</v>
      </c>
      <c r="B30" s="8">
        <v>0.625</v>
      </c>
      <c r="C30" s="8">
        <v>0.375</v>
      </c>
      <c r="D30" s="8">
        <v>1</v>
      </c>
    </row>
    <row r="31" spans="1:4">
      <c r="A31">
        <v>11</v>
      </c>
      <c r="B31" s="8">
        <v>0.55000000000000004</v>
      </c>
      <c r="C31" s="8">
        <v>0.45</v>
      </c>
      <c r="D31" s="8">
        <v>1</v>
      </c>
    </row>
    <row r="32" spans="1:4">
      <c r="A32" t="s">
        <v>7</v>
      </c>
      <c r="B32" s="8">
        <v>0.5625</v>
      </c>
      <c r="C32" s="8">
        <v>0.4375</v>
      </c>
      <c r="D32" s="8">
        <v>1</v>
      </c>
    </row>
    <row r="38" spans="1:4">
      <c r="A38" t="s">
        <v>51</v>
      </c>
      <c r="B38" t="s">
        <v>41</v>
      </c>
      <c r="C38" t="s">
        <v>42</v>
      </c>
      <c r="D38" t="s">
        <v>7</v>
      </c>
    </row>
    <row r="39" spans="1:4">
      <c r="A39">
        <v>1</v>
      </c>
      <c r="B39" t="s">
        <v>941</v>
      </c>
      <c r="C39">
        <v>13</v>
      </c>
      <c r="D39">
        <v>20</v>
      </c>
    </row>
    <row r="40" spans="1:4">
      <c r="A40">
        <v>2</v>
      </c>
      <c r="B40">
        <v>8</v>
      </c>
      <c r="C40">
        <v>10</v>
      </c>
      <c r="D40">
        <v>18</v>
      </c>
    </row>
    <row r="41" spans="1:4">
      <c r="A41">
        <v>3</v>
      </c>
      <c r="B41">
        <v>13</v>
      </c>
      <c r="C41">
        <v>9</v>
      </c>
      <c r="D41">
        <v>22</v>
      </c>
    </row>
    <row r="42" spans="1:4">
      <c r="A42">
        <v>4</v>
      </c>
      <c r="B42">
        <v>12</v>
      </c>
      <c r="C42">
        <v>14</v>
      </c>
      <c r="D42">
        <v>26</v>
      </c>
    </row>
    <row r="43" spans="1:4">
      <c r="A43">
        <v>5</v>
      </c>
      <c r="B43">
        <v>12</v>
      </c>
      <c r="C43">
        <v>9</v>
      </c>
      <c r="D43">
        <v>21</v>
      </c>
    </row>
    <row r="44" spans="1:4">
      <c r="A44">
        <v>6</v>
      </c>
      <c r="B44">
        <v>15</v>
      </c>
      <c r="C44">
        <v>9</v>
      </c>
      <c r="D44">
        <v>24</v>
      </c>
    </row>
    <row r="45" spans="1:4">
      <c r="A45">
        <v>7</v>
      </c>
      <c r="B45">
        <v>18</v>
      </c>
      <c r="C45">
        <v>6</v>
      </c>
      <c r="D45">
        <v>24</v>
      </c>
    </row>
    <row r="46" spans="1:4">
      <c r="A46">
        <v>8</v>
      </c>
      <c r="B46">
        <v>14</v>
      </c>
      <c r="C46">
        <v>9</v>
      </c>
      <c r="D46">
        <v>23</v>
      </c>
    </row>
    <row r="47" spans="1:4">
      <c r="A47">
        <v>9</v>
      </c>
      <c r="B47">
        <v>13</v>
      </c>
      <c r="C47">
        <v>9</v>
      </c>
      <c r="D47">
        <v>22</v>
      </c>
    </row>
    <row r="48" spans="1:4">
      <c r="A48">
        <v>10</v>
      </c>
      <c r="B48">
        <v>15</v>
      </c>
      <c r="C48">
        <v>9</v>
      </c>
      <c r="D48">
        <v>24</v>
      </c>
    </row>
    <row r="49" spans="1:4">
      <c r="A49" t="s">
        <v>7</v>
      </c>
      <c r="B49">
        <v>127</v>
      </c>
      <c r="C49">
        <v>97</v>
      </c>
      <c r="D49">
        <v>224</v>
      </c>
    </row>
    <row r="54" spans="1:4">
      <c r="A54" s="2" t="s">
        <v>2</v>
      </c>
      <c r="B54" t="s">
        <v>4</v>
      </c>
    </row>
    <row r="55" spans="1:4">
      <c r="A55" s="2" t="s">
        <v>50</v>
      </c>
      <c r="B55" t="s">
        <v>920</v>
      </c>
    </row>
    <row r="57" spans="1:4">
      <c r="A57" t="s">
        <v>1</v>
      </c>
    </row>
    <row r="58" spans="1:4">
      <c r="A58">
        <v>31</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H20"/>
  <sheetViews>
    <sheetView topLeftCell="A3" workbookViewId="0">
      <selection activeCell="B7" sqref="B7:E20"/>
    </sheetView>
  </sheetViews>
  <sheetFormatPr defaultRowHeight="14.45"/>
  <cols>
    <col min="2" max="2" width="33.85546875" customWidth="1"/>
    <col min="3" max="3" width="15.42578125" customWidth="1"/>
    <col min="4" max="4" width="8.140625" customWidth="1"/>
    <col min="5" max="5" width="8.5703125" customWidth="1"/>
    <col min="6" max="6" width="14.42578125" customWidth="1"/>
  </cols>
  <sheetData>
    <row r="4" spans="2:8">
      <c r="B4" s="2" t="s">
        <v>2</v>
      </c>
      <c r="C4" t="s">
        <v>39</v>
      </c>
    </row>
    <row r="6" spans="2:8">
      <c r="B6" s="2" t="s">
        <v>937</v>
      </c>
      <c r="C6" s="2" t="s">
        <v>50</v>
      </c>
      <c r="H6">
        <f>35/40</f>
        <v>0.875</v>
      </c>
    </row>
    <row r="7" spans="2:8">
      <c r="B7" s="2" t="s">
        <v>3</v>
      </c>
      <c r="C7" t="s">
        <v>41</v>
      </c>
      <c r="D7" t="s">
        <v>42</v>
      </c>
      <c r="E7" t="s">
        <v>7</v>
      </c>
    </row>
    <row r="8" spans="2:8">
      <c r="B8" t="s">
        <v>8</v>
      </c>
      <c r="D8">
        <v>1</v>
      </c>
      <c r="E8">
        <v>1</v>
      </c>
    </row>
    <row r="9" spans="2:8">
      <c r="B9" t="s">
        <v>9</v>
      </c>
      <c r="C9">
        <v>1</v>
      </c>
      <c r="D9">
        <v>3</v>
      </c>
      <c r="E9">
        <v>4</v>
      </c>
    </row>
    <row r="10" spans="2:8">
      <c r="B10" t="s">
        <v>10</v>
      </c>
      <c r="C10">
        <v>4</v>
      </c>
      <c r="D10">
        <v>2</v>
      </c>
      <c r="E10">
        <v>6</v>
      </c>
    </row>
    <row r="11" spans="2:8">
      <c r="B11" t="s">
        <v>11</v>
      </c>
      <c r="C11">
        <v>6</v>
      </c>
      <c r="D11">
        <v>13</v>
      </c>
      <c r="E11">
        <v>19</v>
      </c>
    </row>
    <row r="12" spans="2:8">
      <c r="B12" t="s">
        <v>12</v>
      </c>
      <c r="C12">
        <v>11</v>
      </c>
      <c r="D12">
        <v>2</v>
      </c>
      <c r="E12">
        <v>13</v>
      </c>
    </row>
    <row r="13" spans="2:8">
      <c r="B13" t="s">
        <v>13</v>
      </c>
      <c r="C13">
        <v>15</v>
      </c>
      <c r="D13">
        <v>13</v>
      </c>
      <c r="E13">
        <v>28</v>
      </c>
    </row>
    <row r="14" spans="2:8">
      <c r="B14" t="s">
        <v>14</v>
      </c>
      <c r="C14">
        <v>2</v>
      </c>
      <c r="D14">
        <v>2</v>
      </c>
      <c r="E14">
        <v>4</v>
      </c>
    </row>
    <row r="15" spans="2:8">
      <c r="B15" t="s">
        <v>15</v>
      </c>
      <c r="C15">
        <v>18</v>
      </c>
      <c r="D15">
        <v>14</v>
      </c>
      <c r="E15">
        <v>32</v>
      </c>
    </row>
    <row r="16" spans="2:8">
      <c r="B16" t="s">
        <v>16</v>
      </c>
      <c r="C16">
        <v>9</v>
      </c>
      <c r="D16">
        <v>14</v>
      </c>
      <c r="E16">
        <v>23</v>
      </c>
    </row>
    <row r="17" spans="2:5">
      <c r="B17" t="s">
        <v>17</v>
      </c>
      <c r="C17">
        <v>14</v>
      </c>
      <c r="D17">
        <v>3</v>
      </c>
      <c r="E17">
        <v>17</v>
      </c>
    </row>
    <row r="18" spans="2:5">
      <c r="B18" t="s">
        <v>18</v>
      </c>
      <c r="C18">
        <v>9</v>
      </c>
      <c r="D18">
        <v>9</v>
      </c>
      <c r="E18">
        <v>18</v>
      </c>
    </row>
    <row r="19" spans="2:5">
      <c r="B19" t="s">
        <v>19</v>
      </c>
      <c r="C19">
        <v>17</v>
      </c>
      <c r="D19">
        <v>7</v>
      </c>
      <c r="E19">
        <v>24</v>
      </c>
    </row>
    <row r="20" spans="2:5">
      <c r="B20" t="s">
        <v>7</v>
      </c>
      <c r="C20">
        <v>106</v>
      </c>
      <c r="D20">
        <v>83</v>
      </c>
      <c r="E20">
        <v>189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45"/>
  <cols>
    <col min="1" max="1" width="13" bestFit="1" customWidth="1"/>
    <col min="2" max="4" width="11.85546875" bestFit="1" customWidth="1"/>
    <col min="5" max="5" width="6" bestFit="1" customWidth="1"/>
    <col min="6" max="6" width="10.7109375" bestFit="1" customWidth="1"/>
    <col min="7" max="7" width="6.140625" customWidth="1"/>
    <col min="8" max="8" width="8.28515625" customWidth="1"/>
    <col min="9" max="9" width="6.85546875" customWidth="1"/>
    <col min="10" max="10" width="7.5703125" customWidth="1"/>
    <col min="11" max="11" width="13" bestFit="1" customWidth="1"/>
    <col min="12" max="14" width="15.5703125" bestFit="1" customWidth="1"/>
    <col min="15" max="15" width="10.7109375" bestFit="1" customWidth="1"/>
    <col min="16" max="16" width="6" customWidth="1"/>
    <col min="17" max="17" width="6.140625" customWidth="1"/>
    <col min="18" max="18" width="7.5703125" customWidth="1"/>
    <col min="19" max="19" width="6.5703125" customWidth="1"/>
    <col min="20" max="21" width="7.5703125" customWidth="1"/>
    <col min="22" max="22" width="6.5703125" customWidth="1"/>
    <col min="23" max="24" width="7.5703125" customWidth="1"/>
    <col min="25" max="25" width="6.5703125" customWidth="1"/>
    <col min="26" max="27" width="7.5703125" customWidth="1"/>
    <col min="28" max="28" width="6.5703125" customWidth="1"/>
    <col min="29" max="29" width="7" customWidth="1"/>
    <col min="30" max="30" width="6.5703125" customWidth="1"/>
    <col min="31" max="31" width="7" customWidth="1"/>
    <col min="32" max="32" width="7.5703125" customWidth="1"/>
    <col min="33" max="33" width="10.5703125" bestFit="1" customWidth="1"/>
  </cols>
  <sheetData>
    <row r="2" spans="1:21">
      <c r="U2" s="24">
        <f>60/123</f>
        <v>0.48780487804878048</v>
      </c>
    </row>
    <row r="3" spans="1:21">
      <c r="A3" s="2" t="s">
        <v>1</v>
      </c>
      <c r="B3" s="2" t="s">
        <v>2</v>
      </c>
      <c r="K3" s="2" t="s">
        <v>1</v>
      </c>
      <c r="L3" s="2" t="s">
        <v>2</v>
      </c>
      <c r="U3" s="24">
        <f>63/123</f>
        <v>0.51219512195121952</v>
      </c>
    </row>
    <row r="4" spans="1:21" s="5" customFormat="1" ht="43.5">
      <c r="A4" s="4" t="s">
        <v>51</v>
      </c>
      <c r="B4" s="6" t="s">
        <v>4</v>
      </c>
      <c r="C4" s="6" t="s">
        <v>5</v>
      </c>
      <c r="D4" s="6" t="s">
        <v>6</v>
      </c>
      <c r="E4" s="6" t="s">
        <v>7</v>
      </c>
      <c r="F4"/>
      <c r="G4"/>
      <c r="K4" s="4" t="s">
        <v>51</v>
      </c>
      <c r="L4" s="6" t="s">
        <v>4</v>
      </c>
      <c r="M4" s="6" t="s">
        <v>5</v>
      </c>
      <c r="N4" s="6" t="s">
        <v>6</v>
      </c>
      <c r="O4" s="6" t="s">
        <v>7</v>
      </c>
      <c r="P4"/>
      <c r="Q4"/>
    </row>
    <row r="5" spans="1:21">
      <c r="A5">
        <v>1</v>
      </c>
      <c r="C5">
        <v>14</v>
      </c>
      <c r="D5">
        <v>6</v>
      </c>
      <c r="E5">
        <v>20</v>
      </c>
      <c r="K5">
        <v>1</v>
      </c>
      <c r="M5">
        <v>14</v>
      </c>
      <c r="N5">
        <v>6</v>
      </c>
      <c r="O5">
        <v>20</v>
      </c>
    </row>
    <row r="6" spans="1:21">
      <c r="A6">
        <v>2</v>
      </c>
      <c r="B6">
        <v>1</v>
      </c>
      <c r="C6">
        <v>9</v>
      </c>
      <c r="D6">
        <v>6</v>
      </c>
      <c r="E6">
        <v>16</v>
      </c>
      <c r="K6">
        <v>2</v>
      </c>
      <c r="L6">
        <v>1</v>
      </c>
      <c r="M6">
        <v>9</v>
      </c>
      <c r="N6">
        <v>6</v>
      </c>
      <c r="O6">
        <v>16</v>
      </c>
    </row>
    <row r="7" spans="1:21">
      <c r="A7">
        <v>3</v>
      </c>
      <c r="B7">
        <v>3</v>
      </c>
      <c r="C7">
        <v>8</v>
      </c>
      <c r="D7">
        <v>10</v>
      </c>
      <c r="E7">
        <v>21</v>
      </c>
      <c r="K7">
        <v>3</v>
      </c>
      <c r="L7">
        <v>3</v>
      </c>
      <c r="M7">
        <v>8</v>
      </c>
      <c r="N7">
        <v>10</v>
      </c>
      <c r="O7">
        <v>21</v>
      </c>
    </row>
    <row r="8" spans="1:21">
      <c r="A8">
        <v>4</v>
      </c>
      <c r="B8">
        <v>1</v>
      </c>
      <c r="C8">
        <v>19</v>
      </c>
      <c r="D8">
        <v>6</v>
      </c>
      <c r="E8">
        <v>26</v>
      </c>
      <c r="K8">
        <v>4</v>
      </c>
      <c r="L8">
        <v>1</v>
      </c>
      <c r="M8">
        <v>19</v>
      </c>
      <c r="N8">
        <v>6</v>
      </c>
      <c r="O8">
        <v>26</v>
      </c>
    </row>
    <row r="9" spans="1:21">
      <c r="A9">
        <v>5</v>
      </c>
      <c r="B9">
        <v>2</v>
      </c>
      <c r="C9">
        <v>15</v>
      </c>
      <c r="D9">
        <v>3</v>
      </c>
      <c r="E9">
        <v>20</v>
      </c>
      <c r="K9">
        <v>5</v>
      </c>
      <c r="L9">
        <v>2</v>
      </c>
      <c r="M9">
        <v>15</v>
      </c>
      <c r="N9">
        <v>3</v>
      </c>
      <c r="O9">
        <v>20</v>
      </c>
    </row>
    <row r="10" spans="1:21">
      <c r="A10">
        <v>6</v>
      </c>
      <c r="C10">
        <v>12</v>
      </c>
      <c r="D10">
        <v>12</v>
      </c>
      <c r="E10">
        <v>24</v>
      </c>
      <c r="K10">
        <v>6</v>
      </c>
      <c r="M10">
        <v>12</v>
      </c>
      <c r="N10">
        <v>12</v>
      </c>
      <c r="O10">
        <v>24</v>
      </c>
    </row>
    <row r="11" spans="1:21">
      <c r="A11">
        <v>7</v>
      </c>
      <c r="C11">
        <v>13</v>
      </c>
      <c r="D11">
        <v>11</v>
      </c>
      <c r="E11">
        <v>24</v>
      </c>
      <c r="K11">
        <v>7</v>
      </c>
      <c r="M11">
        <v>13</v>
      </c>
      <c r="N11">
        <v>11</v>
      </c>
      <c r="O11">
        <v>24</v>
      </c>
    </row>
    <row r="12" spans="1:21">
      <c r="A12">
        <v>8</v>
      </c>
      <c r="B12">
        <v>6</v>
      </c>
      <c r="C12">
        <v>11</v>
      </c>
      <c r="D12">
        <v>6</v>
      </c>
      <c r="E12">
        <v>23</v>
      </c>
      <c r="K12">
        <v>8</v>
      </c>
      <c r="L12">
        <v>6</v>
      </c>
      <c r="M12">
        <v>11</v>
      </c>
      <c r="N12">
        <v>6</v>
      </c>
      <c r="O12">
        <v>23</v>
      </c>
    </row>
    <row r="13" spans="1:21">
      <c r="A13">
        <v>9</v>
      </c>
      <c r="B13">
        <v>7</v>
      </c>
      <c r="C13">
        <v>12</v>
      </c>
      <c r="D13">
        <v>3</v>
      </c>
      <c r="E13">
        <v>22</v>
      </c>
      <c r="K13">
        <v>9</v>
      </c>
      <c r="L13">
        <v>7</v>
      </c>
      <c r="M13">
        <v>12</v>
      </c>
      <c r="N13">
        <v>3</v>
      </c>
      <c r="O13">
        <v>22</v>
      </c>
    </row>
    <row r="14" spans="1:21">
      <c r="A14">
        <v>10</v>
      </c>
      <c r="B14">
        <v>11</v>
      </c>
      <c r="C14">
        <v>8</v>
      </c>
      <c r="D14">
        <v>5</v>
      </c>
      <c r="E14">
        <v>24</v>
      </c>
      <c r="K14">
        <v>10</v>
      </c>
      <c r="L14">
        <v>11</v>
      </c>
      <c r="M14">
        <v>8</v>
      </c>
      <c r="N14">
        <v>5</v>
      </c>
      <c r="O14">
        <v>24</v>
      </c>
    </row>
    <row r="15" spans="1:21">
      <c r="A15" t="s">
        <v>7</v>
      </c>
      <c r="B15">
        <v>31</v>
      </c>
      <c r="C15">
        <v>121</v>
      </c>
      <c r="D15">
        <v>68</v>
      </c>
      <c r="E15">
        <v>220</v>
      </c>
      <c r="K15" t="s">
        <v>7</v>
      </c>
      <c r="L15">
        <v>31</v>
      </c>
      <c r="M15">
        <v>121</v>
      </c>
      <c r="N15">
        <v>68</v>
      </c>
      <c r="O15">
        <v>220</v>
      </c>
    </row>
    <row r="21" spans="1:5">
      <c r="A21" s="2" t="s">
        <v>1</v>
      </c>
      <c r="B21" s="2" t="s">
        <v>2</v>
      </c>
    </row>
    <row r="22" spans="1:5" ht="43.5">
      <c r="A22" s="4" t="s">
        <v>51</v>
      </c>
      <c r="B22" s="6" t="s">
        <v>4</v>
      </c>
      <c r="C22" s="6" t="s">
        <v>5</v>
      </c>
      <c r="D22" s="6" t="s">
        <v>6</v>
      </c>
      <c r="E22" s="7" t="s">
        <v>7</v>
      </c>
    </row>
    <row r="23" spans="1:5">
      <c r="A23">
        <v>1</v>
      </c>
      <c r="B23" s="8">
        <v>0</v>
      </c>
      <c r="C23" s="8">
        <v>0.7</v>
      </c>
      <c r="D23" s="8">
        <v>0.3</v>
      </c>
      <c r="E23" s="8">
        <v>1</v>
      </c>
    </row>
    <row r="24" spans="1:5">
      <c r="A24">
        <v>2</v>
      </c>
      <c r="B24" s="8">
        <v>6.25E-2</v>
      </c>
      <c r="C24" s="8">
        <v>0.5625</v>
      </c>
      <c r="D24" s="8">
        <v>0.375</v>
      </c>
      <c r="E24" s="8">
        <v>1</v>
      </c>
    </row>
    <row r="25" spans="1:5">
      <c r="A25">
        <v>3</v>
      </c>
      <c r="B25" s="8">
        <v>0.14285714285714285</v>
      </c>
      <c r="C25" s="8">
        <v>0.38095238095238093</v>
      </c>
      <c r="D25" s="8">
        <v>0.47619047619047616</v>
      </c>
      <c r="E25" s="8">
        <v>1</v>
      </c>
    </row>
    <row r="26" spans="1:5">
      <c r="A26">
        <v>4</v>
      </c>
      <c r="B26" s="8">
        <v>3.8461538461538464E-2</v>
      </c>
      <c r="C26" s="8">
        <v>0.73076923076923073</v>
      </c>
      <c r="D26" s="8">
        <v>0.23076923076923078</v>
      </c>
      <c r="E26" s="8">
        <v>1</v>
      </c>
    </row>
    <row r="27" spans="1:5">
      <c r="A27">
        <v>5</v>
      </c>
      <c r="B27" s="8">
        <v>0.1</v>
      </c>
      <c r="C27" s="8">
        <v>0.75</v>
      </c>
      <c r="D27" s="8">
        <v>0.15</v>
      </c>
      <c r="E27" s="8">
        <v>1</v>
      </c>
    </row>
    <row r="28" spans="1:5">
      <c r="A28">
        <v>6</v>
      </c>
      <c r="B28" s="8">
        <v>0</v>
      </c>
      <c r="C28" s="8">
        <v>0.5</v>
      </c>
      <c r="D28" s="8">
        <v>0.5</v>
      </c>
      <c r="E28" s="8">
        <v>1</v>
      </c>
    </row>
    <row r="29" spans="1:5">
      <c r="A29">
        <v>7</v>
      </c>
      <c r="B29" s="8">
        <v>0</v>
      </c>
      <c r="C29" s="8">
        <v>0.54166666666666663</v>
      </c>
      <c r="D29" s="8">
        <v>0.45833333333333331</v>
      </c>
      <c r="E29" s="8">
        <v>1</v>
      </c>
    </row>
    <row r="30" spans="1:5">
      <c r="A30">
        <v>8</v>
      </c>
      <c r="B30" s="8">
        <v>0.2608695652173913</v>
      </c>
      <c r="C30" s="8">
        <v>0.47826086956521741</v>
      </c>
      <c r="D30" s="8">
        <v>0.2608695652173913</v>
      </c>
      <c r="E30" s="8">
        <v>1</v>
      </c>
    </row>
    <row r="31" spans="1:5">
      <c r="A31">
        <v>9</v>
      </c>
      <c r="B31" s="8">
        <v>0.31818181818181818</v>
      </c>
      <c r="C31" s="8">
        <v>0.54545454545454541</v>
      </c>
      <c r="D31" s="8">
        <v>0.13636363636363635</v>
      </c>
      <c r="E31" s="8">
        <v>1</v>
      </c>
    </row>
    <row r="32" spans="1:5">
      <c r="A32">
        <v>10</v>
      </c>
      <c r="B32" s="8">
        <v>0.45833333333333331</v>
      </c>
      <c r="C32" s="8">
        <v>0.33333333333333331</v>
      </c>
      <c r="D32" s="8">
        <v>0.20833333333333334</v>
      </c>
      <c r="E32" s="8">
        <v>1</v>
      </c>
    </row>
    <row r="33" spans="1:5">
      <c r="A33" t="s">
        <v>7</v>
      </c>
      <c r="B33" s="8">
        <v>0.1409090909090909</v>
      </c>
      <c r="C33" s="8">
        <v>0.55000000000000004</v>
      </c>
      <c r="D33" s="8">
        <v>0.30909090909090908</v>
      </c>
      <c r="E33" s="8">
        <v>1</v>
      </c>
    </row>
    <row r="37" spans="1:5">
      <c r="A37" s="2" t="s">
        <v>1</v>
      </c>
      <c r="B37" s="2" t="s">
        <v>2</v>
      </c>
    </row>
    <row r="38" spans="1:5" ht="43.5">
      <c r="A38" s="2" t="s">
        <v>50</v>
      </c>
      <c r="B38" s="6" t="s">
        <v>4</v>
      </c>
      <c r="C38" s="6" t="s">
        <v>5</v>
      </c>
      <c r="D38" s="6" t="s">
        <v>6</v>
      </c>
      <c r="E38" s="6" t="s">
        <v>7</v>
      </c>
    </row>
    <row r="39" spans="1:5">
      <c r="A39" t="s">
        <v>41</v>
      </c>
      <c r="B39">
        <v>18</v>
      </c>
      <c r="C39">
        <v>68</v>
      </c>
      <c r="D39">
        <v>38</v>
      </c>
      <c r="E39">
        <v>124</v>
      </c>
    </row>
    <row r="40" spans="1:5">
      <c r="A40" t="s">
        <v>42</v>
      </c>
      <c r="B40">
        <v>13</v>
      </c>
      <c r="C40">
        <v>53</v>
      </c>
      <c r="D40">
        <v>30</v>
      </c>
      <c r="E40">
        <v>96</v>
      </c>
    </row>
    <row r="41" spans="1:5">
      <c r="A41" t="s">
        <v>7</v>
      </c>
      <c r="B41">
        <v>31</v>
      </c>
      <c r="C41">
        <v>121</v>
      </c>
      <c r="D41">
        <v>68</v>
      </c>
      <c r="E41">
        <v>220</v>
      </c>
    </row>
    <row r="44" spans="1:5">
      <c r="A44" s="2" t="s">
        <v>37</v>
      </c>
      <c r="B44" t="s">
        <v>38</v>
      </c>
    </row>
    <row r="46" spans="1:5">
      <c r="A46" s="2" t="s">
        <v>1</v>
      </c>
      <c r="B46" s="2" t="s">
        <v>50</v>
      </c>
    </row>
    <row r="47" spans="1:5">
      <c r="A47" s="2" t="s">
        <v>61</v>
      </c>
      <c r="B47" t="s">
        <v>41</v>
      </c>
      <c r="C47" t="s">
        <v>42</v>
      </c>
      <c r="D47" s="6" t="s">
        <v>7</v>
      </c>
    </row>
    <row r="48" spans="1:5">
      <c r="A48" t="s">
        <v>921</v>
      </c>
      <c r="B48">
        <v>1</v>
      </c>
      <c r="C48">
        <v>2</v>
      </c>
      <c r="D48">
        <v>3</v>
      </c>
    </row>
    <row r="49" spans="1:4">
      <c r="A49" t="s">
        <v>922</v>
      </c>
      <c r="B49">
        <v>2</v>
      </c>
      <c r="C49">
        <v>3</v>
      </c>
      <c r="D49">
        <v>5</v>
      </c>
    </row>
    <row r="50" spans="1:4">
      <c r="A50" t="s">
        <v>923</v>
      </c>
      <c r="B50">
        <v>2</v>
      </c>
      <c r="C50">
        <v>6</v>
      </c>
      <c r="D50">
        <v>8</v>
      </c>
    </row>
    <row r="51" spans="1:4">
      <c r="A51" t="s">
        <v>924</v>
      </c>
      <c r="B51">
        <v>7</v>
      </c>
      <c r="C51">
        <v>9</v>
      </c>
      <c r="D51">
        <v>16</v>
      </c>
    </row>
    <row r="52" spans="1:4">
      <c r="A52" t="s">
        <v>925</v>
      </c>
      <c r="B52">
        <v>8</v>
      </c>
      <c r="C52">
        <v>7</v>
      </c>
      <c r="D52">
        <v>15</v>
      </c>
    </row>
    <row r="53" spans="1:4">
      <c r="A53" t="s">
        <v>926</v>
      </c>
      <c r="B53">
        <v>7</v>
      </c>
      <c r="C53">
        <v>9</v>
      </c>
      <c r="D53">
        <v>16</v>
      </c>
    </row>
    <row r="54" spans="1:4">
      <c r="A54" t="s">
        <v>927</v>
      </c>
      <c r="B54">
        <v>13</v>
      </c>
      <c r="C54">
        <v>11</v>
      </c>
      <c r="D54">
        <v>24</v>
      </c>
    </row>
    <row r="55" spans="1:4">
      <c r="A55" t="s">
        <v>928</v>
      </c>
      <c r="B55">
        <v>6</v>
      </c>
      <c r="C55">
        <v>4</v>
      </c>
      <c r="D55">
        <v>10</v>
      </c>
    </row>
    <row r="56" spans="1:4">
      <c r="A56" t="s">
        <v>929</v>
      </c>
      <c r="B56">
        <v>20</v>
      </c>
      <c r="C56">
        <v>10</v>
      </c>
      <c r="D56">
        <v>30</v>
      </c>
    </row>
    <row r="57" spans="1:4">
      <c r="A57" t="s">
        <v>930</v>
      </c>
      <c r="B57">
        <v>11</v>
      </c>
      <c r="C57">
        <v>3</v>
      </c>
      <c r="D57">
        <v>14</v>
      </c>
    </row>
    <row r="58" spans="1:4">
      <c r="A58" t="s">
        <v>931</v>
      </c>
      <c r="B58">
        <v>13</v>
      </c>
      <c r="C58">
        <v>9</v>
      </c>
      <c r="D58">
        <v>22</v>
      </c>
    </row>
    <row r="59" spans="1:4">
      <c r="A59" t="s">
        <v>932</v>
      </c>
      <c r="B59">
        <v>10</v>
      </c>
      <c r="C59">
        <v>10</v>
      </c>
      <c r="D59">
        <v>20</v>
      </c>
    </row>
    <row r="60" spans="1:4">
      <c r="A60" t="s">
        <v>933</v>
      </c>
      <c r="B60">
        <v>6</v>
      </c>
      <c r="C60">
        <v>1</v>
      </c>
      <c r="D60">
        <v>7</v>
      </c>
    </row>
    <row r="61" spans="1:4">
      <c r="A61" t="s">
        <v>7</v>
      </c>
      <c r="B61">
        <v>106</v>
      </c>
      <c r="C61">
        <v>84</v>
      </c>
      <c r="D61">
        <v>190</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45"/>
  <cols>
    <col min="1" max="1" width="27.7109375" bestFit="1" customWidth="1"/>
    <col min="2" max="4" width="26.140625" bestFit="1" customWidth="1"/>
    <col min="5" max="6" width="10.7109375" bestFit="1" customWidth="1"/>
    <col min="7" max="7" width="10.5703125" bestFit="1" customWidth="1"/>
    <col min="8" max="8" width="18.42578125" bestFit="1" customWidth="1"/>
    <col min="9" max="9" width="19.140625" bestFit="1" customWidth="1"/>
    <col min="10" max="10" width="21.5703125" bestFit="1" customWidth="1"/>
    <col min="11" max="11" width="28.140625" bestFit="1" customWidth="1"/>
    <col min="12" max="12" width="10.5703125" bestFit="1" customWidth="1"/>
  </cols>
  <sheetData>
    <row r="2" spans="1:5">
      <c r="A2" s="2" t="s">
        <v>1</v>
      </c>
      <c r="B2" s="2" t="s">
        <v>2</v>
      </c>
    </row>
    <row r="3" spans="1:5">
      <c r="A3" s="2" t="s">
        <v>21</v>
      </c>
      <c r="B3" t="s">
        <v>4</v>
      </c>
      <c r="C3" t="s">
        <v>5</v>
      </c>
      <c r="D3" t="s">
        <v>6</v>
      </c>
      <c r="E3" t="s">
        <v>7</v>
      </c>
    </row>
    <row r="4" spans="1:5">
      <c r="A4" t="s">
        <v>11</v>
      </c>
      <c r="B4">
        <v>1</v>
      </c>
      <c r="C4">
        <v>12</v>
      </c>
      <c r="D4">
        <v>5</v>
      </c>
      <c r="E4">
        <v>18</v>
      </c>
    </row>
    <row r="5" spans="1:5">
      <c r="A5" t="s">
        <v>12</v>
      </c>
      <c r="B5">
        <v>4</v>
      </c>
      <c r="C5">
        <v>5</v>
      </c>
      <c r="D5">
        <v>2</v>
      </c>
      <c r="E5">
        <v>11</v>
      </c>
    </row>
    <row r="6" spans="1:5">
      <c r="A6" t="s">
        <v>13</v>
      </c>
      <c r="C6">
        <v>3</v>
      </c>
      <c r="D6">
        <v>17</v>
      </c>
      <c r="E6">
        <v>20</v>
      </c>
    </row>
    <row r="7" spans="1:5">
      <c r="A7" t="s">
        <v>14</v>
      </c>
      <c r="C7">
        <v>4</v>
      </c>
      <c r="D7">
        <v>2</v>
      </c>
      <c r="E7">
        <v>6</v>
      </c>
    </row>
    <row r="8" spans="1:5">
      <c r="A8" t="s">
        <v>15</v>
      </c>
      <c r="B8">
        <v>5</v>
      </c>
      <c r="C8">
        <v>15</v>
      </c>
      <c r="D8">
        <v>12</v>
      </c>
      <c r="E8">
        <v>32</v>
      </c>
    </row>
    <row r="9" spans="1:5">
      <c r="A9" t="s">
        <v>17</v>
      </c>
      <c r="B9">
        <v>5</v>
      </c>
      <c r="C9">
        <v>14</v>
      </c>
      <c r="D9">
        <v>8</v>
      </c>
      <c r="E9">
        <v>27</v>
      </c>
    </row>
    <row r="10" spans="1:5">
      <c r="A10" t="s">
        <v>18</v>
      </c>
      <c r="B10">
        <v>3</v>
      </c>
      <c r="C10">
        <v>5</v>
      </c>
      <c r="E10">
        <v>8</v>
      </c>
    </row>
    <row r="11" spans="1:5">
      <c r="A11" t="s">
        <v>19</v>
      </c>
      <c r="B11">
        <v>11</v>
      </c>
      <c r="C11">
        <v>54</v>
      </c>
      <c r="D11">
        <v>15</v>
      </c>
      <c r="E11">
        <v>80</v>
      </c>
    </row>
    <row r="12" spans="1:5">
      <c r="A12" t="s">
        <v>16</v>
      </c>
      <c r="B12">
        <v>2</v>
      </c>
      <c r="C12">
        <v>9</v>
      </c>
      <c r="D12">
        <v>7</v>
      </c>
      <c r="E12">
        <v>18</v>
      </c>
    </row>
    <row r="13" spans="1:5">
      <c r="A13" t="s">
        <v>7</v>
      </c>
      <c r="B13">
        <v>31</v>
      </c>
      <c r="C13">
        <v>121</v>
      </c>
      <c r="D13">
        <v>68</v>
      </c>
      <c r="E13">
        <v>220</v>
      </c>
    </row>
    <row r="19" spans="1:5">
      <c r="A19" s="2" t="s">
        <v>1</v>
      </c>
      <c r="B19" s="2" t="s">
        <v>2</v>
      </c>
    </row>
    <row r="20" spans="1:5">
      <c r="A20" s="2" t="s">
        <v>21</v>
      </c>
      <c r="B20" t="s">
        <v>4</v>
      </c>
      <c r="C20" t="s">
        <v>5</v>
      </c>
      <c r="D20" t="s">
        <v>6</v>
      </c>
      <c r="E20" t="s">
        <v>7</v>
      </c>
    </row>
    <row r="21" spans="1:5">
      <c r="A21" t="s">
        <v>11</v>
      </c>
      <c r="B21" s="8">
        <v>5.5555555555555552E-2</v>
      </c>
      <c r="C21" s="8">
        <v>0.66666666666666663</v>
      </c>
      <c r="D21" s="8">
        <v>0.27777777777777779</v>
      </c>
      <c r="E21" s="8">
        <v>1</v>
      </c>
    </row>
    <row r="22" spans="1:5">
      <c r="A22" t="s">
        <v>12</v>
      </c>
      <c r="B22" s="8">
        <v>0.36363636363636365</v>
      </c>
      <c r="C22" s="8">
        <v>0.45454545454545453</v>
      </c>
      <c r="D22" s="8">
        <v>0.18181818181818182</v>
      </c>
      <c r="E22" s="8">
        <v>1</v>
      </c>
    </row>
    <row r="23" spans="1:5">
      <c r="A23" t="s">
        <v>13</v>
      </c>
      <c r="B23" s="8">
        <v>0</v>
      </c>
      <c r="C23" s="8">
        <v>0.15</v>
      </c>
      <c r="D23" s="8">
        <v>0.85</v>
      </c>
      <c r="E23" s="8">
        <v>1</v>
      </c>
    </row>
    <row r="24" spans="1:5">
      <c r="A24" t="s">
        <v>14</v>
      </c>
      <c r="B24" s="8">
        <v>0</v>
      </c>
      <c r="C24" s="8">
        <v>0.66666666666666663</v>
      </c>
      <c r="D24" s="8">
        <v>0.33333333333333331</v>
      </c>
      <c r="E24" s="8">
        <v>1</v>
      </c>
    </row>
    <row r="25" spans="1:5">
      <c r="A25" t="s">
        <v>15</v>
      </c>
      <c r="B25" s="8">
        <v>0.15625</v>
      </c>
      <c r="C25" s="8">
        <v>0.46875</v>
      </c>
      <c r="D25" s="8">
        <v>0.375</v>
      </c>
      <c r="E25" s="8">
        <v>1</v>
      </c>
    </row>
    <row r="26" spans="1:5">
      <c r="A26" t="s">
        <v>17</v>
      </c>
      <c r="B26" s="8">
        <v>0.18518518518518517</v>
      </c>
      <c r="C26" s="8">
        <v>0.51851851851851849</v>
      </c>
      <c r="D26" s="8">
        <v>0.29629629629629628</v>
      </c>
      <c r="E26" s="8">
        <v>1</v>
      </c>
    </row>
    <row r="27" spans="1:5">
      <c r="A27" t="s">
        <v>18</v>
      </c>
      <c r="B27" s="8">
        <v>0.375</v>
      </c>
      <c r="C27" s="8">
        <v>0.625</v>
      </c>
      <c r="D27" s="8">
        <v>0</v>
      </c>
      <c r="E27" s="8">
        <v>1</v>
      </c>
    </row>
    <row r="28" spans="1:5">
      <c r="A28" t="s">
        <v>19</v>
      </c>
      <c r="B28" s="8">
        <v>0.13750000000000001</v>
      </c>
      <c r="C28" s="8">
        <v>0.67500000000000004</v>
      </c>
      <c r="D28" s="8">
        <v>0.1875</v>
      </c>
      <c r="E28" s="8">
        <v>1</v>
      </c>
    </row>
    <row r="29" spans="1:5">
      <c r="A29" t="s">
        <v>16</v>
      </c>
      <c r="B29" s="8">
        <v>0.1111111111111111</v>
      </c>
      <c r="C29" s="8">
        <v>0.5</v>
      </c>
      <c r="D29" s="8">
        <v>0.3888888888888889</v>
      </c>
      <c r="E29" s="8">
        <v>1</v>
      </c>
    </row>
    <row r="30" spans="1:5">
      <c r="A30" t="s">
        <v>7</v>
      </c>
      <c r="B30" s="8">
        <v>0.1409090909090909</v>
      </c>
      <c r="C30" s="8">
        <v>0.55000000000000004</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45"/>
  <cols>
    <col min="2" max="2" width="12.140625" bestFit="1" customWidth="1"/>
    <col min="3" max="3" width="9.5703125" bestFit="1" customWidth="1"/>
    <col min="4" max="11" width="2" bestFit="1" customWidth="1"/>
    <col min="12" max="12" width="3" bestFit="1" customWidth="1"/>
    <col min="13" max="13" width="10.85546875" bestFit="1" customWidth="1"/>
    <col min="14" max="71" width="31.5703125" bestFit="1" customWidth="1"/>
    <col min="72" max="72" width="10.85546875" bestFit="1" customWidth="1"/>
    <col min="73" max="75" width="4" bestFit="1" customWidth="1"/>
    <col min="76" max="76" width="6.7109375" bestFit="1" customWidth="1"/>
    <col min="77" max="92" width="4" bestFit="1" customWidth="1"/>
    <col min="93" max="93" width="6.7109375" bestFit="1" customWidth="1"/>
    <col min="94" max="111" width="4" bestFit="1" customWidth="1"/>
    <col min="112" max="112" width="6.7109375" bestFit="1" customWidth="1"/>
    <col min="113" max="129" width="3.5703125" bestFit="1" customWidth="1"/>
    <col min="130" max="130" width="6.7109375" bestFit="1" customWidth="1"/>
    <col min="131" max="141" width="3.5703125" bestFit="1" customWidth="1"/>
    <col min="142" max="142" width="6.7109375" bestFit="1" customWidth="1"/>
    <col min="143" max="153" width="3.5703125" bestFit="1" customWidth="1"/>
    <col min="154" max="154" width="6.7109375" bestFit="1" customWidth="1"/>
    <col min="155" max="159" width="4.5703125" bestFit="1" customWidth="1"/>
    <col min="160" max="160" width="7.7109375" bestFit="1" customWidth="1"/>
    <col min="161" max="161" width="10.85546875" bestFit="1" customWidth="1"/>
  </cols>
  <sheetData>
    <row r="1" spans="2:12">
      <c r="B1" s="2" t="s">
        <v>50</v>
      </c>
      <c r="C1" t="s">
        <v>920</v>
      </c>
    </row>
    <row r="2" spans="2:12">
      <c r="B2" s="2" t="s">
        <v>2</v>
      </c>
      <c r="C2" t="s">
        <v>920</v>
      </c>
    </row>
    <row r="4" spans="2:12">
      <c r="C4" s="2" t="s">
        <v>51</v>
      </c>
    </row>
    <row r="5" spans="2:12">
      <c r="B5" s="2" t="s">
        <v>46</v>
      </c>
      <c r="C5">
        <v>1</v>
      </c>
      <c r="D5">
        <v>2</v>
      </c>
      <c r="E5">
        <v>3</v>
      </c>
      <c r="F5">
        <v>4</v>
      </c>
      <c r="G5">
        <v>5</v>
      </c>
      <c r="H5">
        <v>6</v>
      </c>
      <c r="I5">
        <v>7</v>
      </c>
      <c r="J5">
        <v>8</v>
      </c>
      <c r="K5">
        <v>9</v>
      </c>
      <c r="L5">
        <v>10</v>
      </c>
    </row>
    <row r="6" spans="2:12">
      <c r="B6" t="s">
        <v>151</v>
      </c>
    </row>
    <row r="7" spans="2:12">
      <c r="B7" t="s">
        <v>200</v>
      </c>
    </row>
    <row r="8" spans="2:12">
      <c r="B8" t="s">
        <v>183</v>
      </c>
    </row>
    <row r="9" spans="2:12">
      <c r="B9" t="s">
        <v>237</v>
      </c>
    </row>
    <row r="10" spans="2:12">
      <c r="B10" t="s">
        <v>799</v>
      </c>
    </row>
    <row r="11" spans="2:12">
      <c r="B11" t="s">
        <v>791</v>
      </c>
    </row>
    <row r="12" spans="2:12">
      <c r="B12" t="s">
        <v>257</v>
      </c>
    </row>
    <row r="13" spans="2:12">
      <c r="B13" t="s">
        <v>750</v>
      </c>
    </row>
    <row r="14" spans="2:12">
      <c r="B14" t="s">
        <v>321</v>
      </c>
    </row>
    <row r="15" spans="2:12">
      <c r="B15" t="s">
        <v>308</v>
      </c>
    </row>
    <row r="16" spans="2:12">
      <c r="B16" t="s">
        <v>402</v>
      </c>
    </row>
    <row r="17" spans="2:2">
      <c r="B17" t="s">
        <v>529</v>
      </c>
    </row>
    <row r="18" spans="2:2">
      <c r="B18" t="s">
        <v>261</v>
      </c>
    </row>
    <row r="19" spans="2:2">
      <c r="B19" t="s">
        <v>551</v>
      </c>
    </row>
    <row r="20" spans="2:2">
      <c r="B20" t="s">
        <v>437</v>
      </c>
    </row>
    <row r="21" spans="2:2">
      <c r="B21" t="s">
        <v>648</v>
      </c>
    </row>
    <row r="22" spans="2:2">
      <c r="B22" t="s">
        <v>661</v>
      </c>
    </row>
    <row r="23" spans="2:2">
      <c r="B23" t="s">
        <v>737</v>
      </c>
    </row>
    <row r="24" spans="2:2">
      <c r="B24" t="s">
        <v>729</v>
      </c>
    </row>
    <row r="25" spans="2:2">
      <c r="B25" t="s">
        <v>731</v>
      </c>
    </row>
    <row r="26" spans="2:2">
      <c r="B26" t="s">
        <v>118</v>
      </c>
    </row>
    <row r="27" spans="2:2">
      <c r="B27" t="s">
        <v>768</v>
      </c>
    </row>
    <row r="28" spans="2:2">
      <c r="B28" t="s">
        <v>374</v>
      </c>
    </row>
    <row r="29" spans="2:2">
      <c r="B29" t="s">
        <v>775</v>
      </c>
    </row>
    <row r="30" spans="2:2">
      <c r="B30" t="s">
        <v>779</v>
      </c>
    </row>
    <row r="31" spans="2:2">
      <c r="B31" t="s">
        <v>160</v>
      </c>
    </row>
    <row r="32" spans="2:2">
      <c r="B32" t="s">
        <v>215</v>
      </c>
    </row>
    <row r="33" spans="2:2">
      <c r="B33" t="s">
        <v>789</v>
      </c>
    </row>
    <row r="34" spans="2:2">
      <c r="B34" t="s">
        <v>314</v>
      </c>
    </row>
    <row r="35" spans="2:2">
      <c r="B35" t="s">
        <v>368</v>
      </c>
    </row>
    <row r="36" spans="2:2">
      <c r="B36" t="s">
        <v>372</v>
      </c>
    </row>
    <row r="37" spans="2:2">
      <c r="B37" t="s">
        <v>441</v>
      </c>
    </row>
    <row r="38" spans="2:2">
      <c r="B38" t="s">
        <v>495</v>
      </c>
    </row>
    <row r="39" spans="2:2">
      <c r="B39" t="s">
        <v>809</v>
      </c>
    </row>
    <row r="40" spans="2:2">
      <c r="B40" t="s">
        <v>812</v>
      </c>
    </row>
    <row r="41" spans="2:2">
      <c r="B41" t="s">
        <v>816</v>
      </c>
    </row>
    <row r="42" spans="2:2">
      <c r="B42" t="s">
        <v>820</v>
      </c>
    </row>
    <row r="43" spans="2:2">
      <c r="B43" t="s">
        <v>824</v>
      </c>
    </row>
    <row r="44" spans="2:2">
      <c r="B44" t="s">
        <v>828</v>
      </c>
    </row>
    <row r="45" spans="2:2">
      <c r="B45" t="s">
        <v>692</v>
      </c>
    </row>
    <row r="46" spans="2:2">
      <c r="B46" t="s">
        <v>835</v>
      </c>
    </row>
    <row r="47" spans="2:2">
      <c r="B47" t="s">
        <v>838</v>
      </c>
    </row>
    <row r="48" spans="2:2">
      <c r="B48" t="s">
        <v>842</v>
      </c>
    </row>
    <row r="49" spans="2:2">
      <c r="B49" t="s">
        <v>845</v>
      </c>
    </row>
    <row r="50" spans="2:2">
      <c r="B50" t="s">
        <v>85</v>
      </c>
    </row>
    <row r="51" spans="2:2">
      <c r="B51" t="s">
        <v>122</v>
      </c>
    </row>
    <row r="52" spans="2:2">
      <c r="B52" t="s">
        <v>144</v>
      </c>
    </row>
    <row r="53" spans="2:2">
      <c r="B53" t="s">
        <v>227</v>
      </c>
    </row>
    <row r="54" spans="2:2">
      <c r="B54" t="s">
        <v>268</v>
      </c>
    </row>
    <row r="55" spans="2:2">
      <c r="B55" t="s">
        <v>721</v>
      </c>
    </row>
    <row r="56" spans="2:2">
      <c r="B56" t="s">
        <v>95</v>
      </c>
    </row>
    <row r="57" spans="2:2">
      <c r="B57" t="s">
        <v>176</v>
      </c>
    </row>
    <row r="58" spans="2:2">
      <c r="B58" t="s">
        <v>352</v>
      </c>
    </row>
    <row r="59" spans="2:2">
      <c r="B59" t="s">
        <v>398</v>
      </c>
    </row>
    <row r="60" spans="2:2">
      <c r="B60" t="s">
        <v>561</v>
      </c>
    </row>
    <row r="61" spans="2:2">
      <c r="B61" t="s">
        <v>507</v>
      </c>
    </row>
    <row r="62" spans="2:2">
      <c r="B62" t="s">
        <v>77</v>
      </c>
    </row>
    <row r="63" spans="2:2">
      <c r="B63" t="s">
        <v>651</v>
      </c>
    </row>
    <row r="64" spans="2:2">
      <c r="B64" t="s">
        <v>547</v>
      </c>
    </row>
    <row r="65" spans="2:2">
      <c r="B65" t="s">
        <v>544</v>
      </c>
    </row>
    <row r="66" spans="2:2">
      <c r="B66" t="s">
        <v>88</v>
      </c>
    </row>
    <row r="67" spans="2:2">
      <c r="B67" t="s">
        <v>129</v>
      </c>
    </row>
    <row r="68" spans="2:2">
      <c r="B68" t="s">
        <v>136</v>
      </c>
    </row>
    <row r="69" spans="2:2">
      <c r="B69" t="s">
        <v>99</v>
      </c>
    </row>
    <row r="70" spans="2:2">
      <c r="B70" t="s">
        <v>431</v>
      </c>
    </row>
    <row r="71" spans="2:2">
      <c r="B71" t="s">
        <v>204</v>
      </c>
    </row>
    <row r="72" spans="2:2">
      <c r="B72" t="s">
        <v>604</v>
      </c>
    </row>
    <row r="73" spans="2:2">
      <c r="B73" t="s">
        <v>764</v>
      </c>
    </row>
    <row r="74" spans="2:2">
      <c r="B74" t="s">
        <v>233</v>
      </c>
    </row>
    <row r="75" spans="2:2">
      <c r="B75" t="s">
        <v>667</v>
      </c>
    </row>
    <row r="76" spans="2:2">
      <c r="B76" t="s">
        <v>241</v>
      </c>
    </row>
    <row r="77" spans="2:2">
      <c r="B77" t="s">
        <v>317</v>
      </c>
    </row>
    <row r="78" spans="2:2">
      <c r="B78" t="s">
        <v>388</v>
      </c>
    </row>
    <row r="79" spans="2:2">
      <c r="B79" t="s">
        <v>406</v>
      </c>
    </row>
    <row r="80" spans="2:2">
      <c r="B80" t="s">
        <v>575</v>
      </c>
    </row>
    <row r="81" spans="2:2">
      <c r="B81" t="s">
        <v>499</v>
      </c>
    </row>
    <row r="82" spans="2:2">
      <c r="B82" t="s">
        <v>593</v>
      </c>
    </row>
    <row r="83" spans="2:2">
      <c r="B83" t="s">
        <v>571</v>
      </c>
    </row>
    <row r="84" spans="2:2">
      <c r="B84" t="s">
        <v>133</v>
      </c>
    </row>
    <row r="85" spans="2:2">
      <c r="B85" t="s">
        <v>271</v>
      </c>
    </row>
    <row r="86" spans="2:2">
      <c r="B86" t="s">
        <v>689</v>
      </c>
    </row>
    <row r="87" spans="2:2">
      <c r="B87" t="s">
        <v>148</v>
      </c>
    </row>
    <row r="88" spans="2:2">
      <c r="B88" t="s">
        <v>103</v>
      </c>
    </row>
    <row r="89" spans="2:2">
      <c r="B89" t="s">
        <v>126</v>
      </c>
    </row>
    <row r="90" spans="2:2">
      <c r="B90" t="s">
        <v>172</v>
      </c>
    </row>
    <row r="91" spans="2:2">
      <c r="B91" t="s">
        <v>179</v>
      </c>
    </row>
    <row r="92" spans="2:2">
      <c r="B92" t="s">
        <v>220</v>
      </c>
    </row>
    <row r="93" spans="2:2">
      <c r="B93" t="s">
        <v>188</v>
      </c>
    </row>
    <row r="94" spans="2:2">
      <c r="B94" t="s">
        <v>230</v>
      </c>
    </row>
    <row r="95" spans="2:2">
      <c r="B95" t="s">
        <v>805</v>
      </c>
    </row>
    <row r="96" spans="2:2">
      <c r="B96" t="s">
        <v>771</v>
      </c>
    </row>
    <row r="97" spans="2:2">
      <c r="B97" t="s">
        <v>288</v>
      </c>
    </row>
    <row r="98" spans="2:2">
      <c r="B98" t="s">
        <v>342</v>
      </c>
    </row>
    <row r="99" spans="2:2">
      <c r="B99" t="s">
        <v>349</v>
      </c>
    </row>
    <row r="100" spans="2:2">
      <c r="B100" t="s">
        <v>360</v>
      </c>
    </row>
    <row r="101" spans="2:2">
      <c r="B101" t="s">
        <v>472</v>
      </c>
    </row>
    <row r="102" spans="2:2">
      <c r="B102" t="s">
        <v>328</v>
      </c>
    </row>
    <row r="103" spans="2:2">
      <c r="B103" t="s">
        <v>427</v>
      </c>
    </row>
    <row r="104" spans="2:2">
      <c r="B104" t="s">
        <v>525</v>
      </c>
    </row>
    <row r="105" spans="2:2">
      <c r="B105" t="s">
        <v>514</v>
      </c>
    </row>
    <row r="106" spans="2:2">
      <c r="B106" t="s">
        <v>521</v>
      </c>
    </row>
    <row r="107" spans="2:2">
      <c r="B107" t="s">
        <v>564</v>
      </c>
    </row>
    <row r="108" spans="2:2">
      <c r="B108" t="s">
        <v>554</v>
      </c>
    </row>
    <row r="109" spans="2:2">
      <c r="B109" t="s">
        <v>657</v>
      </c>
    </row>
    <row r="110" spans="2:2">
      <c r="B110" t="s">
        <v>741</v>
      </c>
    </row>
    <row r="111" spans="2:2">
      <c r="B111" t="s">
        <v>579</v>
      </c>
    </row>
    <row r="112" spans="2:2">
      <c r="B112" t="s">
        <v>675</v>
      </c>
    </row>
    <row r="113" spans="2:2">
      <c r="B113" t="s">
        <v>211</v>
      </c>
    </row>
    <row r="114" spans="2:2">
      <c r="B114" t="s">
        <v>195</v>
      </c>
    </row>
    <row r="115" spans="2:2">
      <c r="B115" t="s">
        <v>265</v>
      </c>
    </row>
    <row r="116" spans="2:2">
      <c r="B116" t="s">
        <v>831</v>
      </c>
    </row>
    <row r="117" spans="2:2">
      <c r="B117" t="s">
        <v>743</v>
      </c>
    </row>
    <row r="118" spans="2:2">
      <c r="B118" t="s">
        <v>244</v>
      </c>
    </row>
    <row r="119" spans="2:2">
      <c r="B119" t="s">
        <v>395</v>
      </c>
    </row>
    <row r="120" spans="2:2">
      <c r="B120" t="s">
        <v>300</v>
      </c>
    </row>
    <row r="121" spans="2:2">
      <c r="B121" t="s">
        <v>285</v>
      </c>
    </row>
    <row r="122" spans="2:2">
      <c r="B122" t="s">
        <v>311</v>
      </c>
    </row>
    <row r="123" spans="2:2">
      <c r="B123" t="s">
        <v>346</v>
      </c>
    </row>
    <row r="124" spans="2:2">
      <c r="B124" t="s">
        <v>410</v>
      </c>
    </row>
    <row r="125" spans="2:2">
      <c r="B125" t="s">
        <v>356</v>
      </c>
    </row>
    <row r="126" spans="2:2">
      <c r="B126" t="s">
        <v>423</v>
      </c>
    </row>
    <row r="127" spans="2:2">
      <c r="B127" t="s">
        <v>378</v>
      </c>
    </row>
    <row r="128" spans="2:2">
      <c r="B128" t="s">
        <v>381</v>
      </c>
    </row>
    <row r="129" spans="2:2">
      <c r="B129" t="s">
        <v>448</v>
      </c>
    </row>
    <row r="130" spans="2:2">
      <c r="B130" t="s">
        <v>461</v>
      </c>
    </row>
    <row r="131" spans="2:2">
      <c r="B131" t="s">
        <v>485</v>
      </c>
    </row>
    <row r="132" spans="2:2">
      <c r="B132" t="s">
        <v>635</v>
      </c>
    </row>
    <row r="133" spans="2:2">
      <c r="B133" t="s">
        <v>156</v>
      </c>
    </row>
    <row r="134" spans="2:2">
      <c r="B134" t="s">
        <v>164</v>
      </c>
    </row>
    <row r="135" spans="2:2">
      <c r="B135" t="s">
        <v>517</v>
      </c>
    </row>
    <row r="136" spans="2:2">
      <c r="B136" t="s">
        <v>627</v>
      </c>
    </row>
    <row r="137" spans="2:2">
      <c r="B137" t="s">
        <v>786</v>
      </c>
    </row>
    <row r="138" spans="2:2">
      <c r="B138" t="s">
        <v>247</v>
      </c>
    </row>
    <row r="139" spans="2:2">
      <c r="B139" t="s">
        <v>567</v>
      </c>
    </row>
    <row r="140" spans="2:2">
      <c r="B140" t="s">
        <v>339</v>
      </c>
    </row>
    <row r="141" spans="2:2">
      <c r="B141" t="s">
        <v>392</v>
      </c>
    </row>
    <row r="142" spans="2:2">
      <c r="B142" t="s">
        <v>420</v>
      </c>
    </row>
    <row r="143" spans="2:2">
      <c r="B143" t="s">
        <v>384</v>
      </c>
    </row>
    <row r="144" spans="2:2">
      <c r="B144" t="s">
        <v>454</v>
      </c>
    </row>
    <row r="145" spans="2:2">
      <c r="B145" t="s">
        <v>755</v>
      </c>
    </row>
    <row r="146" spans="2:2">
      <c r="B146" t="s">
        <v>444</v>
      </c>
    </row>
    <row r="147" spans="2:2">
      <c r="B147" t="s">
        <v>541</v>
      </c>
    </row>
    <row r="148" spans="2:2">
      <c r="B148" t="s">
        <v>464</v>
      </c>
    </row>
    <row r="149" spans="2:2">
      <c r="B149" t="s">
        <v>489</v>
      </c>
    </row>
    <row r="150" spans="2:2">
      <c r="B150" t="s">
        <v>511</v>
      </c>
    </row>
    <row r="151" spans="2:2">
      <c r="B151" t="s">
        <v>475</v>
      </c>
    </row>
    <row r="152" spans="2:2">
      <c r="B152" t="s">
        <v>64</v>
      </c>
    </row>
    <row r="153" spans="2:2">
      <c r="B153" t="s">
        <v>585</v>
      </c>
    </row>
    <row r="154" spans="2:2">
      <c r="B154" t="s">
        <v>621</v>
      </c>
    </row>
    <row r="155" spans="2:2">
      <c r="B155" t="s">
        <v>537</v>
      </c>
    </row>
    <row r="156" spans="2:2">
      <c r="B156" t="s">
        <v>782</v>
      </c>
    </row>
    <row r="157" spans="2:2">
      <c r="B157" t="s">
        <v>533</v>
      </c>
    </row>
    <row r="158" spans="2:2">
      <c r="B158" t="s">
        <v>113</v>
      </c>
    </row>
    <row r="159" spans="2:2">
      <c r="B159" t="s">
        <v>81</v>
      </c>
    </row>
    <row r="160" spans="2:2">
      <c r="B160" t="s">
        <v>168</v>
      </c>
    </row>
    <row r="161" spans="2:2">
      <c r="B161" t="s">
        <v>198</v>
      </c>
    </row>
    <row r="162" spans="2:2">
      <c r="B162" t="s">
        <v>191</v>
      </c>
    </row>
    <row r="163" spans="2:2">
      <c r="B163" t="s">
        <v>250</v>
      </c>
    </row>
    <row r="164" spans="2:2">
      <c r="B164" t="s">
        <v>795</v>
      </c>
    </row>
    <row r="165" spans="2:2">
      <c r="B165" t="s">
        <v>468</v>
      </c>
    </row>
    <row r="166" spans="2:2">
      <c r="B166" t="s">
        <v>281</v>
      </c>
    </row>
    <row r="167" spans="2:2">
      <c r="B167" t="s">
        <v>292</v>
      </c>
    </row>
    <row r="168" spans="2:2">
      <c r="B168" t="s">
        <v>324</v>
      </c>
    </row>
    <row r="169" spans="2:2">
      <c r="B169" t="s">
        <v>414</v>
      </c>
    </row>
    <row r="170" spans="2:2">
      <c r="B170" t="s">
        <v>434</v>
      </c>
    </row>
    <row r="171" spans="2:2">
      <c r="B171" t="s">
        <v>479</v>
      </c>
    </row>
    <row r="172" spans="2:2">
      <c r="B172" t="s">
        <v>503</v>
      </c>
    </row>
    <row r="173" spans="2:2">
      <c r="B173" t="s">
        <v>492</v>
      </c>
    </row>
    <row r="174" spans="2:2">
      <c r="B174" t="s">
        <v>558</v>
      </c>
    </row>
    <row r="175" spans="2:2">
      <c r="B175" t="s">
        <v>589</v>
      </c>
    </row>
    <row r="176" spans="2:2">
      <c r="B176" t="s">
        <v>597</v>
      </c>
    </row>
    <row r="177" spans="2:2">
      <c r="B177" t="s">
        <v>607</v>
      </c>
    </row>
    <row r="178" spans="2:2">
      <c r="B178" t="s">
        <v>614</v>
      </c>
    </row>
    <row r="179" spans="2:2">
      <c r="B179" t="s">
        <v>725</v>
      </c>
    </row>
    <row r="180" spans="2:2">
      <c r="B180" t="s">
        <v>713</v>
      </c>
    </row>
    <row r="181" spans="2:2">
      <c r="B181" t="s">
        <v>611</v>
      </c>
    </row>
    <row r="182" spans="2:2">
      <c r="B182" t="s">
        <v>92</v>
      </c>
    </row>
    <row r="183" spans="2:2">
      <c r="B183" t="s">
        <v>618</v>
      </c>
    </row>
    <row r="184" spans="2:2">
      <c r="B184" t="s">
        <v>417</v>
      </c>
    </row>
    <row r="185" spans="2:2">
      <c r="B185" t="s">
        <v>364</v>
      </c>
    </row>
    <row r="186" spans="2:2">
      <c r="B186" t="s">
        <v>671</v>
      </c>
    </row>
    <row r="187" spans="2:2">
      <c r="B187" t="s">
        <v>223</v>
      </c>
    </row>
    <row r="188" spans="2:2">
      <c r="B188" t="s">
        <v>696</v>
      </c>
    </row>
    <row r="189" spans="2:2">
      <c r="B189" t="s">
        <v>482</v>
      </c>
    </row>
    <row r="190" spans="2:2">
      <c r="B190" t="s">
        <v>642</v>
      </c>
    </row>
    <row r="191" spans="2:2">
      <c r="B191" t="s">
        <v>645</v>
      </c>
    </row>
    <row r="192" spans="2:2">
      <c r="B192" t="s">
        <v>335</v>
      </c>
    </row>
    <row r="193" spans="2:2">
      <c r="B193" t="s">
        <v>140</v>
      </c>
    </row>
    <row r="194" spans="2:2">
      <c r="B194" t="s">
        <v>625</v>
      </c>
    </row>
    <row r="195" spans="2:2">
      <c r="B195" t="s">
        <v>296</v>
      </c>
    </row>
    <row r="196" spans="2:2">
      <c r="B196" t="s">
        <v>458</v>
      </c>
    </row>
    <row r="197" spans="2:2">
      <c r="B197" t="s">
        <v>665</v>
      </c>
    </row>
    <row r="198" spans="2:2">
      <c r="B198" t="s">
        <v>638</v>
      </c>
    </row>
    <row r="199" spans="2:2">
      <c r="B199" t="s">
        <v>278</v>
      </c>
    </row>
    <row r="200" spans="2:2">
      <c r="B200" t="s">
        <v>304</v>
      </c>
    </row>
    <row r="201" spans="2:2">
      <c r="B201" t="s">
        <v>679</v>
      </c>
    </row>
    <row r="202" spans="2:2">
      <c r="B202" t="s">
        <v>683</v>
      </c>
    </row>
    <row r="203" spans="2:2">
      <c r="B203" t="s">
        <v>685</v>
      </c>
    </row>
    <row r="204" spans="2:2">
      <c r="B204" t="s">
        <v>253</v>
      </c>
    </row>
    <row r="205" spans="2:2">
      <c r="B205" t="s">
        <v>600</v>
      </c>
    </row>
    <row r="206" spans="2:2">
      <c r="B206" t="s">
        <v>703</v>
      </c>
    </row>
    <row r="207" spans="2:2">
      <c r="B207" t="s">
        <v>700</v>
      </c>
    </row>
    <row r="208" spans="2:2">
      <c r="B208" t="s">
        <v>654</v>
      </c>
    </row>
    <row r="209" spans="2:2">
      <c r="B209" t="s">
        <v>707</v>
      </c>
    </row>
    <row r="210" spans="2:2">
      <c r="B210" t="s">
        <v>711</v>
      </c>
    </row>
    <row r="211" spans="2:2">
      <c r="B211" t="s">
        <v>208</v>
      </c>
    </row>
    <row r="212" spans="2:2">
      <c r="B212" t="s">
        <v>717</v>
      </c>
    </row>
    <row r="213" spans="2:2">
      <c r="B213" t="s">
        <v>275</v>
      </c>
    </row>
    <row r="214" spans="2:2">
      <c r="B214" t="s">
        <v>802</v>
      </c>
    </row>
    <row r="215" spans="2:2">
      <c r="B215" t="s">
        <v>451</v>
      </c>
    </row>
    <row r="216" spans="2:2">
      <c r="B216" t="s">
        <v>331</v>
      </c>
    </row>
    <row r="217" spans="2:2">
      <c r="B217" t="s">
        <v>733</v>
      </c>
    </row>
    <row r="218" spans="2:2">
      <c r="B218" t="s">
        <v>69</v>
      </c>
    </row>
    <row r="219" spans="2:2">
      <c r="B219" t="s">
        <v>581</v>
      </c>
    </row>
    <row r="220" spans="2:2">
      <c r="B220" t="s">
        <v>73</v>
      </c>
    </row>
    <row r="221" spans="2:2">
      <c r="B221" t="s">
        <v>746</v>
      </c>
    </row>
    <row r="222" spans="2:2">
      <c r="B222" t="s">
        <v>631</v>
      </c>
    </row>
    <row r="223" spans="2:2">
      <c r="B223" t="s">
        <v>108</v>
      </c>
    </row>
    <row r="224" spans="2:2">
      <c r="B224" t="s">
        <v>758</v>
      </c>
    </row>
    <row r="225" spans="2:2">
      <c r="B225" t="s">
        <v>761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45"/>
  <cols>
    <col min="2" max="2" width="23.85546875" customWidth="1"/>
    <col min="3" max="3" width="21.5703125" customWidth="1"/>
    <col min="4" max="8" width="14.42578125" customWidth="1"/>
  </cols>
  <sheetData>
    <row r="1" spans="2:8">
      <c r="B1" t="s">
        <v>942</v>
      </c>
      <c r="C1" t="s">
        <v>943</v>
      </c>
      <c r="D1" t="s">
        <v>944</v>
      </c>
      <c r="E1" t="s">
        <v>38</v>
      </c>
    </row>
    <row r="2" spans="2:8">
      <c r="B2" t="s">
        <v>8</v>
      </c>
      <c r="E2">
        <v>1</v>
      </c>
      <c r="F2">
        <f t="shared" ref="F2:F14" si="0">SUM(C2:E2)</f>
        <v>1</v>
      </c>
    </row>
    <row r="3" spans="2:8">
      <c r="B3" t="s">
        <v>9</v>
      </c>
      <c r="E3">
        <v>4</v>
      </c>
      <c r="F3">
        <f t="shared" si="0"/>
        <v>4</v>
      </c>
    </row>
    <row r="4" spans="2:8">
      <c r="B4" t="s">
        <v>10</v>
      </c>
      <c r="D4">
        <v>1</v>
      </c>
      <c r="E4">
        <v>6</v>
      </c>
      <c r="F4">
        <f t="shared" si="0"/>
        <v>7</v>
      </c>
    </row>
    <row r="5" spans="2:8">
      <c r="B5" t="s">
        <v>11</v>
      </c>
      <c r="C5">
        <v>3</v>
      </c>
      <c r="E5">
        <v>18</v>
      </c>
      <c r="F5">
        <f t="shared" si="0"/>
        <v>21</v>
      </c>
    </row>
    <row r="6" spans="2:8">
      <c r="B6" t="s">
        <v>12</v>
      </c>
      <c r="C6">
        <v>7</v>
      </c>
      <c r="E6">
        <v>12</v>
      </c>
      <c r="F6">
        <f t="shared" si="0"/>
        <v>19</v>
      </c>
    </row>
    <row r="7" spans="2:8">
      <c r="B7" t="s">
        <v>13</v>
      </c>
      <c r="D7">
        <v>4</v>
      </c>
      <c r="E7">
        <v>27</v>
      </c>
      <c r="F7">
        <f t="shared" si="0"/>
        <v>31</v>
      </c>
    </row>
    <row r="8" spans="2:8">
      <c r="B8" t="s">
        <v>14</v>
      </c>
      <c r="E8">
        <v>4</v>
      </c>
      <c r="F8">
        <f t="shared" si="0"/>
        <v>4</v>
      </c>
    </row>
    <row r="9" spans="2:8">
      <c r="B9" t="s">
        <v>15</v>
      </c>
      <c r="C9">
        <v>4</v>
      </c>
      <c r="D9">
        <v>3</v>
      </c>
      <c r="E9">
        <v>29</v>
      </c>
      <c r="F9">
        <f t="shared" si="0"/>
        <v>36</v>
      </c>
    </row>
    <row r="10" spans="2:8">
      <c r="B10" t="s">
        <v>16</v>
      </c>
      <c r="C10">
        <v>4</v>
      </c>
      <c r="D10">
        <v>3</v>
      </c>
      <c r="E10">
        <v>20</v>
      </c>
      <c r="F10">
        <f t="shared" si="0"/>
        <v>27</v>
      </c>
    </row>
    <row r="11" spans="2:8">
      <c r="B11" t="s">
        <v>17</v>
      </c>
      <c r="C11">
        <v>4</v>
      </c>
      <c r="D11">
        <v>1</v>
      </c>
      <c r="E11">
        <v>15</v>
      </c>
      <c r="F11">
        <f t="shared" si="0"/>
        <v>20</v>
      </c>
    </row>
    <row r="12" spans="2:8">
      <c r="B12" t="s">
        <v>18</v>
      </c>
      <c r="C12">
        <v>7</v>
      </c>
      <c r="D12">
        <v>4</v>
      </c>
      <c r="E12">
        <v>13</v>
      </c>
      <c r="F12">
        <f t="shared" si="0"/>
        <v>24</v>
      </c>
    </row>
    <row r="13" spans="2:8">
      <c r="B13" t="s">
        <v>19</v>
      </c>
      <c r="C13">
        <v>8</v>
      </c>
      <c r="D13">
        <v>3</v>
      </c>
      <c r="E13">
        <v>19</v>
      </c>
      <c r="F13">
        <f t="shared" si="0"/>
        <v>30</v>
      </c>
    </row>
    <row r="14" spans="2:8">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45"/>
  <cols>
    <col min="1" max="1" width="38" bestFit="1" customWidth="1"/>
    <col min="2" max="2" width="12.140625" bestFit="1" customWidth="1"/>
  </cols>
  <sheetData>
    <row r="1" spans="1:2">
      <c r="A1" s="2" t="s">
        <v>37</v>
      </c>
      <c r="B1" t="s">
        <v>38</v>
      </c>
    </row>
    <row r="3" spans="1:2">
      <c r="A3" t="s">
        <v>1</v>
      </c>
    </row>
    <row r="4" spans="1:2">
      <c r="A4">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45"/>
  <cols>
    <col min="1" max="1" width="13" bestFit="1" customWidth="1"/>
    <col min="2" max="2" width="16.42578125" bestFit="1" customWidth="1"/>
    <col min="3" max="3" width="5" bestFit="1" customWidth="1"/>
    <col min="4" max="4" width="10.7109375" bestFit="1" customWidth="1"/>
  </cols>
  <sheetData>
    <row r="1" spans="1:4">
      <c r="A1" s="2" t="s">
        <v>2</v>
      </c>
      <c r="B1" t="s">
        <v>39</v>
      </c>
    </row>
    <row r="3" spans="1:4">
      <c r="B3" s="2" t="s">
        <v>40</v>
      </c>
    </row>
    <row r="4" spans="1:4">
      <c r="B4" t="s">
        <v>41</v>
      </c>
      <c r="C4" t="s">
        <v>42</v>
      </c>
      <c r="D4" t="s">
        <v>7</v>
      </c>
    </row>
    <row r="5" spans="1:4">
      <c r="A5" t="s">
        <v>1</v>
      </c>
      <c r="B5">
        <v>106</v>
      </c>
      <c r="C5">
        <v>83</v>
      </c>
      <c r="D5">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45"/>
  <cols>
    <col min="1" max="1" width="29.85546875" bestFit="1" customWidth="1"/>
    <col min="2" max="2" width="17.28515625" bestFit="1" customWidth="1"/>
    <col min="3" max="3" width="11" bestFit="1" customWidth="1"/>
    <col min="4" max="4" width="11.7109375" bestFit="1" customWidth="1"/>
    <col min="5" max="5" width="11.42578125" bestFit="1" customWidth="1"/>
    <col min="6" max="6" width="17.85546875" bestFit="1" customWidth="1"/>
    <col min="7" max="7" width="16.28515625" bestFit="1" customWidth="1"/>
  </cols>
  <sheetData>
    <row r="3" spans="1:4">
      <c r="A3" s="2" t="s">
        <v>1</v>
      </c>
      <c r="B3" s="2" t="s">
        <v>40</v>
      </c>
    </row>
    <row r="4" spans="1:4">
      <c r="A4" s="2" t="s">
        <v>43</v>
      </c>
      <c r="B4" t="s">
        <v>38</v>
      </c>
      <c r="C4" t="s">
        <v>44</v>
      </c>
      <c r="D4" t="s">
        <v>7</v>
      </c>
    </row>
    <row r="5" spans="1:4">
      <c r="A5" s="23" t="s">
        <v>8</v>
      </c>
      <c r="B5" s="8">
        <v>1</v>
      </c>
      <c r="C5" s="8">
        <v>0</v>
      </c>
      <c r="D5" s="8">
        <v>1</v>
      </c>
    </row>
    <row r="6" spans="1:4">
      <c r="A6" s="23" t="s">
        <v>9</v>
      </c>
      <c r="B6" s="8">
        <v>1</v>
      </c>
      <c r="C6" s="8">
        <v>0</v>
      </c>
      <c r="D6" s="8">
        <v>1</v>
      </c>
    </row>
    <row r="7" spans="1:4">
      <c r="A7" s="23" t="s">
        <v>10</v>
      </c>
      <c r="B7" s="8">
        <v>0.8571428571428571</v>
      </c>
      <c r="C7" s="8">
        <v>0.14285714285714285</v>
      </c>
      <c r="D7" s="8">
        <v>1</v>
      </c>
    </row>
    <row r="8" spans="1:4">
      <c r="A8" s="23" t="s">
        <v>11</v>
      </c>
      <c r="B8" s="8">
        <v>0.90476190476190477</v>
      </c>
      <c r="C8" s="8">
        <v>9.5238095238095233E-2</v>
      </c>
      <c r="D8" s="8">
        <v>1</v>
      </c>
    </row>
    <row r="9" spans="1:4">
      <c r="A9" s="23" t="s">
        <v>12</v>
      </c>
      <c r="B9" s="8">
        <v>0.68421052631578949</v>
      </c>
      <c r="C9" s="8">
        <v>0.31578947368421051</v>
      </c>
      <c r="D9" s="8">
        <v>1</v>
      </c>
    </row>
    <row r="10" spans="1:4">
      <c r="A10" s="23" t="s">
        <v>13</v>
      </c>
      <c r="B10" s="8">
        <v>0.90322580645161288</v>
      </c>
      <c r="C10" s="8">
        <v>9.6774193548387094E-2</v>
      </c>
      <c r="D10" s="8">
        <v>1</v>
      </c>
    </row>
    <row r="11" spans="1:4">
      <c r="A11" s="23" t="s">
        <v>14</v>
      </c>
      <c r="B11" s="8">
        <v>1</v>
      </c>
      <c r="C11" s="8">
        <v>0</v>
      </c>
      <c r="D11" s="8">
        <v>1</v>
      </c>
    </row>
    <row r="12" spans="1:4">
      <c r="A12" s="23" t="s">
        <v>15</v>
      </c>
      <c r="B12" s="8">
        <v>0.88888888888888884</v>
      </c>
      <c r="C12" s="8">
        <v>0.1111111111111111</v>
      </c>
      <c r="D12" s="8">
        <v>1</v>
      </c>
    </row>
    <row r="13" spans="1:4">
      <c r="A13" s="23" t="s">
        <v>16</v>
      </c>
      <c r="B13" s="8">
        <v>0.81481481481481477</v>
      </c>
      <c r="C13" s="8">
        <v>0.18518518518518517</v>
      </c>
      <c r="D13" s="8">
        <v>1</v>
      </c>
    </row>
    <row r="14" spans="1:4">
      <c r="A14" s="23" t="s">
        <v>17</v>
      </c>
      <c r="B14" s="8">
        <v>0.85</v>
      </c>
      <c r="C14" s="8">
        <v>0.15</v>
      </c>
      <c r="D14" s="8">
        <v>1</v>
      </c>
    </row>
    <row r="15" spans="1:4">
      <c r="A15" s="23" t="s">
        <v>18</v>
      </c>
      <c r="B15" s="8">
        <v>0.75</v>
      </c>
      <c r="C15" s="8">
        <v>0.25</v>
      </c>
      <c r="D15" s="8">
        <v>1</v>
      </c>
    </row>
    <row r="16" spans="1:4">
      <c r="A16" s="23" t="s">
        <v>19</v>
      </c>
      <c r="B16" s="8">
        <v>0.92307692307692313</v>
      </c>
      <c r="C16" s="8">
        <v>7.6923076923076927E-2</v>
      </c>
      <c r="D16" s="8">
        <v>1</v>
      </c>
    </row>
    <row r="17" spans="1:4">
      <c r="A17" s="23" t="s">
        <v>7</v>
      </c>
      <c r="B17" s="8">
        <v>0.8545454545454545</v>
      </c>
      <c r="C17" s="8">
        <v>0.14545454545454545</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45"/>
  <cols>
    <col min="1" max="1" width="41.85546875" bestFit="1" customWidth="1"/>
    <col min="2" max="2" width="18.42578125" bestFit="1" customWidth="1"/>
  </cols>
  <sheetData>
    <row r="1" spans="1:2">
      <c r="A1" s="2" t="s">
        <v>2</v>
      </c>
      <c r="B1" t="s">
        <v>39</v>
      </c>
    </row>
    <row r="3" spans="1:2">
      <c r="A3" s="2" t="s">
        <v>3</v>
      </c>
      <c r="B3" t="s">
        <v>1</v>
      </c>
    </row>
    <row r="4" spans="1:2">
      <c r="A4" t="s">
        <v>8</v>
      </c>
      <c r="B4">
        <v>1</v>
      </c>
    </row>
    <row r="5" spans="1:2">
      <c r="A5" t="s">
        <v>9</v>
      </c>
      <c r="B5">
        <v>4</v>
      </c>
    </row>
    <row r="6" spans="1:2">
      <c r="A6" t="s">
        <v>10</v>
      </c>
      <c r="B6">
        <v>6</v>
      </c>
    </row>
    <row r="7" spans="1:2">
      <c r="A7" t="s">
        <v>11</v>
      </c>
      <c r="B7">
        <v>19</v>
      </c>
    </row>
    <row r="8" spans="1:2">
      <c r="A8" t="s">
        <v>12</v>
      </c>
      <c r="B8">
        <v>13</v>
      </c>
    </row>
    <row r="9" spans="1:2">
      <c r="A9" t="s">
        <v>13</v>
      </c>
      <c r="B9">
        <v>28</v>
      </c>
    </row>
    <row r="10" spans="1:2">
      <c r="A10" t="s">
        <v>14</v>
      </c>
      <c r="B10">
        <v>4</v>
      </c>
    </row>
    <row r="11" spans="1:2">
      <c r="A11" t="s">
        <v>15</v>
      </c>
      <c r="B11">
        <v>32</v>
      </c>
    </row>
    <row r="12" spans="1:2">
      <c r="A12" t="s">
        <v>16</v>
      </c>
      <c r="B12">
        <v>22</v>
      </c>
    </row>
    <row r="13" spans="1:2">
      <c r="A13" t="s">
        <v>17</v>
      </c>
      <c r="B13">
        <v>17</v>
      </c>
    </row>
    <row r="14" spans="1:2">
      <c r="A14" t="s">
        <v>18</v>
      </c>
      <c r="B14">
        <v>18</v>
      </c>
    </row>
    <row r="15" spans="1:2">
      <c r="A15" t="s">
        <v>19</v>
      </c>
      <c r="B15">
        <v>24</v>
      </c>
    </row>
    <row r="16" spans="1:2">
      <c r="A16" t="s">
        <v>7</v>
      </c>
      <c r="B16">
        <v>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45"/>
  <sheetData>
    <row r="3" spans="1:3">
      <c r="A3" s="68"/>
      <c r="B3" s="69"/>
      <c r="C3" s="70"/>
    </row>
    <row r="4" spans="1:3">
      <c r="A4" s="71"/>
      <c r="B4" s="67"/>
      <c r="C4" s="72"/>
    </row>
    <row r="5" spans="1:3">
      <c r="A5" s="71"/>
      <c r="B5" s="67"/>
      <c r="C5" s="72"/>
    </row>
    <row r="6" spans="1:3">
      <c r="A6" s="71"/>
      <c r="B6" s="67"/>
      <c r="C6" s="72"/>
    </row>
    <row r="7" spans="1:3">
      <c r="A7" s="71"/>
      <c r="B7" s="67"/>
      <c r="C7" s="72"/>
    </row>
    <row r="8" spans="1:3">
      <c r="A8" s="71"/>
      <c r="B8" s="67"/>
      <c r="C8" s="72"/>
    </row>
    <row r="9" spans="1:3">
      <c r="A9" s="71"/>
      <c r="B9" s="67"/>
      <c r="C9" s="72"/>
    </row>
    <row r="10" spans="1:3">
      <c r="A10" s="71"/>
      <c r="B10" s="67"/>
      <c r="C10" s="72"/>
    </row>
    <row r="11" spans="1:3">
      <c r="A11" s="71"/>
      <c r="B11" s="67"/>
      <c r="C11" s="72"/>
    </row>
    <row r="12" spans="1:3">
      <c r="A12" s="71"/>
      <c r="B12" s="67"/>
      <c r="C12" s="72"/>
    </row>
    <row r="13" spans="1:3">
      <c r="A13" s="71"/>
      <c r="B13" s="67"/>
      <c r="C13" s="72"/>
    </row>
    <row r="14" spans="1:3">
      <c r="A14" s="71"/>
      <c r="B14" s="67"/>
      <c r="C14" s="72"/>
    </row>
    <row r="15" spans="1:3">
      <c r="A15" s="71"/>
      <c r="B15" s="67"/>
      <c r="C15" s="72"/>
    </row>
    <row r="16" spans="1:3">
      <c r="A16" s="71"/>
      <c r="B16" s="67"/>
      <c r="C16" s="72"/>
    </row>
    <row r="17" spans="1:3">
      <c r="A17" s="71"/>
      <c r="B17" s="67"/>
      <c r="C17" s="72"/>
    </row>
    <row r="18" spans="1:3">
      <c r="A18" s="71"/>
      <c r="B18" s="67"/>
      <c r="C18" s="72"/>
    </row>
    <row r="19" spans="1:3">
      <c r="A19" s="71"/>
      <c r="B19" s="67"/>
      <c r="C19" s="72"/>
    </row>
    <row r="20" spans="1:3">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zoomScaleNormal="100" workbookViewId="0">
      <pane ySplit="1" topLeftCell="A74" activePane="bottomLeft" state="frozen"/>
      <selection pane="bottomLeft" activeCell="W179" sqref="W179"/>
    </sheetView>
  </sheetViews>
  <sheetFormatPr defaultColWidth="9.140625" defaultRowHeight="14.45"/>
  <cols>
    <col min="2" max="2" width="11.5703125" customWidth="1"/>
    <col min="3" max="3" width="15" customWidth="1"/>
    <col min="4" max="4" width="13.5703125" customWidth="1"/>
    <col min="5" max="5" width="13" customWidth="1"/>
    <col min="6" max="6" width="12.85546875" customWidth="1"/>
    <col min="7" max="7" width="8.5703125" customWidth="1"/>
    <col min="8" max="8" width="17.140625" hidden="1" customWidth="1"/>
    <col min="9" max="9" width="29.5703125" customWidth="1"/>
    <col min="10" max="10" width="29.42578125" customWidth="1"/>
    <col min="11" max="11" width="17.5703125" style="1" customWidth="1"/>
    <col min="12" max="13" width="16.42578125" style="1" customWidth="1"/>
    <col min="14" max="14" width="19.7109375" style="1" customWidth="1"/>
    <col min="15" max="16" width="14.140625" style="1" customWidth="1"/>
    <col min="17" max="17" width="14.140625" customWidth="1"/>
    <col min="18" max="18" width="15.85546875" customWidth="1"/>
    <col min="19" max="19" width="18.42578125" style="1" customWidth="1"/>
    <col min="20" max="20" width="17.42578125" customWidth="1"/>
    <col min="21" max="21" width="33" style="54" customWidth="1"/>
    <col min="22" max="22" width="31.140625" style="55" customWidth="1"/>
    <col min="23" max="23" width="24.85546875" customWidth="1"/>
    <col min="24" max="24" width="11.42578125" customWidth="1"/>
    <col min="25" max="25" width="27.140625" customWidth="1"/>
  </cols>
  <sheetData>
    <row r="1" spans="1:23" s="11" customFormat="1" ht="48.6" customHeight="1">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35" customHeight="1">
      <c r="A2" s="12">
        <v>1</v>
      </c>
      <c r="B2" s="12" t="s">
        <v>64</v>
      </c>
      <c r="C2" s="12" t="s">
        <v>65</v>
      </c>
      <c r="D2" s="12" t="s">
        <v>66</v>
      </c>
      <c r="E2" s="12" t="s">
        <v>67</v>
      </c>
      <c r="F2" s="12" t="s">
        <v>41</v>
      </c>
      <c r="G2" s="12">
        <v>6</v>
      </c>
      <c r="H2" s="12" t="s">
        <v>68</v>
      </c>
      <c r="I2" s="12" t="s">
        <v>13</v>
      </c>
      <c r="J2" s="12" t="s">
        <v>13</v>
      </c>
      <c r="K2" s="13">
        <v>41908</v>
      </c>
      <c r="L2" s="13">
        <v>42430</v>
      </c>
      <c r="M2" s="15">
        <f t="shared" ref="M2:M62" ca="1" si="0">TODAY()</f>
        <v>45928</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35" customHeight="1">
      <c r="A3" s="12">
        <v>2</v>
      </c>
      <c r="B3" s="12" t="s">
        <v>69</v>
      </c>
      <c r="C3" s="12" t="s">
        <v>70</v>
      </c>
      <c r="D3" s="12" t="s">
        <v>71</v>
      </c>
      <c r="E3" s="12" t="s">
        <v>72</v>
      </c>
      <c r="F3" s="12" t="s">
        <v>41</v>
      </c>
      <c r="G3" s="12">
        <v>9</v>
      </c>
      <c r="H3" s="12" t="s">
        <v>68</v>
      </c>
      <c r="I3" s="12" t="s">
        <v>15</v>
      </c>
      <c r="J3" s="12" t="s">
        <v>15</v>
      </c>
      <c r="K3" s="13">
        <v>42417</v>
      </c>
      <c r="L3" s="13">
        <v>43525</v>
      </c>
      <c r="M3" s="15">
        <f t="shared" ca="1" si="0"/>
        <v>45928</v>
      </c>
      <c r="N3" s="14"/>
      <c r="O3" s="43"/>
      <c r="P3" s="14"/>
      <c r="Q3" s="14"/>
      <c r="R3" s="12">
        <f t="shared" si="1"/>
        <v>54</v>
      </c>
      <c r="S3" s="25">
        <v>45163</v>
      </c>
      <c r="T3" s="12" t="s">
        <v>38</v>
      </c>
      <c r="U3" s="60">
        <f t="shared" si="2"/>
        <v>54</v>
      </c>
      <c r="V3" s="53" t="str">
        <f t="shared" si="3"/>
        <v>Completed:Delayed</v>
      </c>
      <c r="W3" s="56">
        <f t="shared" si="4"/>
        <v>91</v>
      </c>
    </row>
    <row r="4" spans="1:23" ht="25.35" customHeight="1">
      <c r="A4" s="12">
        <v>3</v>
      </c>
      <c r="B4" s="12" t="s">
        <v>73</v>
      </c>
      <c r="C4" s="12" t="s">
        <v>74</v>
      </c>
      <c r="D4" s="12" t="s">
        <v>75</v>
      </c>
      <c r="E4" s="12" t="s">
        <v>76</v>
      </c>
      <c r="F4" s="12" t="s">
        <v>41</v>
      </c>
      <c r="G4" s="12">
        <v>9</v>
      </c>
      <c r="H4" s="12" t="s">
        <v>68</v>
      </c>
      <c r="I4" s="12" t="s">
        <v>15</v>
      </c>
      <c r="J4" s="12" t="s">
        <v>19</v>
      </c>
      <c r="K4" s="13">
        <v>43647</v>
      </c>
      <c r="L4" s="13">
        <v>43525</v>
      </c>
      <c r="M4" s="15">
        <f t="shared" ca="1" si="0"/>
        <v>45928</v>
      </c>
      <c r="N4" s="14"/>
      <c r="O4" s="43"/>
      <c r="P4" s="14"/>
      <c r="Q4" s="14"/>
      <c r="R4" s="12">
        <f t="shared" si="1"/>
        <v>58</v>
      </c>
      <c r="S4" s="25">
        <v>45280</v>
      </c>
      <c r="T4" s="12" t="s">
        <v>38</v>
      </c>
      <c r="U4" s="60">
        <f t="shared" si="2"/>
        <v>58</v>
      </c>
      <c r="V4" s="53" t="str">
        <f t="shared" si="3"/>
        <v>Completed:Delayed</v>
      </c>
      <c r="W4" s="56">
        <f t="shared" si="4"/>
        <v>54</v>
      </c>
    </row>
    <row r="5" spans="1:23" ht="25.35" customHeight="1">
      <c r="A5" s="12">
        <v>4</v>
      </c>
      <c r="B5" s="12" t="s">
        <v>77</v>
      </c>
      <c r="C5" s="12" t="s">
        <v>78</v>
      </c>
      <c r="D5" s="12" t="s">
        <v>79</v>
      </c>
      <c r="E5" s="12" t="s">
        <v>80</v>
      </c>
      <c r="F5" s="12" t="s">
        <v>41</v>
      </c>
      <c r="G5" s="12">
        <v>2</v>
      </c>
      <c r="H5" s="12" t="s">
        <v>68</v>
      </c>
      <c r="I5" s="12" t="s">
        <v>15</v>
      </c>
      <c r="J5" s="12" t="s">
        <v>15</v>
      </c>
      <c r="K5" s="13">
        <v>40920</v>
      </c>
      <c r="L5" s="13">
        <v>40969</v>
      </c>
      <c r="M5" s="15">
        <f t="shared" ca="1" si="0"/>
        <v>45928</v>
      </c>
      <c r="N5" s="13"/>
      <c r="O5" s="13"/>
      <c r="P5" s="13"/>
      <c r="Q5" s="12"/>
      <c r="R5" s="12">
        <f t="shared" si="1"/>
        <v>93</v>
      </c>
      <c r="S5" s="25">
        <v>43787</v>
      </c>
      <c r="T5" s="12" t="s">
        <v>38</v>
      </c>
      <c r="U5" s="60">
        <f t="shared" si="2"/>
        <v>93</v>
      </c>
      <c r="V5" s="53" t="str">
        <f t="shared" si="3"/>
        <v>Completed:Delayed</v>
      </c>
      <c r="W5" s="56">
        <f t="shared" si="4"/>
        <v>95</v>
      </c>
    </row>
    <row r="6" spans="1:23" ht="25.35" customHeight="1">
      <c r="A6" s="12">
        <v>5</v>
      </c>
      <c r="B6" s="12" t="s">
        <v>81</v>
      </c>
      <c r="C6" s="12" t="s">
        <v>82</v>
      </c>
      <c r="D6" s="12" t="s">
        <v>83</v>
      </c>
      <c r="E6" s="12" t="s">
        <v>84</v>
      </c>
      <c r="F6" s="12" t="s">
        <v>41</v>
      </c>
      <c r="G6" s="12">
        <v>7</v>
      </c>
      <c r="H6" s="12" t="s">
        <v>68</v>
      </c>
      <c r="I6" s="12" t="s">
        <v>13</v>
      </c>
      <c r="J6" s="12" t="s">
        <v>13</v>
      </c>
      <c r="K6" s="13">
        <v>42458</v>
      </c>
      <c r="L6" s="13">
        <v>42795</v>
      </c>
      <c r="M6" s="15">
        <f t="shared" ca="1" si="0"/>
        <v>45928</v>
      </c>
      <c r="N6" s="13"/>
      <c r="O6" s="13"/>
      <c r="P6" s="13"/>
      <c r="Q6" s="12"/>
      <c r="R6" s="12">
        <f t="shared" si="1"/>
        <v>34</v>
      </c>
      <c r="S6" s="25">
        <v>43813</v>
      </c>
      <c r="T6" s="12" t="s">
        <v>38</v>
      </c>
      <c r="U6" s="60">
        <f t="shared" si="2"/>
        <v>34</v>
      </c>
      <c r="V6" s="53" t="str">
        <f t="shared" si="3"/>
        <v xml:space="preserve"> Completed:On time</v>
      </c>
      <c r="W6" s="56">
        <f t="shared" si="4"/>
        <v>45</v>
      </c>
    </row>
    <row r="7" spans="1:23" ht="25.35" customHeight="1">
      <c r="A7" s="12">
        <v>6</v>
      </c>
      <c r="B7" s="12" t="s">
        <v>85</v>
      </c>
      <c r="C7" s="12" t="s">
        <v>86</v>
      </c>
      <c r="D7" s="12"/>
      <c r="E7" s="12" t="s">
        <v>87</v>
      </c>
      <c r="F7" s="12" t="s">
        <v>42</v>
      </c>
      <c r="G7" s="12">
        <v>2</v>
      </c>
      <c r="H7" s="12" t="s">
        <v>68</v>
      </c>
      <c r="I7" s="12" t="s">
        <v>15</v>
      </c>
      <c r="J7" s="12" t="s">
        <v>15</v>
      </c>
      <c r="K7" s="13">
        <v>40924</v>
      </c>
      <c r="L7" s="13">
        <v>40969</v>
      </c>
      <c r="M7" s="15">
        <f t="shared" ca="1" si="0"/>
        <v>45928</v>
      </c>
      <c r="N7" s="14">
        <f ca="1">DATEDIF(L7,M7,"M") +1</f>
        <v>163</v>
      </c>
      <c r="O7" s="43"/>
      <c r="P7" s="14"/>
      <c r="Q7" s="14"/>
      <c r="R7" s="12">
        <f t="shared" ca="1" si="1"/>
        <v>163</v>
      </c>
      <c r="S7" s="25">
        <v>45183</v>
      </c>
      <c r="T7" s="12" t="s">
        <v>38</v>
      </c>
      <c r="U7" s="60">
        <f t="shared" si="2"/>
        <v>139</v>
      </c>
      <c r="V7" s="53" t="str">
        <f t="shared" si="3"/>
        <v>Completed:Delayed</v>
      </c>
      <c r="W7" s="56">
        <f t="shared" si="4"/>
        <v>140</v>
      </c>
    </row>
    <row r="8" spans="1:23" ht="25.35" customHeight="1">
      <c r="A8" s="12">
        <v>7</v>
      </c>
      <c r="B8" s="12" t="s">
        <v>88</v>
      </c>
      <c r="C8" s="12" t="s">
        <v>89</v>
      </c>
      <c r="D8" s="12" t="s">
        <v>90</v>
      </c>
      <c r="E8" s="12" t="s">
        <v>91</v>
      </c>
      <c r="F8" s="12" t="s">
        <v>41</v>
      </c>
      <c r="G8" s="12">
        <v>3</v>
      </c>
      <c r="H8" s="12" t="s">
        <v>68</v>
      </c>
      <c r="I8" s="12" t="s">
        <v>15</v>
      </c>
      <c r="J8" s="12" t="s">
        <v>15</v>
      </c>
      <c r="K8" s="13">
        <v>41325</v>
      </c>
      <c r="L8" s="13">
        <v>41334</v>
      </c>
      <c r="M8" s="15">
        <f t="shared" ca="1" si="0"/>
        <v>45928</v>
      </c>
      <c r="N8" s="13"/>
      <c r="O8" s="13"/>
      <c r="P8" s="13"/>
      <c r="Q8" s="12"/>
      <c r="R8" s="12">
        <f t="shared" si="1"/>
        <v>56</v>
      </c>
      <c r="S8" s="25">
        <v>43038</v>
      </c>
      <c r="T8" s="12" t="s">
        <v>38</v>
      </c>
      <c r="U8" s="60">
        <f t="shared" si="2"/>
        <v>56</v>
      </c>
      <c r="V8" s="53" t="str">
        <f t="shared" si="3"/>
        <v>Completed:Delayed</v>
      </c>
      <c r="W8" s="56">
        <f t="shared" si="4"/>
        <v>57</v>
      </c>
    </row>
    <row r="9" spans="1:23" ht="25.35" customHeight="1">
      <c r="A9" s="12">
        <v>8</v>
      </c>
      <c r="B9" s="12" t="s">
        <v>92</v>
      </c>
      <c r="C9" s="12" t="s">
        <v>93</v>
      </c>
      <c r="D9" s="12" t="s">
        <v>78</v>
      </c>
      <c r="E9" s="12" t="s">
        <v>94</v>
      </c>
      <c r="F9" s="12" t="s">
        <v>42</v>
      </c>
      <c r="G9" s="12">
        <v>8</v>
      </c>
      <c r="H9" s="12" t="s">
        <v>68</v>
      </c>
      <c r="I9" s="12" t="s">
        <v>13</v>
      </c>
      <c r="J9" s="12" t="s">
        <v>19</v>
      </c>
      <c r="K9" s="13">
        <v>43318</v>
      </c>
      <c r="L9" s="13">
        <v>43160</v>
      </c>
      <c r="M9" s="15">
        <f t="shared" ca="1" si="0"/>
        <v>45928</v>
      </c>
      <c r="N9" s="14"/>
      <c r="O9" s="43"/>
      <c r="P9" s="14"/>
      <c r="Q9" s="14"/>
      <c r="R9" s="12">
        <f t="shared" si="1"/>
        <v>51</v>
      </c>
      <c r="S9" s="25">
        <v>44682</v>
      </c>
      <c r="T9" s="12" t="s">
        <v>38</v>
      </c>
      <c r="U9" s="60">
        <f t="shared" si="2"/>
        <v>51</v>
      </c>
      <c r="V9" s="53" t="str">
        <f t="shared" si="3"/>
        <v xml:space="preserve"> Completed:On time</v>
      </c>
      <c r="W9" s="56">
        <f t="shared" si="4"/>
        <v>45</v>
      </c>
    </row>
    <row r="10" spans="1:23" ht="25.35" customHeight="1">
      <c r="A10" s="12">
        <v>9</v>
      </c>
      <c r="B10" s="12" t="s">
        <v>95</v>
      </c>
      <c r="C10" s="12" t="s">
        <v>96</v>
      </c>
      <c r="D10" s="12" t="s">
        <v>97</v>
      </c>
      <c r="E10" s="12" t="s">
        <v>98</v>
      </c>
      <c r="F10" s="12" t="s">
        <v>42</v>
      </c>
      <c r="G10" s="12">
        <v>2</v>
      </c>
      <c r="H10" s="12" t="s">
        <v>68</v>
      </c>
      <c r="I10" s="12" t="s">
        <v>15</v>
      </c>
      <c r="J10" s="12" t="s">
        <v>15</v>
      </c>
      <c r="K10" s="13">
        <v>40987</v>
      </c>
      <c r="L10" s="13">
        <v>40969</v>
      </c>
      <c r="M10" s="15">
        <f t="shared" ca="1" si="0"/>
        <v>45928</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35" customHeight="1">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45928</v>
      </c>
      <c r="N11" s="13"/>
      <c r="O11" s="13"/>
      <c r="P11" s="13"/>
      <c r="Q11" s="12"/>
      <c r="R11" s="12">
        <f t="shared" si="1"/>
        <v>52</v>
      </c>
      <c r="S11" s="25">
        <v>42916</v>
      </c>
      <c r="T11" s="12" t="s">
        <v>38</v>
      </c>
      <c r="U11" s="60">
        <f t="shared" si="2"/>
        <v>52</v>
      </c>
      <c r="V11" s="53" t="str">
        <f t="shared" si="3"/>
        <v>Completed:Delayed</v>
      </c>
      <c r="W11" s="56">
        <f t="shared" si="4"/>
        <v>53</v>
      </c>
    </row>
    <row r="12" spans="1:23" ht="25.35" customHeight="1">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45928</v>
      </c>
      <c r="N12" s="13"/>
      <c r="O12" s="13"/>
      <c r="P12" s="13"/>
      <c r="Q12" s="12"/>
      <c r="R12" s="12">
        <f t="shared" si="1"/>
        <v>69</v>
      </c>
      <c r="S12" s="25">
        <v>43799</v>
      </c>
      <c r="T12" s="12" t="s">
        <v>38</v>
      </c>
      <c r="U12" s="60">
        <f t="shared" si="2"/>
        <v>69</v>
      </c>
      <c r="V12" s="53" t="str">
        <f t="shared" si="3"/>
        <v>Completed:Delayed</v>
      </c>
      <c r="W12" s="56">
        <f t="shared" si="4"/>
        <v>33</v>
      </c>
    </row>
    <row r="13" spans="1:23" ht="25.35" customHeight="1">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45928</v>
      </c>
      <c r="N13" s="14"/>
      <c r="O13" s="25"/>
      <c r="P13" s="25"/>
      <c r="Q13" s="14"/>
      <c r="R13" s="12">
        <f t="shared" si="1"/>
        <v>59</v>
      </c>
      <c r="S13" s="25">
        <v>45313</v>
      </c>
      <c r="T13" s="12" t="s">
        <v>38</v>
      </c>
      <c r="U13" s="60">
        <f t="shared" si="2"/>
        <v>59</v>
      </c>
      <c r="V13" s="53" t="str">
        <f t="shared" si="3"/>
        <v>Completed:Delayed</v>
      </c>
      <c r="W13" s="56">
        <f t="shared" si="4"/>
        <v>48</v>
      </c>
    </row>
    <row r="14" spans="1:23" ht="25.35" customHeight="1">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45928</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35" customHeight="1">
      <c r="A15" s="12">
        <v>14</v>
      </c>
      <c r="B15" s="12" t="s">
        <v>118</v>
      </c>
      <c r="C15" s="12" t="s">
        <v>119</v>
      </c>
      <c r="D15" s="12"/>
      <c r="E15" s="12" t="s">
        <v>120</v>
      </c>
      <c r="F15" s="12" t="s">
        <v>41</v>
      </c>
      <c r="G15" s="12">
        <v>10</v>
      </c>
      <c r="H15" s="12" t="s">
        <v>121</v>
      </c>
      <c r="I15" s="12" t="s">
        <v>18</v>
      </c>
      <c r="J15" s="12" t="s">
        <v>19</v>
      </c>
      <c r="K15" s="13">
        <v>43861</v>
      </c>
      <c r="L15" s="13">
        <v>43891</v>
      </c>
      <c r="M15" s="15">
        <f t="shared" ca="1" si="0"/>
        <v>45928</v>
      </c>
      <c r="N15" s="14">
        <f ca="1">DATEDIF(L15,M15,"M") +1</f>
        <v>67</v>
      </c>
      <c r="O15" s="43"/>
      <c r="P15" s="14"/>
      <c r="Q15" s="14"/>
      <c r="R15" s="12">
        <f t="shared" ca="1" si="1"/>
        <v>67</v>
      </c>
      <c r="S15" s="25">
        <v>45538</v>
      </c>
      <c r="T15" s="12" t="s">
        <v>38</v>
      </c>
      <c r="U15" s="60">
        <f t="shared" si="2"/>
        <v>55</v>
      </c>
      <c r="V15" s="53" t="str">
        <f t="shared" si="3"/>
        <v>Completed:Delayed</v>
      </c>
      <c r="W15" s="56">
        <f t="shared" si="4"/>
        <v>56</v>
      </c>
    </row>
    <row r="16" spans="1:23" ht="25.35" customHeight="1">
      <c r="A16" s="12">
        <v>15</v>
      </c>
      <c r="B16" s="12" t="s">
        <v>122</v>
      </c>
      <c r="C16" s="12" t="s">
        <v>123</v>
      </c>
      <c r="D16" s="12"/>
      <c r="E16" s="12" t="s">
        <v>124</v>
      </c>
      <c r="F16" s="12" t="s">
        <v>41</v>
      </c>
      <c r="G16" s="12">
        <v>2</v>
      </c>
      <c r="H16" s="12" t="s">
        <v>125</v>
      </c>
      <c r="I16" s="12" t="s">
        <v>16</v>
      </c>
      <c r="J16" s="12" t="s">
        <v>16</v>
      </c>
      <c r="K16" s="13">
        <v>40917</v>
      </c>
      <c r="L16" s="13">
        <v>40969</v>
      </c>
      <c r="M16" s="15">
        <f t="shared" ca="1" si="0"/>
        <v>45928</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35" customHeight="1">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45928</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35" customHeight="1">
      <c r="A18" s="12">
        <v>17</v>
      </c>
      <c r="B18" s="12" t="s">
        <v>129</v>
      </c>
      <c r="C18" s="12" t="s">
        <v>130</v>
      </c>
      <c r="D18" s="12"/>
      <c r="E18" s="12" t="s">
        <v>131</v>
      </c>
      <c r="F18" s="12" t="s">
        <v>41</v>
      </c>
      <c r="G18" s="12">
        <v>3</v>
      </c>
      <c r="H18" s="12" t="s">
        <v>132</v>
      </c>
      <c r="I18" s="12" t="s">
        <v>17</v>
      </c>
      <c r="J18" s="12" t="s">
        <v>17</v>
      </c>
      <c r="K18" s="13">
        <v>41329</v>
      </c>
      <c r="L18" s="13">
        <v>41334</v>
      </c>
      <c r="M18" s="15">
        <f t="shared" ca="1" si="0"/>
        <v>45928</v>
      </c>
      <c r="N18" s="13"/>
      <c r="O18" s="13"/>
      <c r="P18" s="13"/>
      <c r="Q18" s="12"/>
      <c r="R18" s="12">
        <f t="shared" si="1"/>
        <v>82</v>
      </c>
      <c r="S18" s="25">
        <v>43819</v>
      </c>
      <c r="T18" s="12" t="s">
        <v>38</v>
      </c>
      <c r="U18" s="60">
        <f t="shared" si="2"/>
        <v>82</v>
      </c>
      <c r="V18" s="53" t="str">
        <f t="shared" si="3"/>
        <v>Completed:Delayed</v>
      </c>
      <c r="W18" s="56">
        <f t="shared" si="4"/>
        <v>82</v>
      </c>
    </row>
    <row r="19" spans="1:25" ht="25.35" customHeight="1">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45928</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35" customHeight="1">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45928</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35" customHeight="1">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45928</v>
      </c>
      <c r="N21" s="14"/>
      <c r="O21" s="43"/>
      <c r="P21" s="14"/>
      <c r="Q21" s="14"/>
      <c r="R21" s="12">
        <f t="shared" si="1"/>
        <v>58</v>
      </c>
      <c r="S21" s="25">
        <v>44900</v>
      </c>
      <c r="T21" s="12" t="s">
        <v>38</v>
      </c>
      <c r="U21" s="60">
        <f t="shared" si="2"/>
        <v>58</v>
      </c>
      <c r="V21" s="53" t="str">
        <f t="shared" si="3"/>
        <v>Completed:Delayed</v>
      </c>
      <c r="W21" s="56">
        <f t="shared" si="4"/>
        <v>57</v>
      </c>
    </row>
    <row r="22" spans="1:25" ht="25.35" customHeight="1">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45928</v>
      </c>
      <c r="N22" s="13"/>
      <c r="O22" s="13"/>
      <c r="P22" s="13"/>
      <c r="Q22" s="12"/>
      <c r="R22" s="12">
        <f t="shared" si="1"/>
        <v>57</v>
      </c>
      <c r="S22" s="25">
        <v>42704</v>
      </c>
      <c r="T22" s="12" t="s">
        <v>38</v>
      </c>
      <c r="U22" s="60">
        <f t="shared" si="2"/>
        <v>57</v>
      </c>
      <c r="V22" s="53" t="str">
        <f t="shared" si="3"/>
        <v>Completed:Delayed</v>
      </c>
      <c r="W22" s="56">
        <f t="shared" si="4"/>
        <v>57</v>
      </c>
    </row>
    <row r="23" spans="1:25" ht="25.35" customHeight="1">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45928</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35" customHeight="1">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45928</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35" customHeight="1">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45928</v>
      </c>
      <c r="N25" s="14"/>
      <c r="O25" s="43"/>
      <c r="P25" s="14"/>
      <c r="Q25" s="14"/>
      <c r="R25" s="12">
        <f t="shared" si="1"/>
        <v>67</v>
      </c>
      <c r="S25" s="25">
        <v>44461</v>
      </c>
      <c r="T25" s="12" t="s">
        <v>38</v>
      </c>
      <c r="U25" s="60">
        <f t="shared" si="2"/>
        <v>67</v>
      </c>
      <c r="V25" s="53" t="str">
        <f t="shared" si="3"/>
        <v>Completed:Delayed</v>
      </c>
      <c r="W25" s="56">
        <f t="shared" si="4"/>
        <v>55</v>
      </c>
    </row>
    <row r="26" spans="1:25" ht="25.35" customHeight="1">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45928</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35" customHeight="1">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45928</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35" customHeight="1">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45928</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35" customHeight="1">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45928</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35" customHeight="1">
      <c r="A30" s="12">
        <v>29</v>
      </c>
      <c r="B30" s="12" t="s">
        <v>176</v>
      </c>
      <c r="C30" s="12" t="s">
        <v>177</v>
      </c>
      <c r="D30" s="12"/>
      <c r="E30" s="12" t="s">
        <v>178</v>
      </c>
      <c r="F30" s="12" t="s">
        <v>42</v>
      </c>
      <c r="G30" s="12">
        <v>2</v>
      </c>
      <c r="H30" s="12" t="s">
        <v>117</v>
      </c>
      <c r="I30" s="12" t="s">
        <v>11</v>
      </c>
      <c r="J30" s="12" t="s">
        <v>11</v>
      </c>
      <c r="K30" s="13">
        <v>40933</v>
      </c>
      <c r="L30" s="13">
        <v>40969</v>
      </c>
      <c r="M30" s="15">
        <f t="shared" ca="1" si="0"/>
        <v>45928</v>
      </c>
      <c r="N30" s="14">
        <f ca="1">DATEDIF(L30,M30,"M") +1</f>
        <v>163</v>
      </c>
      <c r="O30" s="43"/>
      <c r="P30" s="14"/>
      <c r="Q30" s="14"/>
      <c r="R30" s="12">
        <f t="shared" ca="1" si="1"/>
        <v>163</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35" customHeight="1">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45928</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35" customHeight="1">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45928</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35" customHeight="1">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45928</v>
      </c>
      <c r="N33" s="14"/>
      <c r="O33" s="43"/>
      <c r="P33" s="14"/>
      <c r="Q33" s="14"/>
      <c r="R33" s="12">
        <f t="shared" si="1"/>
        <v>91</v>
      </c>
      <c r="S33" s="26">
        <v>44442</v>
      </c>
      <c r="T33" s="12" t="s">
        <v>38</v>
      </c>
      <c r="U33" s="60">
        <f t="shared" si="5"/>
        <v>91</v>
      </c>
      <c r="V33" s="53" t="str">
        <f t="shared" si="6"/>
        <v>Completed:Delayed</v>
      </c>
      <c r="W33" s="56">
        <f t="shared" si="7"/>
        <v>90</v>
      </c>
    </row>
    <row r="34" spans="1:25" ht="25.35" customHeight="1">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45928</v>
      </c>
      <c r="N34" s="14"/>
      <c r="O34" s="43"/>
      <c r="P34" s="14"/>
      <c r="Q34" s="14"/>
      <c r="R34" s="12">
        <f t="shared" si="1"/>
        <v>55</v>
      </c>
      <c r="S34" s="25">
        <v>44468</v>
      </c>
      <c r="T34" s="12" t="s">
        <v>38</v>
      </c>
      <c r="U34" s="60">
        <f t="shared" si="5"/>
        <v>55</v>
      </c>
      <c r="V34" s="53" t="str">
        <f t="shared" si="6"/>
        <v>Completed:Delayed</v>
      </c>
      <c r="W34" s="56">
        <f t="shared" si="7"/>
        <v>51</v>
      </c>
    </row>
    <row r="35" spans="1:25" ht="25.35" customHeight="1">
      <c r="A35" s="12">
        <v>34</v>
      </c>
      <c r="B35" s="12" t="s">
        <v>195</v>
      </c>
      <c r="C35" s="12" t="s">
        <v>196</v>
      </c>
      <c r="D35" s="12"/>
      <c r="E35" s="12" t="s">
        <v>197</v>
      </c>
      <c r="F35" s="12" t="s">
        <v>42</v>
      </c>
      <c r="G35" s="12">
        <v>5</v>
      </c>
      <c r="H35" s="12" t="s">
        <v>121</v>
      </c>
      <c r="I35" s="12" t="s">
        <v>18</v>
      </c>
      <c r="J35" s="12" t="s">
        <v>12</v>
      </c>
      <c r="K35" s="13">
        <v>42993</v>
      </c>
      <c r="L35" s="13">
        <v>42064</v>
      </c>
      <c r="M35" s="15">
        <f t="shared" ca="1" si="0"/>
        <v>45928</v>
      </c>
      <c r="N35" s="13"/>
      <c r="O35" s="13"/>
      <c r="P35" s="13"/>
      <c r="Q35" s="12"/>
      <c r="R35" s="12">
        <f t="shared" si="1"/>
        <v>58</v>
      </c>
      <c r="S35" s="25">
        <v>43830</v>
      </c>
      <c r="T35" s="12" t="s">
        <v>38</v>
      </c>
      <c r="U35" s="60">
        <f t="shared" si="5"/>
        <v>58</v>
      </c>
      <c r="V35" s="53" t="str">
        <f t="shared" si="6"/>
        <v>Completed:Delayed</v>
      </c>
      <c r="W35" s="56">
        <f t="shared" si="7"/>
        <v>28</v>
      </c>
    </row>
    <row r="36" spans="1:25" ht="25.35" customHeight="1">
      <c r="A36" s="12">
        <v>35</v>
      </c>
      <c r="B36" s="12" t="s">
        <v>198</v>
      </c>
      <c r="C36" s="12" t="s">
        <v>196</v>
      </c>
      <c r="D36" s="12"/>
      <c r="E36" s="12" t="s">
        <v>199</v>
      </c>
      <c r="F36" s="12" t="s">
        <v>42</v>
      </c>
      <c r="G36" s="12">
        <v>7</v>
      </c>
      <c r="H36" s="12" t="s">
        <v>121</v>
      </c>
      <c r="I36" s="12" t="s">
        <v>18</v>
      </c>
      <c r="J36" s="12" t="s">
        <v>11</v>
      </c>
      <c r="K36" s="13">
        <v>42855</v>
      </c>
      <c r="L36" s="13">
        <v>42795</v>
      </c>
      <c r="M36" s="15">
        <f t="shared" ca="1" si="0"/>
        <v>45928</v>
      </c>
      <c r="N36" s="14"/>
      <c r="O36" s="43"/>
      <c r="P36" s="14"/>
      <c r="Q36" s="14"/>
      <c r="R36" s="12">
        <f t="shared" si="1"/>
        <v>82</v>
      </c>
      <c r="S36" s="25">
        <v>45273</v>
      </c>
      <c r="T36" s="12" t="s">
        <v>38</v>
      </c>
      <c r="U36" s="60">
        <f t="shared" si="5"/>
        <v>82</v>
      </c>
      <c r="V36" s="53" t="str">
        <f t="shared" si="6"/>
        <v>Completed:Delayed</v>
      </c>
      <c r="W36" s="56">
        <f t="shared" si="7"/>
        <v>80</v>
      </c>
    </row>
    <row r="37" spans="1:25" ht="25.35" customHeight="1">
      <c r="A37" s="12">
        <v>36</v>
      </c>
      <c r="B37" s="12" t="s">
        <v>200</v>
      </c>
      <c r="C37" s="12" t="s">
        <v>201</v>
      </c>
      <c r="D37" s="12"/>
      <c r="E37" s="12" t="s">
        <v>202</v>
      </c>
      <c r="F37" s="12" t="s">
        <v>41</v>
      </c>
      <c r="G37" s="12">
        <v>1</v>
      </c>
      <c r="H37" s="12" t="s">
        <v>121</v>
      </c>
      <c r="I37" s="12" t="s">
        <v>18</v>
      </c>
      <c r="J37" s="12" t="s">
        <v>14</v>
      </c>
      <c r="K37" s="13">
        <v>40616</v>
      </c>
      <c r="L37" s="13">
        <v>40634</v>
      </c>
      <c r="M37" s="15">
        <f t="shared" ca="1" si="0"/>
        <v>45928</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35" customHeight="1">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45928</v>
      </c>
      <c r="N38" s="13"/>
      <c r="O38" s="13"/>
      <c r="P38" s="13"/>
      <c r="Q38" s="12"/>
      <c r="R38" s="12">
        <f t="shared" si="1"/>
        <v>57</v>
      </c>
      <c r="S38" s="25">
        <v>43069</v>
      </c>
      <c r="T38" s="12" t="s">
        <v>38</v>
      </c>
      <c r="U38" s="60">
        <f t="shared" si="8"/>
        <v>57</v>
      </c>
      <c r="V38" s="53" t="str">
        <f t="shared" si="9"/>
        <v>Completed:Delayed</v>
      </c>
      <c r="W38" s="56">
        <f t="shared" si="10"/>
        <v>62</v>
      </c>
    </row>
    <row r="39" spans="1:25" ht="25.35" customHeight="1">
      <c r="A39" s="12">
        <v>38</v>
      </c>
      <c r="B39" s="12" t="s">
        <v>208</v>
      </c>
      <c r="C39" s="12" t="s">
        <v>209</v>
      </c>
      <c r="D39" s="12"/>
      <c r="E39" s="12" t="s">
        <v>210</v>
      </c>
      <c r="F39" s="12" t="s">
        <v>42</v>
      </c>
      <c r="G39" s="12">
        <v>9</v>
      </c>
      <c r="H39" s="12" t="s">
        <v>117</v>
      </c>
      <c r="I39" s="12" t="s">
        <v>11</v>
      </c>
      <c r="J39" s="12" t="s">
        <v>11</v>
      </c>
      <c r="K39" s="13">
        <v>43647</v>
      </c>
      <c r="L39" s="13">
        <v>43525</v>
      </c>
      <c r="M39" s="15">
        <f t="shared" ca="1" si="0"/>
        <v>45928</v>
      </c>
      <c r="N39" s="14"/>
      <c r="O39" s="43"/>
      <c r="P39" s="14"/>
      <c r="Q39" s="14"/>
      <c r="R39" s="12">
        <f t="shared" si="1"/>
        <v>55</v>
      </c>
      <c r="S39" s="25">
        <v>45174</v>
      </c>
      <c r="T39" s="12" t="s">
        <v>38</v>
      </c>
      <c r="U39" s="60">
        <f t="shared" si="8"/>
        <v>55</v>
      </c>
      <c r="V39" s="53" t="str">
        <f t="shared" si="9"/>
        <v>Completed:Delayed</v>
      </c>
      <c r="W39" s="56">
        <f t="shared" si="10"/>
        <v>51</v>
      </c>
    </row>
    <row r="40" spans="1:25" ht="25.35" customHeight="1">
      <c r="A40" s="12">
        <v>39</v>
      </c>
      <c r="B40" s="12" t="s">
        <v>211</v>
      </c>
      <c r="C40" s="12" t="s">
        <v>212</v>
      </c>
      <c r="D40" s="12"/>
      <c r="E40" s="12" t="s">
        <v>213</v>
      </c>
      <c r="F40" s="12" t="s">
        <v>42</v>
      </c>
      <c r="G40" s="12">
        <v>5</v>
      </c>
      <c r="H40" s="12" t="s">
        <v>214</v>
      </c>
      <c r="I40" s="12" t="s">
        <v>9</v>
      </c>
      <c r="J40" s="12" t="s">
        <v>19</v>
      </c>
      <c r="K40" s="13">
        <v>42370</v>
      </c>
      <c r="L40" s="13">
        <v>42064</v>
      </c>
      <c r="M40" s="15">
        <f t="shared" ca="1" si="0"/>
        <v>45928</v>
      </c>
      <c r="N40" s="13"/>
      <c r="O40" s="13"/>
      <c r="P40" s="13"/>
      <c r="Q40" s="12"/>
      <c r="R40" s="12">
        <f t="shared" si="1"/>
        <v>52</v>
      </c>
      <c r="S40" s="25">
        <v>43646</v>
      </c>
      <c r="T40" s="12" t="s">
        <v>38</v>
      </c>
      <c r="U40" s="60">
        <f t="shared" si="8"/>
        <v>52</v>
      </c>
      <c r="V40" s="53" t="str">
        <f t="shared" si="9"/>
        <v>Completed:Delayed</v>
      </c>
      <c r="W40" s="56">
        <f t="shared" si="10"/>
        <v>42</v>
      </c>
    </row>
    <row r="41" spans="1:25" ht="25.35" customHeight="1">
      <c r="A41" s="12">
        <v>40</v>
      </c>
      <c r="B41" s="12" t="s">
        <v>215</v>
      </c>
      <c r="C41" s="12" t="s">
        <v>216</v>
      </c>
      <c r="D41" s="12" t="s">
        <v>217</v>
      </c>
      <c r="E41" s="12" t="s">
        <v>218</v>
      </c>
      <c r="F41" s="12" t="s">
        <v>41</v>
      </c>
      <c r="G41" s="12">
        <v>10</v>
      </c>
      <c r="H41" s="12" t="s">
        <v>68</v>
      </c>
      <c r="I41" s="12" t="s">
        <v>15</v>
      </c>
      <c r="J41" s="12" t="s">
        <v>15</v>
      </c>
      <c r="K41" s="13"/>
      <c r="L41" s="13">
        <v>43891</v>
      </c>
      <c r="M41" s="15">
        <f t="shared" ca="1" si="0"/>
        <v>45928</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35" customHeight="1">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45928</v>
      </c>
      <c r="N42" s="14"/>
      <c r="O42" s="43"/>
      <c r="P42" s="14"/>
      <c r="Q42" s="14"/>
      <c r="R42" s="12">
        <f t="shared" si="1"/>
        <v>89</v>
      </c>
      <c r="S42" s="25">
        <v>44392</v>
      </c>
      <c r="T42" s="12" t="s">
        <v>38</v>
      </c>
      <c r="U42" s="60">
        <f t="shared" si="8"/>
        <v>89</v>
      </c>
      <c r="V42" s="53" t="str">
        <f t="shared" si="9"/>
        <v>Completed:Delayed</v>
      </c>
      <c r="W42" s="56">
        <f t="shared" si="10"/>
        <v>79</v>
      </c>
    </row>
    <row r="43" spans="1:25" ht="25.35" customHeight="1">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45928</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35" customHeight="1">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45928</v>
      </c>
      <c r="N44" s="13"/>
      <c r="O44" s="13"/>
      <c r="P44" s="13"/>
      <c r="Q44" s="12"/>
      <c r="R44" s="12">
        <f t="shared" si="1"/>
        <v>57</v>
      </c>
      <c r="S44" s="25">
        <v>42704</v>
      </c>
      <c r="T44" s="12" t="s">
        <v>38</v>
      </c>
      <c r="U44" s="60">
        <f t="shared" si="8"/>
        <v>57</v>
      </c>
      <c r="V44" s="53" t="str">
        <f t="shared" si="9"/>
        <v>Completed:Delayed</v>
      </c>
      <c r="W44" s="56">
        <f t="shared" si="10"/>
        <v>45</v>
      </c>
    </row>
    <row r="45" spans="1:25" ht="25.35" customHeight="1">
      <c r="A45" s="12">
        <v>44</v>
      </c>
      <c r="B45" s="12" t="s">
        <v>230</v>
      </c>
      <c r="C45" s="12" t="s">
        <v>231</v>
      </c>
      <c r="D45" s="12"/>
      <c r="E45" s="12" t="s">
        <v>232</v>
      </c>
      <c r="F45" s="12" t="s">
        <v>42</v>
      </c>
      <c r="G45" s="12">
        <v>4</v>
      </c>
      <c r="H45" s="12" t="s">
        <v>107</v>
      </c>
      <c r="I45" s="12" t="s">
        <v>19</v>
      </c>
      <c r="J45" s="12" t="s">
        <v>19</v>
      </c>
      <c r="K45" s="13">
        <v>41617</v>
      </c>
      <c r="L45" s="13">
        <v>41699</v>
      </c>
      <c r="M45" s="15">
        <f t="shared" ca="1" si="0"/>
        <v>45928</v>
      </c>
      <c r="N45" s="14"/>
      <c r="O45" s="43"/>
      <c r="P45" s="14"/>
      <c r="Q45" s="14"/>
      <c r="R45" s="12">
        <f t="shared" si="1"/>
        <v>101</v>
      </c>
      <c r="S45" s="25">
        <v>44746</v>
      </c>
      <c r="T45" s="12" t="s">
        <v>38</v>
      </c>
      <c r="U45" s="60">
        <f t="shared" si="8"/>
        <v>101</v>
      </c>
      <c r="V45" s="53" t="str">
        <f t="shared" si="9"/>
        <v>Completed:Delayed</v>
      </c>
      <c r="W45" s="56">
        <f t="shared" si="10"/>
        <v>103</v>
      </c>
    </row>
    <row r="46" spans="1:25" ht="25.35" customHeight="1">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45928</v>
      </c>
      <c r="N46" s="14">
        <f ca="1">DATEDIF(L46,M46,"M") +1</f>
        <v>151</v>
      </c>
      <c r="O46" s="43"/>
      <c r="P46" s="14"/>
      <c r="Q46" s="14"/>
      <c r="R46" s="12">
        <f t="shared" ca="1" si="1"/>
        <v>151</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35" customHeight="1">
      <c r="A47" s="12">
        <v>46</v>
      </c>
      <c r="B47" s="12" t="s">
        <v>237</v>
      </c>
      <c r="C47" s="12" t="s">
        <v>238</v>
      </c>
      <c r="D47" s="12"/>
      <c r="E47" s="12" t="s">
        <v>239</v>
      </c>
      <c r="F47" s="12" t="s">
        <v>42</v>
      </c>
      <c r="G47" s="12">
        <v>1</v>
      </c>
      <c r="H47" s="12" t="s">
        <v>121</v>
      </c>
      <c r="I47" s="12" t="s">
        <v>18</v>
      </c>
      <c r="J47" s="12" t="s">
        <v>14</v>
      </c>
      <c r="K47" s="13">
        <v>40695</v>
      </c>
      <c r="L47" s="13">
        <v>40634</v>
      </c>
      <c r="M47" s="15">
        <f t="shared" ca="1" si="0"/>
        <v>45928</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35" customHeight="1">
      <c r="A48" s="12">
        <v>47</v>
      </c>
      <c r="B48" s="12" t="s">
        <v>241</v>
      </c>
      <c r="C48" s="12" t="s">
        <v>242</v>
      </c>
      <c r="D48" s="12"/>
      <c r="E48" s="12" t="s">
        <v>243</v>
      </c>
      <c r="F48" s="12" t="s">
        <v>42</v>
      </c>
      <c r="G48" s="12">
        <v>3</v>
      </c>
      <c r="H48" s="12" t="s">
        <v>121</v>
      </c>
      <c r="I48" s="12" t="s">
        <v>18</v>
      </c>
      <c r="J48" s="12" t="s">
        <v>12</v>
      </c>
      <c r="K48" s="13">
        <v>41360</v>
      </c>
      <c r="L48" s="13">
        <v>41334</v>
      </c>
      <c r="M48" s="15">
        <f t="shared" ca="1" si="0"/>
        <v>45928</v>
      </c>
      <c r="N48" s="14">
        <f ca="1">DATEDIF(L48,M48,"M") +1</f>
        <v>151</v>
      </c>
      <c r="O48" s="43"/>
      <c r="P48" s="14"/>
      <c r="Q48" s="14"/>
      <c r="R48" s="12">
        <f t="shared" ca="1" si="1"/>
        <v>151</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35" customHeight="1">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45928</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35" customHeight="1">
      <c r="A50" s="12">
        <v>49</v>
      </c>
      <c r="B50" s="12" t="s">
        <v>247</v>
      </c>
      <c r="C50" s="12" t="s">
        <v>248</v>
      </c>
      <c r="D50" s="12"/>
      <c r="E50" s="12" t="s">
        <v>249</v>
      </c>
      <c r="F50" s="12" t="s">
        <v>42</v>
      </c>
      <c r="G50" s="12">
        <v>6</v>
      </c>
      <c r="H50" s="12" t="s">
        <v>68</v>
      </c>
      <c r="I50" s="12" t="s">
        <v>15</v>
      </c>
      <c r="J50" s="12" t="s">
        <v>15</v>
      </c>
      <c r="K50" s="13">
        <v>42590</v>
      </c>
      <c r="L50" s="13">
        <v>42430</v>
      </c>
      <c r="M50" s="15">
        <f t="shared" ca="1" si="0"/>
        <v>45928</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35" customHeight="1">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45928</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35" customHeight="1">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45928</v>
      </c>
      <c r="N52" s="14"/>
      <c r="O52" s="43"/>
      <c r="P52" s="14"/>
      <c r="Q52" s="14"/>
      <c r="R52" s="12">
        <f t="shared" si="1"/>
        <v>60</v>
      </c>
      <c r="S52" s="25">
        <v>45337</v>
      </c>
      <c r="T52" s="12" t="s">
        <v>38</v>
      </c>
      <c r="U52" s="60">
        <f t="shared" si="11"/>
        <v>60</v>
      </c>
      <c r="V52" s="53" t="str">
        <f t="shared" si="12"/>
        <v>Completed:Delayed</v>
      </c>
      <c r="W52" s="56">
        <f t="shared" si="13"/>
        <v>54</v>
      </c>
    </row>
    <row r="53" spans="1:23" ht="25.35" customHeight="1">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45928</v>
      </c>
      <c r="N53" s="13"/>
      <c r="O53" s="13"/>
      <c r="P53" s="13"/>
      <c r="Q53" s="12"/>
      <c r="R53" s="12">
        <f t="shared" si="1"/>
        <v>67</v>
      </c>
      <c r="S53" s="25">
        <v>42674</v>
      </c>
      <c r="T53" s="12" t="s">
        <v>38</v>
      </c>
      <c r="U53" s="60">
        <f t="shared" si="11"/>
        <v>67</v>
      </c>
      <c r="V53" s="53" t="str">
        <f t="shared" si="12"/>
        <v>Completed:Delayed</v>
      </c>
      <c r="W53" s="56">
        <f t="shared" si="13"/>
        <v>69</v>
      </c>
    </row>
    <row r="54" spans="1:23" ht="25.35" customHeight="1">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45928</v>
      </c>
      <c r="N54" s="13"/>
      <c r="O54" s="13"/>
      <c r="P54" s="13"/>
      <c r="Q54" s="12"/>
      <c r="R54" s="12">
        <f t="shared" si="1"/>
        <v>101</v>
      </c>
      <c r="S54" s="25">
        <v>43699</v>
      </c>
      <c r="T54" s="12" t="s">
        <v>38</v>
      </c>
      <c r="U54" s="60">
        <f t="shared" si="11"/>
        <v>101</v>
      </c>
      <c r="V54" s="53" t="str">
        <f t="shared" si="12"/>
        <v>Completed:Delayed</v>
      </c>
      <c r="W54" s="56">
        <f t="shared" si="13"/>
        <v>102</v>
      </c>
    </row>
    <row r="55" spans="1:23" ht="25.35" customHeight="1">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45928</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35" customHeight="1">
      <c r="A56" s="12">
        <v>55</v>
      </c>
      <c r="B56" s="12" t="s">
        <v>268</v>
      </c>
      <c r="C56" s="12" t="s">
        <v>269</v>
      </c>
      <c r="D56" s="12"/>
      <c r="E56" s="12" t="s">
        <v>270</v>
      </c>
      <c r="F56" s="12" t="s">
        <v>41</v>
      </c>
      <c r="G56" s="12">
        <v>2</v>
      </c>
      <c r="H56" s="12" t="s">
        <v>112</v>
      </c>
      <c r="I56" s="12" t="s">
        <v>14</v>
      </c>
      <c r="J56" s="12" t="s">
        <v>17</v>
      </c>
      <c r="K56" s="13">
        <v>40946</v>
      </c>
      <c r="L56" s="13">
        <v>40969</v>
      </c>
      <c r="M56" s="15">
        <f t="shared" ca="1" si="0"/>
        <v>45928</v>
      </c>
      <c r="N56" s="13"/>
      <c r="O56" s="13"/>
      <c r="P56" s="13"/>
      <c r="Q56" s="12"/>
      <c r="R56" s="12">
        <f t="shared" si="1"/>
        <v>58</v>
      </c>
      <c r="S56" s="25">
        <v>42735</v>
      </c>
      <c r="T56" s="12" t="s">
        <v>38</v>
      </c>
      <c r="U56" s="60">
        <f t="shared" si="11"/>
        <v>58</v>
      </c>
      <c r="V56" s="53" t="str">
        <f t="shared" si="12"/>
        <v>Completed:Delayed</v>
      </c>
      <c r="W56" s="56">
        <f t="shared" si="13"/>
        <v>59</v>
      </c>
    </row>
    <row r="57" spans="1:23" ht="25.35" customHeight="1">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45928</v>
      </c>
      <c r="N57" s="14">
        <f ca="1">DATEDIF(L57,M57,"M") +1</f>
        <v>151</v>
      </c>
      <c r="O57" s="43"/>
      <c r="P57" s="14"/>
      <c r="Q57" s="14"/>
      <c r="R57" s="12">
        <f t="shared" ca="1" si="1"/>
        <v>151</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35" customHeight="1">
      <c r="A58" s="12">
        <v>57</v>
      </c>
      <c r="B58" s="12" t="s">
        <v>275</v>
      </c>
      <c r="C58" s="12" t="s">
        <v>276</v>
      </c>
      <c r="D58" s="12"/>
      <c r="E58" s="12" t="s">
        <v>277</v>
      </c>
      <c r="F58" s="12" t="s">
        <v>41</v>
      </c>
      <c r="G58" s="12">
        <v>9</v>
      </c>
      <c r="H58" s="12" t="s">
        <v>121</v>
      </c>
      <c r="I58" s="12" t="s">
        <v>18</v>
      </c>
      <c r="J58" s="12" t="s">
        <v>18</v>
      </c>
      <c r="K58" s="13">
        <v>43810</v>
      </c>
      <c r="L58" s="13">
        <v>43525</v>
      </c>
      <c r="M58" s="15">
        <f t="shared" ca="1" si="0"/>
        <v>45928</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35" customHeight="1">
      <c r="A59" s="12">
        <v>58</v>
      </c>
      <c r="B59" s="12" t="s">
        <v>278</v>
      </c>
      <c r="C59" s="12" t="s">
        <v>279</v>
      </c>
      <c r="D59" s="12"/>
      <c r="E59" s="12" t="s">
        <v>280</v>
      </c>
      <c r="F59" s="12" t="s">
        <v>42</v>
      </c>
      <c r="G59" s="12">
        <v>8</v>
      </c>
      <c r="H59" s="12" t="s">
        <v>121</v>
      </c>
      <c r="I59" s="12" t="s">
        <v>18</v>
      </c>
      <c r="J59" s="12" t="s">
        <v>18</v>
      </c>
      <c r="K59" s="13">
        <v>43344</v>
      </c>
      <c r="L59" s="13">
        <v>43160</v>
      </c>
      <c r="M59" s="15">
        <f t="shared" ca="1" si="0"/>
        <v>45928</v>
      </c>
      <c r="N59" s="14">
        <f ca="1">DATEDIF(L59,M59,"M") +1</f>
        <v>91</v>
      </c>
      <c r="O59" s="43"/>
      <c r="P59" s="14"/>
      <c r="Q59" s="14"/>
      <c r="R59" s="12">
        <f t="shared" ca="1" si="1"/>
        <v>91</v>
      </c>
      <c r="S59" s="25">
        <v>45247</v>
      </c>
      <c r="T59" s="12" t="s">
        <v>38</v>
      </c>
      <c r="U59" s="60">
        <f t="shared" si="14"/>
        <v>69</v>
      </c>
      <c r="V59" s="53" t="str">
        <f t="shared" si="15"/>
        <v>Completed:Delayed</v>
      </c>
      <c r="W59" s="56">
        <f t="shared" si="16"/>
        <v>63</v>
      </c>
    </row>
    <row r="60" spans="1:23" ht="25.35" customHeight="1">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45928</v>
      </c>
      <c r="N60" s="14"/>
      <c r="O60" s="43"/>
      <c r="P60" s="14"/>
      <c r="Q60" s="14"/>
      <c r="R60" s="12">
        <f t="shared" si="1"/>
        <v>69</v>
      </c>
      <c r="S60" s="25">
        <v>44879</v>
      </c>
      <c r="T60" s="12" t="s">
        <v>38</v>
      </c>
      <c r="U60" s="60">
        <f t="shared" si="14"/>
        <v>69</v>
      </c>
      <c r="V60" s="53" t="str">
        <f t="shared" si="15"/>
        <v>Completed:Delayed</v>
      </c>
      <c r="W60" s="56">
        <f t="shared" si="16"/>
        <v>63</v>
      </c>
    </row>
    <row r="61" spans="1:23" ht="25.35" customHeight="1">
      <c r="A61" s="12">
        <v>60</v>
      </c>
      <c r="B61" s="12" t="s">
        <v>285</v>
      </c>
      <c r="C61" s="12" t="s">
        <v>286</v>
      </c>
      <c r="D61" s="12"/>
      <c r="E61" s="12" t="s">
        <v>287</v>
      </c>
      <c r="F61" s="12" t="s">
        <v>42</v>
      </c>
      <c r="G61" s="12">
        <v>5</v>
      </c>
      <c r="H61" s="12" t="s">
        <v>125</v>
      </c>
      <c r="I61" s="12" t="s">
        <v>16</v>
      </c>
      <c r="J61" s="12" t="s">
        <v>16</v>
      </c>
      <c r="K61" s="13">
        <v>42037</v>
      </c>
      <c r="L61" s="13">
        <v>42064</v>
      </c>
      <c r="M61" s="15">
        <f t="shared" ca="1" si="0"/>
        <v>45928</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35" customHeight="1">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45928</v>
      </c>
      <c r="N62" s="14"/>
      <c r="O62" s="43"/>
      <c r="P62" s="14"/>
      <c r="Q62" s="14"/>
      <c r="R62" s="12">
        <f t="shared" si="1"/>
        <v>93</v>
      </c>
      <c r="S62" s="25">
        <v>44508</v>
      </c>
      <c r="T62" s="12" t="s">
        <v>38</v>
      </c>
      <c r="U62" s="60">
        <f t="shared" si="14"/>
        <v>93</v>
      </c>
      <c r="V62" s="53" t="str">
        <f t="shared" si="15"/>
        <v>Completed:Delayed</v>
      </c>
      <c r="W62" s="56">
        <f t="shared" si="16"/>
        <v>54</v>
      </c>
    </row>
    <row r="63" spans="1:23" ht="25.35" customHeight="1">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45928</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35" customHeight="1">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45928</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35" customHeight="1">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45928</v>
      </c>
      <c r="N65" s="13"/>
      <c r="O65" s="13"/>
      <c r="P65" s="13"/>
      <c r="Q65" s="12"/>
      <c r="R65" s="12">
        <f t="shared" si="18"/>
        <v>59</v>
      </c>
      <c r="S65" s="25">
        <v>43832</v>
      </c>
      <c r="T65" s="12" t="s">
        <v>38</v>
      </c>
      <c r="U65" s="60">
        <f t="shared" si="14"/>
        <v>59</v>
      </c>
      <c r="V65" s="53" t="str">
        <f t="shared" si="15"/>
        <v>Completed:Delayed</v>
      </c>
      <c r="W65" s="56">
        <f t="shared" si="16"/>
        <v>66</v>
      </c>
    </row>
    <row r="66" spans="1:23" ht="25.35" customHeight="1">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45928</v>
      </c>
      <c r="N66" s="14">
        <f ca="1">DATEDIF(L66,M66,"M") +1</f>
        <v>91</v>
      </c>
      <c r="O66" s="43"/>
      <c r="P66" s="14"/>
      <c r="Q66" s="14"/>
      <c r="R66" s="12">
        <f t="shared" ca="1" si="18"/>
        <v>91</v>
      </c>
      <c r="S66" s="25">
        <v>45498</v>
      </c>
      <c r="T66" s="12" t="s">
        <v>38</v>
      </c>
      <c r="U66" s="60">
        <f t="shared" si="14"/>
        <v>77</v>
      </c>
      <c r="V66" s="53" t="str">
        <f t="shared" si="15"/>
        <v>Completed:Delayed</v>
      </c>
      <c r="W66" s="56">
        <f t="shared" si="16"/>
        <v>74</v>
      </c>
    </row>
    <row r="67" spans="1:23" ht="25.35" customHeight="1">
      <c r="A67" s="12">
        <v>66</v>
      </c>
      <c r="B67" s="12" t="s">
        <v>308</v>
      </c>
      <c r="C67" s="12" t="s">
        <v>309</v>
      </c>
      <c r="D67" s="12"/>
      <c r="E67" s="12" t="s">
        <v>310</v>
      </c>
      <c r="F67" s="12" t="s">
        <v>42</v>
      </c>
      <c r="G67" s="12">
        <v>1</v>
      </c>
      <c r="H67" s="12" t="s">
        <v>121</v>
      </c>
      <c r="I67" s="12" t="s">
        <v>18</v>
      </c>
      <c r="J67" s="12" t="s">
        <v>18</v>
      </c>
      <c r="K67" s="13">
        <v>40823</v>
      </c>
      <c r="L67" s="13">
        <v>40634</v>
      </c>
      <c r="M67" s="15">
        <f t="shared" ca="1" si="17"/>
        <v>45928</v>
      </c>
      <c r="N67" s="13"/>
      <c r="O67" s="13"/>
      <c r="P67" s="13"/>
      <c r="Q67" s="12"/>
      <c r="R67" s="12">
        <f t="shared" si="18"/>
        <v>76</v>
      </c>
      <c r="S67" s="25">
        <v>42947</v>
      </c>
      <c r="T67" s="12" t="s">
        <v>38</v>
      </c>
      <c r="U67" s="60">
        <f t="shared" si="14"/>
        <v>76</v>
      </c>
      <c r="V67" s="53" t="str">
        <f t="shared" si="15"/>
        <v>Completed:Delayed</v>
      </c>
      <c r="W67" s="56">
        <f t="shared" si="16"/>
        <v>70</v>
      </c>
    </row>
    <row r="68" spans="1:23" ht="25.35" customHeight="1">
      <c r="A68" s="12">
        <v>67</v>
      </c>
      <c r="B68" s="12" t="s">
        <v>311</v>
      </c>
      <c r="C68" s="12" t="s">
        <v>312</v>
      </c>
      <c r="D68" s="12"/>
      <c r="E68" s="12" t="s">
        <v>313</v>
      </c>
      <c r="F68" s="12" t="s">
        <v>42</v>
      </c>
      <c r="G68" s="12">
        <v>5</v>
      </c>
      <c r="H68" s="12" t="s">
        <v>117</v>
      </c>
      <c r="I68" s="12" t="s">
        <v>11</v>
      </c>
      <c r="J68" s="12" t="s">
        <v>11</v>
      </c>
      <c r="K68" s="13">
        <v>42125</v>
      </c>
      <c r="L68" s="13">
        <v>42064</v>
      </c>
      <c r="M68" s="15">
        <f t="shared" ca="1" si="17"/>
        <v>45928</v>
      </c>
      <c r="N68" s="13"/>
      <c r="O68" s="13"/>
      <c r="P68" s="13"/>
      <c r="Q68" s="12"/>
      <c r="R68" s="12">
        <f t="shared" si="18"/>
        <v>53</v>
      </c>
      <c r="S68" s="25">
        <v>43677</v>
      </c>
      <c r="T68" s="12" t="s">
        <v>38</v>
      </c>
      <c r="U68" s="60">
        <f t="shared" si="14"/>
        <v>53</v>
      </c>
      <c r="V68" s="53" t="str">
        <f t="shared" si="15"/>
        <v>Completed:Delayed</v>
      </c>
      <c r="W68" s="56">
        <f t="shared" si="16"/>
        <v>51</v>
      </c>
    </row>
    <row r="69" spans="1:23" ht="25.35" customHeight="1">
      <c r="A69" s="12">
        <v>68</v>
      </c>
      <c r="B69" s="12" t="s">
        <v>314</v>
      </c>
      <c r="C69" s="12" t="s">
        <v>315</v>
      </c>
      <c r="D69" s="12"/>
      <c r="E69" s="12" t="s">
        <v>316</v>
      </c>
      <c r="F69" s="12" t="s">
        <v>42</v>
      </c>
      <c r="G69" s="12">
        <v>10</v>
      </c>
      <c r="H69" s="12" t="s">
        <v>117</v>
      </c>
      <c r="I69" s="12" t="s">
        <v>11</v>
      </c>
      <c r="J69" s="12" t="s">
        <v>11</v>
      </c>
      <c r="K69" s="13">
        <v>44074</v>
      </c>
      <c r="L69" s="13">
        <v>43891</v>
      </c>
      <c r="M69" s="15">
        <f t="shared" ca="1" si="17"/>
        <v>45928</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35" customHeight="1">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45928</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35" customHeight="1">
      <c r="A71" s="12">
        <v>70</v>
      </c>
      <c r="B71" s="12" t="s">
        <v>321</v>
      </c>
      <c r="C71" s="12" t="s">
        <v>322</v>
      </c>
      <c r="D71" s="12"/>
      <c r="E71" s="12" t="s">
        <v>323</v>
      </c>
      <c r="F71" s="12" t="s">
        <v>42</v>
      </c>
      <c r="G71" s="12">
        <v>1</v>
      </c>
      <c r="H71" s="12" t="s">
        <v>125</v>
      </c>
      <c r="I71" s="12" t="s">
        <v>16</v>
      </c>
      <c r="J71" s="12" t="s">
        <v>16</v>
      </c>
      <c r="K71" s="13">
        <v>40544</v>
      </c>
      <c r="L71" s="13">
        <v>40634</v>
      </c>
      <c r="M71" s="15">
        <f t="shared" ca="1" si="17"/>
        <v>45928</v>
      </c>
      <c r="N71" s="13"/>
      <c r="O71" s="13"/>
      <c r="P71" s="13"/>
      <c r="Q71" s="12"/>
      <c r="R71" s="12">
        <f t="shared" si="18"/>
        <v>65</v>
      </c>
      <c r="S71" s="25">
        <v>42613</v>
      </c>
      <c r="T71" s="12" t="s">
        <v>38</v>
      </c>
      <c r="U71" s="60">
        <f t="shared" si="14"/>
        <v>65</v>
      </c>
      <c r="V71" s="53" t="str">
        <f t="shared" si="15"/>
        <v>Completed:Delayed</v>
      </c>
      <c r="W71" s="56">
        <f t="shared" si="16"/>
        <v>68</v>
      </c>
    </row>
    <row r="72" spans="1:23" ht="25.35" customHeight="1">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45928</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35" customHeight="1">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45928</v>
      </c>
      <c r="N73" s="14">
        <f ca="1">DATEDIF(L73,M73,"M") +1</f>
        <v>139</v>
      </c>
      <c r="O73" s="43"/>
      <c r="P73" s="14"/>
      <c r="Q73" s="14"/>
      <c r="R73" s="12">
        <f t="shared" ca="1" si="18"/>
        <v>139</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35" customHeight="1">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45928</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35" customHeight="1">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45928</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35" customHeight="1">
      <c r="A76" s="12">
        <v>75</v>
      </c>
      <c r="B76" s="12" t="s">
        <v>339</v>
      </c>
      <c r="C76" s="12" t="s">
        <v>340</v>
      </c>
      <c r="D76" s="12"/>
      <c r="E76" s="12" t="s">
        <v>341</v>
      </c>
      <c r="F76" s="12" t="s">
        <v>42</v>
      </c>
      <c r="G76" s="12">
        <v>6</v>
      </c>
      <c r="H76" s="12" t="s">
        <v>117</v>
      </c>
      <c r="I76" s="12" t="s">
        <v>11</v>
      </c>
      <c r="J76" s="12" t="s">
        <v>11</v>
      </c>
      <c r="K76" s="13">
        <v>42638</v>
      </c>
      <c r="L76" s="13">
        <v>42430</v>
      </c>
      <c r="M76" s="15">
        <f t="shared" ca="1" si="17"/>
        <v>45928</v>
      </c>
      <c r="N76" s="14"/>
      <c r="O76" s="43"/>
      <c r="P76" s="14"/>
      <c r="Q76" s="14"/>
      <c r="R76" s="12">
        <f t="shared" si="18"/>
        <v>70</v>
      </c>
      <c r="S76" s="25">
        <v>44539</v>
      </c>
      <c r="T76" s="12" t="s">
        <v>38</v>
      </c>
      <c r="U76" s="60">
        <f t="shared" si="19"/>
        <v>70</v>
      </c>
      <c r="V76" s="53" t="str">
        <f t="shared" si="20"/>
        <v>Completed:Delayed</v>
      </c>
      <c r="W76" s="56">
        <f t="shared" si="21"/>
        <v>63</v>
      </c>
    </row>
    <row r="77" spans="1:23" ht="25.35" customHeight="1">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45928</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35" customHeight="1">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45928</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35" customHeight="1">
      <c r="A79" s="12">
        <v>78</v>
      </c>
      <c r="B79" s="12" t="s">
        <v>349</v>
      </c>
      <c r="C79" s="12" t="s">
        <v>350</v>
      </c>
      <c r="D79" s="12"/>
      <c r="E79" s="12" t="s">
        <v>351</v>
      </c>
      <c r="F79" s="12" t="s">
        <v>42</v>
      </c>
      <c r="G79" s="12">
        <v>4</v>
      </c>
      <c r="H79" s="12" t="s">
        <v>117</v>
      </c>
      <c r="I79" s="12" t="s">
        <v>11</v>
      </c>
      <c r="J79" s="12" t="s">
        <v>11</v>
      </c>
      <c r="K79" s="13">
        <v>41604</v>
      </c>
      <c r="L79" s="13">
        <v>41699</v>
      </c>
      <c r="M79" s="15">
        <f t="shared" ca="1" si="17"/>
        <v>45928</v>
      </c>
      <c r="N79" s="13"/>
      <c r="O79" s="13"/>
      <c r="P79" s="13"/>
      <c r="Q79" s="12"/>
      <c r="R79" s="12">
        <f t="shared" si="18"/>
        <v>56</v>
      </c>
      <c r="S79" s="25">
        <v>43399</v>
      </c>
      <c r="T79" s="12" t="s">
        <v>38</v>
      </c>
      <c r="U79" s="60">
        <f t="shared" si="19"/>
        <v>56</v>
      </c>
      <c r="V79" s="53" t="str">
        <f t="shared" si="20"/>
        <v>Completed:Delayed</v>
      </c>
      <c r="W79" s="56">
        <f t="shared" si="21"/>
        <v>60</v>
      </c>
    </row>
    <row r="80" spans="1:23" ht="25.35" customHeight="1">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45928</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35" customHeight="1">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45928</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35" customHeight="1">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45928</v>
      </c>
      <c r="N82" s="13"/>
      <c r="O82" s="13"/>
      <c r="P82" s="13"/>
      <c r="Q82" s="12"/>
      <c r="R82" s="12">
        <f t="shared" si="18"/>
        <v>70</v>
      </c>
      <c r="S82" s="25">
        <v>43830</v>
      </c>
      <c r="T82" s="12" t="s">
        <v>38</v>
      </c>
      <c r="U82" s="60">
        <f t="shared" si="19"/>
        <v>70</v>
      </c>
      <c r="V82" s="53" t="str">
        <f t="shared" si="20"/>
        <v>Completed:Delayed</v>
      </c>
      <c r="W82" s="56">
        <f t="shared" si="21"/>
        <v>59</v>
      </c>
    </row>
    <row r="83" spans="1:23" ht="25.35" customHeight="1">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45928</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35" customHeight="1">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45928</v>
      </c>
      <c r="N84" s="14">
        <f ca="1">DATEDIF(L84,M84,"M") +1</f>
        <v>67</v>
      </c>
      <c r="O84" s="43"/>
      <c r="P84" s="14"/>
      <c r="Q84" s="14"/>
      <c r="R84" s="12">
        <f t="shared" ca="1" si="18"/>
        <v>67</v>
      </c>
      <c r="S84" s="25">
        <v>45610</v>
      </c>
      <c r="T84" s="12" t="s">
        <v>38</v>
      </c>
      <c r="U84" s="60">
        <f t="shared" si="19"/>
        <v>57</v>
      </c>
      <c r="V84" s="53" t="str">
        <f t="shared" si="20"/>
        <v>Completed:Delayed</v>
      </c>
      <c r="W84" s="56">
        <f t="shared" si="21"/>
        <v>45</v>
      </c>
    </row>
    <row r="85" spans="1:23" ht="25.35" customHeight="1">
      <c r="A85" s="12">
        <v>84</v>
      </c>
      <c r="B85" s="12" t="s">
        <v>372</v>
      </c>
      <c r="C85" s="12" t="s">
        <v>369</v>
      </c>
      <c r="D85" s="12"/>
      <c r="E85" s="12" t="s">
        <v>373</v>
      </c>
      <c r="F85" s="12" t="s">
        <v>42</v>
      </c>
      <c r="G85" s="12">
        <v>10</v>
      </c>
      <c r="H85" s="12" t="s">
        <v>117</v>
      </c>
      <c r="I85" s="12" t="s">
        <v>11</v>
      </c>
      <c r="J85" s="12" t="s">
        <v>11</v>
      </c>
      <c r="K85" s="13">
        <v>44580</v>
      </c>
      <c r="L85" s="13">
        <v>43891</v>
      </c>
      <c r="M85" s="15">
        <f t="shared" ca="1" si="17"/>
        <v>45928</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35" customHeight="1">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45928</v>
      </c>
      <c r="N86" s="14">
        <f ca="1">DATEDIF(L86,M86,"M") +1</f>
        <v>67</v>
      </c>
      <c r="O86" s="43"/>
      <c r="P86" s="14"/>
      <c r="Q86" s="14"/>
      <c r="R86" s="12">
        <f t="shared" ca="1" si="18"/>
        <v>67</v>
      </c>
      <c r="S86" s="25">
        <v>45590</v>
      </c>
      <c r="T86" s="12" t="s">
        <v>38</v>
      </c>
      <c r="U86" s="60">
        <f t="shared" si="19"/>
        <v>56</v>
      </c>
      <c r="V86" s="53" t="str">
        <f t="shared" si="20"/>
        <v>Completed:Delayed</v>
      </c>
      <c r="W86" s="56">
        <f t="shared" si="21"/>
        <v>58</v>
      </c>
    </row>
    <row r="87" spans="1:23" ht="25.35" customHeight="1">
      <c r="A87" s="12">
        <v>86</v>
      </c>
      <c r="B87" s="12" t="s">
        <v>378</v>
      </c>
      <c r="C87" s="12" t="s">
        <v>379</v>
      </c>
      <c r="D87" s="12"/>
      <c r="E87" s="12" t="s">
        <v>380</v>
      </c>
      <c r="F87" s="12" t="s">
        <v>41</v>
      </c>
      <c r="G87" s="12">
        <v>5</v>
      </c>
      <c r="H87" s="12" t="s">
        <v>132</v>
      </c>
      <c r="I87" s="12" t="s">
        <v>17</v>
      </c>
      <c r="J87" s="12" t="s">
        <v>17</v>
      </c>
      <c r="K87" s="13">
        <v>42290</v>
      </c>
      <c r="L87" s="13">
        <v>42064</v>
      </c>
      <c r="M87" s="15">
        <f t="shared" ca="1" si="17"/>
        <v>45928</v>
      </c>
      <c r="N87" s="13"/>
      <c r="O87" s="13"/>
      <c r="P87" s="13"/>
      <c r="Q87" s="12"/>
      <c r="R87" s="12">
        <f t="shared" si="18"/>
        <v>69</v>
      </c>
      <c r="S87" s="25">
        <v>44160</v>
      </c>
      <c r="T87" s="12" t="s">
        <v>38</v>
      </c>
      <c r="U87" s="60">
        <f t="shared" si="19"/>
        <v>69</v>
      </c>
      <c r="V87" s="53" t="str">
        <f t="shared" si="20"/>
        <v>Completed:Delayed</v>
      </c>
      <c r="W87" s="56">
        <f t="shared" si="21"/>
        <v>62</v>
      </c>
    </row>
    <row r="88" spans="1:23" ht="25.35" customHeight="1">
      <c r="A88" s="12">
        <v>87</v>
      </c>
      <c r="B88" s="12" t="s">
        <v>381</v>
      </c>
      <c r="C88" s="12" t="s">
        <v>382</v>
      </c>
      <c r="D88" s="12"/>
      <c r="E88" s="12" t="s">
        <v>383</v>
      </c>
      <c r="F88" s="12" t="s">
        <v>41</v>
      </c>
      <c r="G88" s="12">
        <v>5</v>
      </c>
      <c r="H88" s="12" t="s">
        <v>132</v>
      </c>
      <c r="I88" s="12" t="s">
        <v>12</v>
      </c>
      <c r="J88" s="12" t="s">
        <v>19</v>
      </c>
      <c r="K88" s="13">
        <v>42222</v>
      </c>
      <c r="L88" s="13">
        <v>42064</v>
      </c>
      <c r="M88" s="15">
        <f t="shared" ca="1" si="17"/>
        <v>45928</v>
      </c>
      <c r="N88" s="13"/>
      <c r="O88" s="13"/>
      <c r="P88" s="13"/>
      <c r="Q88" s="12"/>
      <c r="R88" s="12">
        <f t="shared" si="18"/>
        <v>56</v>
      </c>
      <c r="S88" s="25">
        <v>43769</v>
      </c>
      <c r="T88" s="12" t="s">
        <v>38</v>
      </c>
      <c r="U88" s="60">
        <f t="shared" si="19"/>
        <v>56</v>
      </c>
      <c r="V88" s="53" t="str">
        <f t="shared" si="20"/>
        <v>Completed:Delayed</v>
      </c>
      <c r="W88" s="56">
        <f t="shared" si="21"/>
        <v>51</v>
      </c>
    </row>
    <row r="89" spans="1:23" ht="25.35" customHeight="1">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45928</v>
      </c>
      <c r="N89" s="14"/>
      <c r="O89" s="43"/>
      <c r="P89" s="14"/>
      <c r="Q89" s="14"/>
      <c r="R89" s="12">
        <f t="shared" si="18"/>
        <v>72</v>
      </c>
      <c r="S89" s="25">
        <v>44607</v>
      </c>
      <c r="T89" s="12" t="s">
        <v>38</v>
      </c>
      <c r="U89" s="60">
        <f t="shared" si="19"/>
        <v>72</v>
      </c>
      <c r="V89" s="53" t="str">
        <f t="shared" si="20"/>
        <v>Completed:Delayed</v>
      </c>
      <c r="W89" s="56">
        <f t="shared" si="21"/>
        <v>71</v>
      </c>
    </row>
    <row r="90" spans="1:23" ht="25.35" customHeight="1">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45928</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35" customHeight="1">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45928</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35" customHeight="1">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45928</v>
      </c>
      <c r="N92" s="14">
        <f ca="1">DATEDIF(L92,M92,"M") +1</f>
        <v>127</v>
      </c>
      <c r="O92" s="43"/>
      <c r="P92" s="14"/>
      <c r="Q92" s="14"/>
      <c r="R92" s="12">
        <f t="shared" ca="1" si="18"/>
        <v>127</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35" customHeight="1">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45928</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35" customHeight="1">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45928</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35" customHeight="1">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45928</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35" customHeight="1">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45928</v>
      </c>
      <c r="N96" s="14">
        <f ca="1">DATEDIF(L96,M96,"M") +1</f>
        <v>127</v>
      </c>
      <c r="O96" s="43"/>
      <c r="P96" s="14"/>
      <c r="Q96" s="14"/>
      <c r="R96" s="12">
        <f t="shared" ca="1" si="18"/>
        <v>127</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35" customHeight="1">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45928</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35" customHeight="1">
      <c r="A98" s="12">
        <v>97</v>
      </c>
      <c r="B98" s="12" t="s">
        <v>417</v>
      </c>
      <c r="C98" s="12" t="s">
        <v>418</v>
      </c>
      <c r="D98" s="12"/>
      <c r="E98" s="12" t="s">
        <v>419</v>
      </c>
      <c r="F98" s="12" t="s">
        <v>41</v>
      </c>
      <c r="G98" s="12">
        <v>8</v>
      </c>
      <c r="H98" s="12" t="s">
        <v>121</v>
      </c>
      <c r="I98" s="12" t="s">
        <v>18</v>
      </c>
      <c r="J98" s="12" t="s">
        <v>19</v>
      </c>
      <c r="K98" s="13">
        <v>43403</v>
      </c>
      <c r="L98" s="13">
        <v>43160</v>
      </c>
      <c r="M98" s="15">
        <f t="shared" ca="1" si="17"/>
        <v>45928</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35" customHeight="1">
      <c r="A99" s="12">
        <v>98</v>
      </c>
      <c r="B99" s="12" t="s">
        <v>420</v>
      </c>
      <c r="C99" s="12" t="s">
        <v>421</v>
      </c>
      <c r="D99" s="12"/>
      <c r="E99" s="12" t="s">
        <v>422</v>
      </c>
      <c r="F99" s="12" t="s">
        <v>42</v>
      </c>
      <c r="G99" s="12">
        <v>6</v>
      </c>
      <c r="H99" s="12" t="s">
        <v>125</v>
      </c>
      <c r="I99" s="12" t="s">
        <v>16</v>
      </c>
      <c r="J99" s="12" t="s">
        <v>19</v>
      </c>
      <c r="K99" s="13">
        <v>42622</v>
      </c>
      <c r="L99" s="13">
        <v>42430</v>
      </c>
      <c r="M99" s="15">
        <f t="shared" ca="1" si="17"/>
        <v>45928</v>
      </c>
      <c r="N99" s="14">
        <f ca="1">DATEDIF(L99,M99,"M") +1</f>
        <v>115</v>
      </c>
      <c r="O99" s="43"/>
      <c r="P99" s="14"/>
      <c r="Q99" s="14"/>
      <c r="R99" s="12">
        <f t="shared" ca="1" si="18"/>
        <v>115</v>
      </c>
      <c r="S99" s="25">
        <v>45610</v>
      </c>
      <c r="T99" s="12" t="s">
        <v>38</v>
      </c>
      <c r="U99" s="60">
        <f>DATEDIF(L99,S99,"M")+1-Q99</f>
        <v>105</v>
      </c>
      <c r="V99" s="53" t="str">
        <f>IF(U99&gt;51,"Completed:Delayed"," Completed:On time")</f>
        <v>Completed:Delayed</v>
      </c>
      <c r="W99" s="56">
        <f>DATEDIF(K99,S99,"M")+1-Q99</f>
        <v>99</v>
      </c>
    </row>
    <row r="100" spans="1:23" ht="25.35" customHeight="1">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45928</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35" customHeight="1">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45928</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35" customHeight="1">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45928</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7" si="24">DATEDIF(K102,S102,"M")+1-Q102</f>
        <v>43</v>
      </c>
    </row>
    <row r="103" spans="1:23" ht="25.35" customHeight="1">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45928</v>
      </c>
      <c r="N103" s="14"/>
      <c r="O103" s="43"/>
      <c r="P103" s="14"/>
      <c r="Q103" s="14"/>
      <c r="R103" s="12">
        <f t="shared" si="18"/>
        <v>79</v>
      </c>
      <c r="S103" s="25">
        <v>45195</v>
      </c>
      <c r="T103" s="12" t="s">
        <v>38</v>
      </c>
      <c r="U103" s="60">
        <f t="shared" si="22"/>
        <v>79</v>
      </c>
      <c r="V103" s="53" t="str">
        <f t="shared" si="23"/>
        <v>Completed:Delayed</v>
      </c>
      <c r="W103" s="56">
        <f t="shared" si="24"/>
        <v>75</v>
      </c>
    </row>
    <row r="104" spans="1:23" ht="25.35" customHeight="1">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45928</v>
      </c>
      <c r="N104" s="13"/>
      <c r="O104" s="13"/>
      <c r="P104" s="13"/>
      <c r="Q104" s="12"/>
      <c r="R104" s="12">
        <f t="shared" si="18"/>
        <v>88</v>
      </c>
      <c r="S104" s="25">
        <v>43285</v>
      </c>
      <c r="T104" s="12" t="s">
        <v>38</v>
      </c>
      <c r="U104" s="60">
        <f t="shared" si="22"/>
        <v>88</v>
      </c>
      <c r="V104" s="53" t="str">
        <f t="shared" si="23"/>
        <v>Completed:Delayed</v>
      </c>
      <c r="W104" s="56">
        <f t="shared" si="24"/>
        <v>87</v>
      </c>
    </row>
    <row r="105" spans="1:23" ht="25.35" customHeight="1">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45928</v>
      </c>
      <c r="N105" s="14">
        <f ca="1">DATEDIF(L105,M105,"M") +1</f>
        <v>67</v>
      </c>
      <c r="O105" s="43"/>
      <c r="P105" s="14"/>
      <c r="Q105" s="14"/>
      <c r="R105" s="12">
        <f t="shared" ca="1" si="18"/>
        <v>67</v>
      </c>
      <c r="S105" s="25">
        <v>45596</v>
      </c>
      <c r="T105" s="12" t="s">
        <v>38</v>
      </c>
      <c r="U105" s="60">
        <f t="shared" si="22"/>
        <v>56</v>
      </c>
      <c r="V105" s="53" t="str">
        <f t="shared" si="23"/>
        <v>Completed:Delayed</v>
      </c>
      <c r="W105" s="56">
        <f t="shared" si="24"/>
        <v>64</v>
      </c>
    </row>
    <row r="106" spans="1:23" ht="25.35" customHeight="1">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45928</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35" customHeight="1">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45928</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35" customHeight="1">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45928</v>
      </c>
      <c r="N108" s="14">
        <f ca="1">DATEDIF(L108,M108,"M") +1</f>
        <v>79</v>
      </c>
      <c r="O108" s="43"/>
      <c r="P108" s="14"/>
      <c r="Q108" s="14"/>
      <c r="R108" s="12">
        <f t="shared" ca="1" si="18"/>
        <v>79</v>
      </c>
      <c r="S108" s="25">
        <v>45443</v>
      </c>
      <c r="T108" s="12" t="s">
        <v>38</v>
      </c>
      <c r="U108" s="60">
        <f t="shared" si="22"/>
        <v>63</v>
      </c>
      <c r="V108" s="53" t="str">
        <f t="shared" si="23"/>
        <v>Completed:Delayed</v>
      </c>
      <c r="W108" s="56">
        <f t="shared" si="24"/>
        <v>63</v>
      </c>
    </row>
    <row r="109" spans="1:23" ht="25.35" customHeight="1">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45928</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35" customHeight="1">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45928</v>
      </c>
      <c r="N110" s="14">
        <f ca="1">DATEDIF(L110,M110,"M") +1</f>
        <v>91</v>
      </c>
      <c r="O110" s="43"/>
      <c r="P110" s="14"/>
      <c r="Q110" s="14"/>
      <c r="R110" s="12">
        <f t="shared" ca="1" si="18"/>
        <v>91</v>
      </c>
      <c r="S110" s="25">
        <v>45610</v>
      </c>
      <c r="T110" s="12" t="s">
        <v>38</v>
      </c>
      <c r="U110" s="60">
        <f t="shared" si="22"/>
        <v>81</v>
      </c>
      <c r="V110" s="53" t="str">
        <f t="shared" si="23"/>
        <v>Completed:Delayed</v>
      </c>
      <c r="W110" s="56">
        <f t="shared" si="24"/>
        <v>76</v>
      </c>
    </row>
    <row r="111" spans="1:23" ht="25.35" customHeight="1">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45928</v>
      </c>
      <c r="N111" s="13"/>
      <c r="O111" s="13"/>
      <c r="P111" s="13"/>
      <c r="Q111" s="12"/>
      <c r="R111" s="12">
        <f t="shared" si="18"/>
        <v>61</v>
      </c>
      <c r="S111" s="25">
        <v>43909</v>
      </c>
      <c r="T111" s="12" t="s">
        <v>38</v>
      </c>
      <c r="U111" s="60">
        <f t="shared" si="22"/>
        <v>61</v>
      </c>
      <c r="V111" s="53" t="str">
        <f t="shared" si="23"/>
        <v>Completed:Delayed</v>
      </c>
      <c r="W111" s="56">
        <f t="shared" si="24"/>
        <v>61</v>
      </c>
    </row>
    <row r="112" spans="1:23" ht="25.35" customHeight="1">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45928</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35" customHeight="1">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45928</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35" customHeight="1">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45928</v>
      </c>
      <c r="N114" s="13"/>
      <c r="O114" s="13"/>
      <c r="P114" s="13"/>
      <c r="Q114" s="12"/>
      <c r="R114" s="12">
        <f t="shared" si="18"/>
        <v>57</v>
      </c>
      <c r="S114" s="25">
        <v>43434</v>
      </c>
      <c r="T114" s="12" t="s">
        <v>38</v>
      </c>
      <c r="U114" s="60">
        <f t="shared" si="22"/>
        <v>57</v>
      </c>
      <c r="V114" s="53" t="str">
        <f t="shared" si="23"/>
        <v>Completed:Delayed</v>
      </c>
      <c r="W114" s="56">
        <f t="shared" si="24"/>
        <v>59</v>
      </c>
    </row>
    <row r="115" spans="1:23" ht="25.35" customHeight="1">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45928</v>
      </c>
      <c r="N115" s="14"/>
      <c r="O115" s="43"/>
      <c r="P115" s="14"/>
      <c r="Q115" s="14"/>
      <c r="R115" s="12">
        <f t="shared" si="18"/>
        <v>76</v>
      </c>
      <c r="S115" s="25">
        <v>44718</v>
      </c>
      <c r="T115" s="12" t="s">
        <v>38</v>
      </c>
      <c r="U115" s="60">
        <f t="shared" si="22"/>
        <v>76</v>
      </c>
      <c r="V115" s="53" t="str">
        <f t="shared" si="23"/>
        <v>Completed:Delayed</v>
      </c>
      <c r="W115" s="56">
        <f t="shared" si="24"/>
        <v>89</v>
      </c>
    </row>
    <row r="116" spans="1:23" ht="25.35" customHeight="1">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45928</v>
      </c>
      <c r="N116" s="14"/>
      <c r="O116" s="43"/>
      <c r="P116" s="14"/>
      <c r="Q116" s="14"/>
      <c r="R116" s="12">
        <f t="shared" si="18"/>
        <v>55</v>
      </c>
      <c r="S116" s="25">
        <v>44469</v>
      </c>
      <c r="T116" s="12" t="s">
        <v>38</v>
      </c>
      <c r="U116" s="60">
        <f t="shared" si="22"/>
        <v>55</v>
      </c>
      <c r="V116" s="53" t="str">
        <f t="shared" si="23"/>
        <v>Completed:Delayed</v>
      </c>
      <c r="W116" s="56">
        <f t="shared" si="24"/>
        <v>54</v>
      </c>
    </row>
    <row r="117" spans="1:23" ht="25.35" customHeight="1">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45928</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35" customHeight="1">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45928</v>
      </c>
      <c r="N118" s="13"/>
      <c r="O118" s="13"/>
      <c r="P118" s="13"/>
      <c r="Q118" s="12"/>
      <c r="R118" s="12">
        <f t="shared" si="18"/>
        <v>57</v>
      </c>
      <c r="S118" s="25">
        <v>43799</v>
      </c>
      <c r="T118" s="12" t="s">
        <v>38</v>
      </c>
      <c r="U118" s="60">
        <f t="shared" si="22"/>
        <v>57</v>
      </c>
      <c r="V118" s="53" t="str">
        <f t="shared" si="23"/>
        <v>Completed:Delayed</v>
      </c>
      <c r="W118" s="56">
        <f t="shared" si="24"/>
        <v>48</v>
      </c>
    </row>
    <row r="119" spans="1:23" ht="25.35" customHeight="1">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45928</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35" customHeight="1">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45928</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35" customHeight="1">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45928</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35" customHeight="1">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45928</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35" customHeight="1">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45928</v>
      </c>
      <c r="N123" s="14">
        <f ca="1">DATEDIF(L123,M123,"M") +1</f>
        <v>103</v>
      </c>
      <c r="O123" s="43"/>
      <c r="P123" s="14"/>
      <c r="Q123" s="14"/>
      <c r="R123" s="12">
        <f t="shared" ca="1" si="18"/>
        <v>103</v>
      </c>
      <c r="S123" s="25">
        <v>45595</v>
      </c>
      <c r="T123" s="12" t="s">
        <v>38</v>
      </c>
      <c r="U123" s="60">
        <f t="shared" si="22"/>
        <v>92</v>
      </c>
      <c r="V123" s="53" t="str">
        <f t="shared" si="23"/>
        <v>Completed:Delayed</v>
      </c>
      <c r="W123" s="56">
        <f t="shared" si="24"/>
        <v>92</v>
      </c>
    </row>
    <row r="124" spans="1:23" ht="25.35" customHeight="1">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45928</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35" customHeight="1">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45928</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35" customHeight="1">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45928</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35" customHeight="1">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45928</v>
      </c>
      <c r="N127" s="14">
        <f ca="1">DATEDIF(L127,M127,"M") +1</f>
        <v>115</v>
      </c>
      <c r="O127" s="43"/>
      <c r="P127" s="14"/>
      <c r="Q127" s="14"/>
      <c r="R127" s="12">
        <f t="shared" ca="1" si="26"/>
        <v>115</v>
      </c>
      <c r="S127" s="25">
        <v>45898</v>
      </c>
      <c r="T127" s="12" t="s">
        <v>38</v>
      </c>
      <c r="U127" s="60">
        <f t="shared" ref="U127" si="27">DATEDIF(L127,S127,"M")+1-Q127</f>
        <v>114</v>
      </c>
      <c r="V127" s="53" t="str">
        <f t="shared" ref="V127" si="28">IF(U127&gt;51,"Completed:Delayed"," Completed:On time")</f>
        <v>Completed:Delayed</v>
      </c>
      <c r="W127" s="56">
        <f t="shared" si="24"/>
        <v>101</v>
      </c>
    </row>
    <row r="128" spans="1:23" ht="25.35" customHeight="1">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45928</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35" customHeight="1">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45928</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35" customHeight="1">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45928</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35" customHeight="1">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45928</v>
      </c>
      <c r="N131" s="14">
        <f ca="1">DATEDIF(L131,M131,"M") +1</f>
        <v>103</v>
      </c>
      <c r="O131" s="43"/>
      <c r="P131" s="14"/>
      <c r="Q131" s="14"/>
      <c r="R131" s="12">
        <f t="shared" ca="1" si="26"/>
        <v>103</v>
      </c>
      <c r="S131" s="25">
        <v>45852</v>
      </c>
      <c r="T131" s="12" t="s">
        <v>38</v>
      </c>
      <c r="U131" s="60">
        <f>DATEDIF(L131,S131,"M")+1-Q131</f>
        <v>101</v>
      </c>
      <c r="V131" s="53" t="str">
        <f>IF(U131&gt;51,"Completed:Delayed"," Completed:On time")</f>
        <v>Completed:Delayed</v>
      </c>
      <c r="W131" s="56">
        <f>DATEDIF(K131,S131,"M")+1-Q131</f>
        <v>107</v>
      </c>
    </row>
    <row r="132" spans="1:23" ht="25.35" customHeight="1">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45928</v>
      </c>
      <c r="N132" s="13"/>
      <c r="O132" s="13"/>
      <c r="P132" s="13"/>
      <c r="Q132" s="12"/>
      <c r="R132" s="12">
        <f t="shared" si="26"/>
        <v>63</v>
      </c>
      <c r="S132" s="25">
        <v>44320</v>
      </c>
      <c r="T132" s="12" t="s">
        <v>38</v>
      </c>
      <c r="U132" s="60">
        <f t="shared" ref="U132:U153" si="29">DATEDIF(L132,S132,"M")+1-Q132</f>
        <v>63</v>
      </c>
      <c r="V132" s="53" t="str">
        <f t="shared" ref="V132:V153" si="30">IF(U132&gt;51,"Completed:Delayed"," Completed:On time")</f>
        <v>Completed:Delayed</v>
      </c>
      <c r="W132" s="56">
        <f t="shared" ref="W132:W153" si="31">DATEDIF(K132,S132,"M")+1-Q132</f>
        <v>65</v>
      </c>
    </row>
    <row r="133" spans="1:23" ht="25.35" customHeight="1">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45928</v>
      </c>
      <c r="N133" s="14"/>
      <c r="O133" s="43"/>
      <c r="P133" s="14"/>
      <c r="Q133" s="14"/>
      <c r="R133" s="12">
        <f t="shared" si="26"/>
        <v>67</v>
      </c>
      <c r="S133" s="25">
        <v>44453</v>
      </c>
      <c r="T133" s="12" t="s">
        <v>38</v>
      </c>
      <c r="U133" s="60">
        <f t="shared" si="29"/>
        <v>67</v>
      </c>
      <c r="V133" s="53" t="str">
        <f t="shared" si="30"/>
        <v>Completed:Delayed</v>
      </c>
      <c r="W133" s="56">
        <f t="shared" si="31"/>
        <v>101</v>
      </c>
    </row>
    <row r="134" spans="1:23" ht="25.35" customHeight="1">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45928</v>
      </c>
      <c r="N134" s="13"/>
      <c r="O134" s="13"/>
      <c r="P134" s="13"/>
      <c r="Q134" s="12"/>
      <c r="R134" s="12">
        <f t="shared" si="26"/>
        <v>59</v>
      </c>
      <c r="S134" s="25">
        <v>42766</v>
      </c>
      <c r="T134" s="12" t="s">
        <v>38</v>
      </c>
      <c r="U134" s="60">
        <f t="shared" si="29"/>
        <v>59</v>
      </c>
      <c r="V134" s="53" t="str">
        <f t="shared" si="30"/>
        <v>Completed:Delayed</v>
      </c>
      <c r="W134" s="56">
        <f t="shared" si="31"/>
        <v>61</v>
      </c>
    </row>
    <row r="135" spans="1:23" ht="25.35" customHeight="1">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45928</v>
      </c>
      <c r="N135" s="13"/>
      <c r="O135" s="13"/>
      <c r="P135" s="13"/>
      <c r="Q135" s="12"/>
      <c r="R135" s="12">
        <f t="shared" si="26"/>
        <v>71</v>
      </c>
      <c r="S135" s="25">
        <v>43108</v>
      </c>
      <c r="T135" s="12" t="s">
        <v>38</v>
      </c>
      <c r="U135" s="60">
        <f t="shared" si="29"/>
        <v>71</v>
      </c>
      <c r="V135" s="53" t="str">
        <f t="shared" si="30"/>
        <v>Completed:Delayed</v>
      </c>
      <c r="W135" s="56">
        <f t="shared" si="31"/>
        <v>74</v>
      </c>
    </row>
    <row r="136" spans="1:23" ht="25.35" customHeight="1">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45928</v>
      </c>
      <c r="N136" s="13"/>
      <c r="O136" s="13"/>
      <c r="P136" s="13"/>
      <c r="Q136" s="12"/>
      <c r="R136" s="12">
        <f t="shared" si="26"/>
        <v>32</v>
      </c>
      <c r="S136" s="25">
        <v>41608</v>
      </c>
      <c r="T136" s="12" t="s">
        <v>38</v>
      </c>
      <c r="U136" s="60">
        <f t="shared" si="29"/>
        <v>32</v>
      </c>
      <c r="V136" s="53" t="str">
        <f t="shared" si="30"/>
        <v xml:space="preserve"> Completed:On time</v>
      </c>
      <c r="W136" s="56">
        <f t="shared" si="31"/>
        <v>33</v>
      </c>
    </row>
    <row r="137" spans="1:23" ht="25.35" customHeight="1">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45928</v>
      </c>
      <c r="N137" s="14"/>
      <c r="O137" s="43"/>
      <c r="P137" s="14"/>
      <c r="Q137" s="14"/>
      <c r="R137" s="12">
        <f t="shared" si="26"/>
        <v>103</v>
      </c>
      <c r="S137" s="25">
        <v>44827</v>
      </c>
      <c r="T137" s="12" t="s">
        <v>38</v>
      </c>
      <c r="U137" s="60">
        <f t="shared" si="29"/>
        <v>103</v>
      </c>
      <c r="V137" s="53" t="str">
        <f t="shared" si="30"/>
        <v>Completed:Delayed</v>
      </c>
      <c r="W137" s="56">
        <f t="shared" si="31"/>
        <v>91</v>
      </c>
    </row>
    <row r="138" spans="1:23" ht="25.35" customHeight="1">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45928</v>
      </c>
      <c r="N138" s="14"/>
      <c r="O138" s="43"/>
      <c r="P138" s="14"/>
      <c r="Q138" s="14"/>
      <c r="R138" s="12">
        <f t="shared" si="26"/>
        <v>68</v>
      </c>
      <c r="S138" s="25">
        <v>44851</v>
      </c>
      <c r="T138" s="12" t="s">
        <v>38</v>
      </c>
      <c r="U138" s="60">
        <f t="shared" si="29"/>
        <v>68</v>
      </c>
      <c r="V138" s="53" t="str">
        <f t="shared" si="30"/>
        <v>Completed:Delayed</v>
      </c>
      <c r="W138" s="56">
        <f t="shared" si="31"/>
        <v>67</v>
      </c>
    </row>
    <row r="139" spans="1:23" ht="25.35" customHeight="1">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45928</v>
      </c>
      <c r="N139" s="13"/>
      <c r="O139" s="13"/>
      <c r="P139" s="13"/>
      <c r="Q139" s="12"/>
      <c r="R139" s="12">
        <f t="shared" si="26"/>
        <v>58</v>
      </c>
      <c r="S139" s="25">
        <v>42735</v>
      </c>
      <c r="T139" s="12" t="s">
        <v>38</v>
      </c>
      <c r="U139" s="60">
        <f t="shared" si="29"/>
        <v>58</v>
      </c>
      <c r="V139" s="53" t="str">
        <f t="shared" si="30"/>
        <v>Completed:Delayed</v>
      </c>
      <c r="W139" s="56">
        <f t="shared" si="31"/>
        <v>59</v>
      </c>
    </row>
    <row r="140" spans="1:23" ht="25.35" customHeight="1">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45928</v>
      </c>
      <c r="N140" s="13"/>
      <c r="O140" s="13"/>
      <c r="P140" s="13"/>
      <c r="Q140" s="12"/>
      <c r="R140" s="12">
        <f t="shared" si="26"/>
        <v>53</v>
      </c>
      <c r="S140" s="25">
        <v>43285</v>
      </c>
      <c r="T140" s="12" t="s">
        <v>38</v>
      </c>
      <c r="U140" s="60">
        <f t="shared" si="29"/>
        <v>53</v>
      </c>
      <c r="V140" s="53" t="str">
        <f t="shared" si="30"/>
        <v>Completed:Delayed</v>
      </c>
      <c r="W140" s="56">
        <f t="shared" si="31"/>
        <v>55</v>
      </c>
    </row>
    <row r="141" spans="1:23" ht="25.35" customHeight="1">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45928</v>
      </c>
      <c r="N141" s="13"/>
      <c r="O141" s="13"/>
      <c r="P141" s="13"/>
      <c r="Q141" s="12"/>
      <c r="R141" s="12">
        <f t="shared" si="26"/>
        <v>32</v>
      </c>
      <c r="S141" s="25">
        <v>43398</v>
      </c>
      <c r="T141" s="12" t="s">
        <v>38</v>
      </c>
      <c r="U141" s="60">
        <f t="shared" si="29"/>
        <v>32</v>
      </c>
      <c r="V141" s="53" t="str">
        <f t="shared" si="30"/>
        <v xml:space="preserve"> Completed:On time</v>
      </c>
      <c r="W141" s="56">
        <f t="shared" si="31"/>
        <v>45</v>
      </c>
    </row>
    <row r="142" spans="1:23" ht="25.35" customHeight="1">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45928</v>
      </c>
      <c r="N142" s="13"/>
      <c r="O142" s="13"/>
      <c r="P142" s="13"/>
      <c r="Q142" s="12"/>
      <c r="R142" s="12">
        <f t="shared" si="26"/>
        <v>49</v>
      </c>
      <c r="S142" s="25">
        <v>42825</v>
      </c>
      <c r="T142" s="12" t="s">
        <v>38</v>
      </c>
      <c r="U142" s="60">
        <f t="shared" si="29"/>
        <v>49</v>
      </c>
      <c r="V142" s="53" t="str">
        <f t="shared" si="30"/>
        <v xml:space="preserve"> Completed:On time</v>
      </c>
      <c r="W142" s="56">
        <f t="shared" si="31"/>
        <v>55</v>
      </c>
    </row>
    <row r="143" spans="1:23" ht="25.35" customHeight="1">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45928</v>
      </c>
      <c r="N143" s="13"/>
      <c r="O143" s="13"/>
      <c r="P143" s="13"/>
      <c r="Q143" s="12"/>
      <c r="R143" s="12">
        <f t="shared" si="26"/>
        <v>43</v>
      </c>
      <c r="S143" s="25">
        <v>42620</v>
      </c>
      <c r="T143" s="12" t="s">
        <v>38</v>
      </c>
      <c r="U143" s="60">
        <f t="shared" si="29"/>
        <v>43</v>
      </c>
      <c r="V143" s="53" t="str">
        <f t="shared" si="30"/>
        <v xml:space="preserve"> Completed:On time</v>
      </c>
      <c r="W143" s="56">
        <f t="shared" si="31"/>
        <v>43</v>
      </c>
    </row>
    <row r="144" spans="1:23" ht="25.35" customHeight="1">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45928</v>
      </c>
      <c r="N144" s="13"/>
      <c r="O144" s="13"/>
      <c r="P144" s="13"/>
      <c r="Q144" s="12"/>
      <c r="R144" s="12">
        <f t="shared" si="26"/>
        <v>81</v>
      </c>
      <c r="S144" s="25">
        <v>44137</v>
      </c>
      <c r="T144" s="12" t="s">
        <v>38</v>
      </c>
      <c r="U144" s="60">
        <f t="shared" si="29"/>
        <v>81</v>
      </c>
      <c r="V144" s="53" t="str">
        <f t="shared" si="30"/>
        <v>Completed:Delayed</v>
      </c>
      <c r="W144" s="56">
        <f t="shared" si="31"/>
        <v>81</v>
      </c>
    </row>
    <row r="145" spans="1:23" ht="25.35" customHeight="1">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45928</v>
      </c>
      <c r="N145" s="14"/>
      <c r="O145" s="43"/>
      <c r="P145" s="14"/>
      <c r="Q145" s="14"/>
      <c r="R145" s="12">
        <f t="shared" si="26"/>
        <v>63</v>
      </c>
      <c r="S145" s="25">
        <v>45441</v>
      </c>
      <c r="T145" s="12" t="s">
        <v>38</v>
      </c>
      <c r="U145" s="60">
        <f t="shared" si="29"/>
        <v>63</v>
      </c>
      <c r="V145" s="53" t="str">
        <f t="shared" si="30"/>
        <v>Completed:Delayed</v>
      </c>
      <c r="W145" s="56">
        <f t="shared" si="31"/>
        <v>52</v>
      </c>
    </row>
    <row r="146" spans="1:23" ht="25.35" customHeight="1">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45928</v>
      </c>
      <c r="N146" s="13"/>
      <c r="O146" s="13"/>
      <c r="P146" s="13"/>
      <c r="Q146" s="12"/>
      <c r="R146" s="12">
        <f t="shared" si="26"/>
        <v>45</v>
      </c>
      <c r="S146" s="25">
        <v>43789</v>
      </c>
      <c r="T146" s="12" t="s">
        <v>38</v>
      </c>
      <c r="U146" s="60">
        <f t="shared" si="29"/>
        <v>45</v>
      </c>
      <c r="V146" s="53" t="str">
        <f t="shared" si="30"/>
        <v xml:space="preserve"> Completed:On time</v>
      </c>
      <c r="W146" s="56">
        <f t="shared" si="31"/>
        <v>38</v>
      </c>
    </row>
    <row r="147" spans="1:23" ht="25.35" customHeight="1">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45928</v>
      </c>
      <c r="N147" s="13"/>
      <c r="O147" s="13"/>
      <c r="P147" s="13"/>
      <c r="Q147" s="12"/>
      <c r="R147" s="12">
        <f t="shared" si="26"/>
        <v>34</v>
      </c>
      <c r="S147" s="25">
        <v>43813</v>
      </c>
      <c r="T147" s="12" t="s">
        <v>38</v>
      </c>
      <c r="U147" s="60">
        <f t="shared" si="29"/>
        <v>34</v>
      </c>
      <c r="V147" s="53" t="str">
        <f t="shared" si="30"/>
        <v xml:space="preserve"> Completed:On time</v>
      </c>
      <c r="W147" s="56">
        <f t="shared" si="31"/>
        <v>38</v>
      </c>
    </row>
    <row r="148" spans="1:23" ht="25.35" customHeight="1">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45928</v>
      </c>
      <c r="N148" s="13"/>
      <c r="O148" s="13"/>
      <c r="P148" s="13"/>
      <c r="Q148" s="12"/>
      <c r="R148" s="12">
        <f t="shared" si="26"/>
        <v>27</v>
      </c>
      <c r="S148" s="25">
        <v>42151</v>
      </c>
      <c r="T148" s="12" t="s">
        <v>38</v>
      </c>
      <c r="U148" s="60">
        <f t="shared" si="29"/>
        <v>27</v>
      </c>
      <c r="V148" s="53" t="str">
        <f t="shared" si="30"/>
        <v xml:space="preserve"> Completed:On time</v>
      </c>
      <c r="W148" s="56">
        <f t="shared" si="31"/>
        <v>28</v>
      </c>
    </row>
    <row r="149" spans="1:23" ht="25.35" customHeight="1">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45928</v>
      </c>
      <c r="N149" s="14"/>
      <c r="O149" s="25">
        <v>44075</v>
      </c>
      <c r="P149" s="25">
        <v>44317</v>
      </c>
      <c r="Q149" s="14">
        <v>8</v>
      </c>
      <c r="R149" s="12">
        <f t="shared" si="26"/>
        <v>50</v>
      </c>
      <c r="S149" s="25">
        <v>44543</v>
      </c>
      <c r="T149" s="12" t="s">
        <v>38</v>
      </c>
      <c r="U149" s="60">
        <f t="shared" si="29"/>
        <v>50</v>
      </c>
      <c r="V149" s="53" t="str">
        <f t="shared" si="30"/>
        <v xml:space="preserve"> Completed:On time</v>
      </c>
      <c r="W149" s="56">
        <f t="shared" si="31"/>
        <v>42</v>
      </c>
    </row>
    <row r="150" spans="1:23" ht="25.35" customHeight="1">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45928</v>
      </c>
      <c r="N150" s="14"/>
      <c r="O150" s="43"/>
      <c r="P150" s="14"/>
      <c r="Q150" s="14"/>
      <c r="R150" s="12">
        <f t="shared" si="26"/>
        <v>56</v>
      </c>
      <c r="S150" s="25">
        <v>45202</v>
      </c>
      <c r="T150" s="12" t="s">
        <v>38</v>
      </c>
      <c r="U150" s="60">
        <f t="shared" si="29"/>
        <v>56</v>
      </c>
      <c r="V150" s="53" t="str">
        <f t="shared" si="30"/>
        <v>Completed:Delayed</v>
      </c>
      <c r="W150" s="56">
        <f t="shared" si="31"/>
        <v>45</v>
      </c>
    </row>
    <row r="151" spans="1:23" ht="25.35" customHeight="1">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45928</v>
      </c>
      <c r="N151" s="13"/>
      <c r="O151" s="13"/>
      <c r="P151" s="13"/>
      <c r="Q151" s="12"/>
      <c r="R151" s="12">
        <f t="shared" si="26"/>
        <v>54</v>
      </c>
      <c r="S151" s="25">
        <v>42978</v>
      </c>
      <c r="T151" s="12" t="s">
        <v>38</v>
      </c>
      <c r="U151" s="60">
        <f t="shared" si="29"/>
        <v>54</v>
      </c>
      <c r="V151" s="53" t="str">
        <f t="shared" si="30"/>
        <v>Completed:Delayed</v>
      </c>
      <c r="W151" s="56">
        <f t="shared" si="31"/>
        <v>65</v>
      </c>
    </row>
    <row r="152" spans="1:23" ht="25.35" customHeight="1">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45928</v>
      </c>
      <c r="N152" s="14"/>
      <c r="O152" s="25"/>
      <c r="P152" s="25"/>
      <c r="Q152" s="14"/>
      <c r="R152" s="12">
        <f t="shared" si="26"/>
        <v>54</v>
      </c>
      <c r="S152" s="25">
        <v>44410</v>
      </c>
      <c r="T152" s="12" t="s">
        <v>38</v>
      </c>
      <c r="U152" s="60">
        <f t="shared" si="29"/>
        <v>54</v>
      </c>
      <c r="V152" s="53" t="str">
        <f t="shared" si="30"/>
        <v>Completed:Delayed</v>
      </c>
      <c r="W152" s="56">
        <f t="shared" si="31"/>
        <v>52</v>
      </c>
    </row>
    <row r="153" spans="1:23" ht="25.35" customHeight="1">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45928</v>
      </c>
      <c r="N153" s="14">
        <f ca="1">DATEDIF(L153,M153,"M") +1</f>
        <v>91</v>
      </c>
      <c r="O153" s="43"/>
      <c r="P153" s="14"/>
      <c r="Q153" s="14"/>
      <c r="R153" s="12">
        <f t="shared" ca="1" si="26"/>
        <v>91</v>
      </c>
      <c r="S153" s="25">
        <v>45776</v>
      </c>
      <c r="T153" s="12" t="s">
        <v>38</v>
      </c>
      <c r="U153" s="60">
        <f t="shared" si="29"/>
        <v>86</v>
      </c>
      <c r="V153" s="53" t="str">
        <f t="shared" si="30"/>
        <v>Completed:Delayed</v>
      </c>
      <c r="W153" s="56">
        <f t="shared" si="31"/>
        <v>76</v>
      </c>
    </row>
    <row r="154" spans="1:23" ht="25.35" customHeight="1">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45928</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35" customHeight="1">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45928</v>
      </c>
      <c r="N155" s="14">
        <f ca="1">DATEDIF(L155,M155,"M") +1</f>
        <v>91</v>
      </c>
      <c r="O155" s="43"/>
      <c r="P155" s="14"/>
      <c r="Q155" s="14"/>
      <c r="R155" s="12">
        <f t="shared" ca="1" si="26"/>
        <v>91</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35" customHeight="1">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45928</v>
      </c>
      <c r="N156" s="14"/>
      <c r="O156" s="43"/>
      <c r="P156" s="14"/>
      <c r="Q156" s="14"/>
      <c r="R156" s="12">
        <f t="shared" si="26"/>
        <v>88</v>
      </c>
      <c r="S156" s="25">
        <v>45105</v>
      </c>
      <c r="T156" s="12" t="s">
        <v>38</v>
      </c>
      <c r="U156" s="60">
        <f t="shared" ref="U156:U161" si="32">DATEDIF(L156,S156,"M")+1-Q156</f>
        <v>88</v>
      </c>
      <c r="V156" s="53" t="str">
        <f t="shared" ref="V156:V161" si="33">IF(U156&gt;51,"Completed:Delayed"," Completed:On time")</f>
        <v>Completed:Delayed</v>
      </c>
      <c r="W156" s="56">
        <f t="shared" ref="W156:W161" si="34">DATEDIF(K156,S156,"M")+1-Q156</f>
        <v>73</v>
      </c>
    </row>
    <row r="157" spans="1:23" ht="25.35" customHeight="1">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45928</v>
      </c>
      <c r="N157" s="14"/>
      <c r="O157" s="43"/>
      <c r="P157" s="14"/>
      <c r="Q157" s="14"/>
      <c r="R157" s="12">
        <f t="shared" si="26"/>
        <v>55</v>
      </c>
      <c r="S157" s="25">
        <v>44834</v>
      </c>
      <c r="T157" s="12" t="s">
        <v>38</v>
      </c>
      <c r="U157" s="60">
        <f t="shared" si="32"/>
        <v>55</v>
      </c>
      <c r="V157" s="53" t="str">
        <f t="shared" si="33"/>
        <v>Completed:Delayed</v>
      </c>
      <c r="W157" s="56">
        <f t="shared" si="34"/>
        <v>53</v>
      </c>
    </row>
    <row r="158" spans="1:23" ht="25.35" customHeight="1">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45928</v>
      </c>
      <c r="N158" s="13"/>
      <c r="O158" s="25">
        <v>44896</v>
      </c>
      <c r="P158" s="25">
        <v>44985</v>
      </c>
      <c r="Q158" s="12">
        <v>3</v>
      </c>
      <c r="R158" s="12">
        <f t="shared" si="26"/>
        <v>41</v>
      </c>
      <c r="S158" s="25">
        <v>43768</v>
      </c>
      <c r="T158" s="12" t="s">
        <v>38</v>
      </c>
      <c r="U158" s="60">
        <f t="shared" si="32"/>
        <v>41</v>
      </c>
      <c r="V158" s="53" t="str">
        <f t="shared" si="33"/>
        <v xml:space="preserve"> Completed:On time</v>
      </c>
      <c r="W158" s="56">
        <f t="shared" si="34"/>
        <v>40</v>
      </c>
    </row>
    <row r="159" spans="1:23" ht="25.35" customHeight="1">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45928</v>
      </c>
      <c r="N159" s="14"/>
      <c r="O159" s="43"/>
      <c r="P159" s="14"/>
      <c r="Q159" s="14"/>
      <c r="R159" s="12">
        <f t="shared" si="26"/>
        <v>47</v>
      </c>
      <c r="S159" s="25">
        <v>44938</v>
      </c>
      <c r="T159" s="12" t="s">
        <v>38</v>
      </c>
      <c r="U159" s="60">
        <f t="shared" si="32"/>
        <v>47</v>
      </c>
      <c r="V159" s="53" t="str">
        <f t="shared" si="33"/>
        <v xml:space="preserve"> Completed:On time</v>
      </c>
      <c r="W159" s="56">
        <f t="shared" si="34"/>
        <v>51</v>
      </c>
    </row>
    <row r="160" spans="1:23" ht="25.35" customHeight="1">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45928</v>
      </c>
      <c r="N160" s="14"/>
      <c r="O160" s="43"/>
      <c r="P160" s="14"/>
      <c r="Q160" s="14"/>
      <c r="R160" s="12">
        <f t="shared" si="26"/>
        <v>95</v>
      </c>
      <c r="S160" s="25">
        <v>44957</v>
      </c>
      <c r="T160" s="12" t="s">
        <v>38</v>
      </c>
      <c r="U160" s="60">
        <f t="shared" si="32"/>
        <v>95</v>
      </c>
      <c r="V160" s="53" t="str">
        <f t="shared" si="33"/>
        <v>Completed:Delayed</v>
      </c>
      <c r="W160" s="56">
        <f t="shared" si="34"/>
        <v>115</v>
      </c>
    </row>
    <row r="161" spans="1:23" ht="25.35" customHeight="1">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45928</v>
      </c>
      <c r="N161" s="14"/>
      <c r="O161" s="43"/>
      <c r="P161" s="14"/>
      <c r="Q161" s="14"/>
      <c r="R161" s="12">
        <f t="shared" si="26"/>
        <v>52</v>
      </c>
      <c r="S161" s="25">
        <v>44741</v>
      </c>
      <c r="T161" s="12" t="s">
        <v>38</v>
      </c>
      <c r="U161" s="60">
        <f t="shared" si="32"/>
        <v>52</v>
      </c>
      <c r="V161" s="53" t="str">
        <f t="shared" si="33"/>
        <v>Completed:Delayed</v>
      </c>
      <c r="W161" s="56">
        <f t="shared" si="34"/>
        <v>47</v>
      </c>
    </row>
    <row r="162" spans="1:23" ht="25.35" customHeight="1">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45928</v>
      </c>
      <c r="N162" s="14">
        <f ca="1">DATEDIF(L162,M162,"M") +1</f>
        <v>91</v>
      </c>
      <c r="O162" s="43"/>
      <c r="P162" s="14"/>
      <c r="Q162" s="14"/>
      <c r="R162" s="12">
        <f t="shared" ca="1" si="26"/>
        <v>91</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35" customHeight="1">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45928</v>
      </c>
      <c r="N163" s="14">
        <f ca="1">DATEDIF(L163,M163,"M") +1</f>
        <v>91</v>
      </c>
      <c r="O163" s="43"/>
      <c r="P163" s="14"/>
      <c r="Q163" s="14"/>
      <c r="R163" s="12">
        <f t="shared" ca="1" si="26"/>
        <v>91</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35" customHeight="1">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45928</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35" customHeight="1">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45928</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35" customHeight="1">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45928</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35" customHeight="1">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45928</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35" customHeight="1">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45928</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35" customHeight="1">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45928</v>
      </c>
      <c r="N169" s="14">
        <f ca="1">DATEDIF(L169,M169,"M") +1</f>
        <v>91</v>
      </c>
      <c r="O169" s="43"/>
      <c r="P169" s="14"/>
      <c r="Q169" s="14"/>
      <c r="R169" s="12">
        <f t="shared" ca="1" si="26"/>
        <v>91</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35" customHeight="1">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45928</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35" customHeight="1">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45928</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35" customHeight="1">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45928</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35" customHeight="1">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45928</v>
      </c>
      <c r="N173" s="14">
        <f ca="1">DATEDIF(L173,M173,"M") +1</f>
        <v>91</v>
      </c>
      <c r="O173" s="43"/>
      <c r="P173" s="14"/>
      <c r="Q173" s="14"/>
      <c r="R173" s="12">
        <f t="shared" ca="1" si="26"/>
        <v>91</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35" customHeight="1">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45928</v>
      </c>
      <c r="N174" s="14">
        <f ca="1">DATEDIF(L174,M174,"M") +1</f>
        <v>91</v>
      </c>
      <c r="O174" s="43"/>
      <c r="P174" s="14"/>
      <c r="Q174" s="14"/>
      <c r="R174" s="12">
        <f t="shared" ca="1" si="26"/>
        <v>91</v>
      </c>
      <c r="S174" s="25">
        <v>45701</v>
      </c>
      <c r="T174" s="12" t="s">
        <v>38</v>
      </c>
      <c r="U174" s="60">
        <f>DATEDIF(L174,S174,"M")+1-Q174</f>
        <v>84</v>
      </c>
      <c r="V174" s="53" t="str">
        <f>IF(U174&gt;51,"Completed:Delayed"," Completed:On time")</f>
        <v>Completed:Delayed</v>
      </c>
      <c r="W174" s="56">
        <f>DATEDIF(K174,S174,"M")+1-Q174</f>
        <v>78</v>
      </c>
    </row>
    <row r="175" spans="1:23" ht="25.35" customHeight="1">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45928</v>
      </c>
      <c r="N175" s="14">
        <f ca="1">DATEDIF(L175,M175,"M") +1</f>
        <v>91</v>
      </c>
      <c r="O175" s="43"/>
      <c r="P175" s="14"/>
      <c r="Q175" s="14"/>
      <c r="R175" s="12">
        <f t="shared" ca="1" si="26"/>
        <v>91</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35" customHeight="1">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45928</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35" customHeight="1">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45928</v>
      </c>
      <c r="N177" s="14">
        <f ca="1">DATEDIF(L177,M177,"M") +1</f>
        <v>67</v>
      </c>
      <c r="O177" s="25">
        <v>45413</v>
      </c>
      <c r="P177" s="25">
        <v>45535</v>
      </c>
      <c r="Q177" s="14">
        <v>4</v>
      </c>
      <c r="R177" s="12">
        <f t="shared" ca="1" si="26"/>
        <v>67</v>
      </c>
      <c r="S177" s="25">
        <v>45568</v>
      </c>
      <c r="T177" s="12" t="s">
        <v>38</v>
      </c>
      <c r="U177" s="60">
        <f>DATEDIF(L177,S177,"M")+1-Q177</f>
        <v>52</v>
      </c>
      <c r="V177" s="53" t="str">
        <f>IF(U177&gt;51,"Completed:Delayed"," Completed:On time")</f>
        <v>Completed:Delayed</v>
      </c>
      <c r="W177" s="56">
        <f>DATEDIF(K177,S177,"M")+1-Q177</f>
        <v>42</v>
      </c>
    </row>
    <row r="178" spans="1:23" ht="25.35" customHeight="1">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45928</v>
      </c>
      <c r="N178" s="14">
        <f ca="1">DATEDIF(L178,M178,"M") +1</f>
        <v>91</v>
      </c>
      <c r="O178" s="43"/>
      <c r="P178" s="14"/>
      <c r="Q178" s="14"/>
      <c r="R178" s="12">
        <f t="shared" ca="1" si="26"/>
        <v>91</v>
      </c>
      <c r="S178" s="25">
        <v>45610</v>
      </c>
      <c r="T178" s="12" t="s">
        <v>38</v>
      </c>
      <c r="U178" s="60">
        <f>DATEDIF(L178,S178,"M")+1-Q178</f>
        <v>81</v>
      </c>
      <c r="V178" s="53" t="str">
        <f>IF(U178&gt;51,"Completed:Delayed"," Completed:On time")</f>
        <v>Completed:Delayed</v>
      </c>
      <c r="W178" s="56">
        <f>DATEDIF(K178,S178,"M")+1-Q178</f>
        <v>71</v>
      </c>
    </row>
    <row r="179" spans="1:23" ht="25.35" customHeight="1">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45928</v>
      </c>
      <c r="N179" s="14">
        <f ca="1">DATEDIF(L179,M179,"M") +1</f>
        <v>79</v>
      </c>
      <c r="O179" s="43"/>
      <c r="P179" s="14"/>
      <c r="Q179" s="14"/>
      <c r="R179" s="12">
        <f t="shared" ca="1" si="26"/>
        <v>79</v>
      </c>
      <c r="S179" s="25">
        <v>45889</v>
      </c>
      <c r="T179" s="12" t="s">
        <v>38</v>
      </c>
      <c r="U179" s="53" t="str">
        <f ca="1">IF(N179&gt;60,"In progress: Above 60 months","In progress: Below 60 Months")</f>
        <v>In progress: Above 60 months</v>
      </c>
      <c r="V179" s="53" t="str">
        <f ca="1">IF(N179&gt;60,"In progress: Above 60 months","In progress: Below 60 Months")</f>
        <v>In progress: Above 60 months</v>
      </c>
      <c r="W179" s="56">
        <f>DATEDIF(K179,S179,"M")+1-Q179</f>
        <v>72</v>
      </c>
    </row>
    <row r="180" spans="1:23" ht="25.35" customHeight="1">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45928</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35" customHeight="1">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45928</v>
      </c>
      <c r="N181" s="14">
        <f ca="1">DATEDIF(L181,M181,"M") +1</f>
        <v>79</v>
      </c>
      <c r="O181" s="25">
        <v>45170</v>
      </c>
      <c r="P181" s="25">
        <v>45473</v>
      </c>
      <c r="Q181" s="14">
        <v>10</v>
      </c>
      <c r="R181" s="12">
        <f t="shared" ca="1" si="26"/>
        <v>79</v>
      </c>
      <c r="S181" s="25">
        <v>45640</v>
      </c>
      <c r="T181" s="12" t="s">
        <v>38</v>
      </c>
      <c r="U181" s="60">
        <f>DATEDIF(L181,S181,"M")+1-Q181</f>
        <v>60</v>
      </c>
      <c r="V181" s="53" t="str">
        <f>IF(U181&gt;51,"Completed:Delayed"," Completed:On time")</f>
        <v>Completed:Delayed</v>
      </c>
      <c r="W181" s="56"/>
    </row>
    <row r="182" spans="1:23" ht="25.35" customHeight="1">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45928</v>
      </c>
      <c r="N182" s="14">
        <f ca="1">DATEDIF(L182,M182,"M") +1</f>
        <v>79</v>
      </c>
      <c r="O182" s="43"/>
      <c r="P182" s="14"/>
      <c r="Q182" s="14"/>
      <c r="R182" s="12">
        <f t="shared" ca="1" si="26"/>
        <v>79</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35" customHeight="1">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45928</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35" customHeight="1">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45928</v>
      </c>
      <c r="N184" s="14">
        <f ca="1">DATEDIF(L184,M184,"M") +1</f>
        <v>79</v>
      </c>
      <c r="O184" s="43"/>
      <c r="P184" s="14"/>
      <c r="Q184" s="14"/>
      <c r="R184" s="12">
        <f t="shared" ca="1" si="26"/>
        <v>79</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35" customHeight="1">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45928</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35" customHeight="1">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45928</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35" customHeight="1">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45928</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35" customHeight="1">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45928</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35" customHeight="1">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45928</v>
      </c>
      <c r="N189" s="14">
        <f ca="1">DATEDIF(L189,M189,"M") +1</f>
        <v>79</v>
      </c>
      <c r="O189" s="43"/>
      <c r="P189" s="14"/>
      <c r="Q189" s="14"/>
      <c r="R189" s="12">
        <f t="shared" ca="1" si="26"/>
        <v>79</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35" customHeight="1">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5">TODAY()</f>
        <v>45928</v>
      </c>
      <c r="N190" s="13"/>
      <c r="O190" s="13"/>
      <c r="P190" s="13"/>
      <c r="Q190" s="12"/>
      <c r="R190" s="12">
        <f t="shared" ref="R190:R221" si="36">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35" customHeight="1">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5"/>
        <v>45928</v>
      </c>
      <c r="N191" s="13"/>
      <c r="O191" s="13"/>
      <c r="P191" s="13"/>
      <c r="Q191" s="12"/>
      <c r="R191" s="12">
        <f t="shared" si="36"/>
        <v>57</v>
      </c>
      <c r="S191" s="25">
        <v>43433</v>
      </c>
      <c r="T191" s="12" t="s">
        <v>38</v>
      </c>
      <c r="U191" s="60">
        <f>DATEDIF(L191,S191,"M")+1-Q191</f>
        <v>57</v>
      </c>
      <c r="V191" s="53" t="str">
        <f>IF(U191&gt;51,"Completed:Delayed"," Completed:On time")</f>
        <v>Completed:Delayed</v>
      </c>
      <c r="W191" s="56">
        <f>DATEDIF(K191,S191,"M")+1-Q191</f>
        <v>52</v>
      </c>
    </row>
    <row r="192" spans="1:23" ht="25.35" customHeight="1">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5"/>
        <v>45928</v>
      </c>
      <c r="N192" s="14"/>
      <c r="O192" s="43"/>
      <c r="P192" s="14"/>
      <c r="Q192" s="14"/>
      <c r="R192" s="12">
        <f t="shared" si="36"/>
        <v>81</v>
      </c>
      <c r="S192" s="25">
        <v>44529</v>
      </c>
      <c r="T192" s="12" t="s">
        <v>38</v>
      </c>
      <c r="U192" s="60">
        <f>DATEDIF(L192,S192,"M")+1-Q192</f>
        <v>81</v>
      </c>
      <c r="V192" s="53" t="str">
        <f>IF(U192&gt;51,"Completed:Delayed"," Completed:On time")</f>
        <v>Completed:Delayed</v>
      </c>
      <c r="W192" s="56">
        <f>DATEDIF(K192,S192,"M")+1-Q192</f>
        <v>65</v>
      </c>
    </row>
    <row r="193" spans="1:25" ht="25.35" customHeight="1">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5"/>
        <v>45928</v>
      </c>
      <c r="N193" s="14">
        <f ca="1">DATEDIF(L193,M193,"M") +1</f>
        <v>79</v>
      </c>
      <c r="O193" s="43"/>
      <c r="P193" s="14"/>
      <c r="Q193" s="14"/>
      <c r="R193" s="12">
        <f t="shared" ca="1" si="36"/>
        <v>79</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35" customHeight="1">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5"/>
        <v>45928</v>
      </c>
      <c r="N194" s="13"/>
      <c r="O194" s="13"/>
      <c r="P194" s="13"/>
      <c r="Q194" s="12"/>
      <c r="R194" s="12">
        <f t="shared" si="36"/>
        <v>56</v>
      </c>
      <c r="S194" s="25">
        <v>42325</v>
      </c>
      <c r="T194" s="12" t="s">
        <v>38</v>
      </c>
      <c r="U194" s="60">
        <f>DATEDIF(L194,S194,"M")+1-Q194</f>
        <v>56</v>
      </c>
      <c r="V194" s="53" t="str">
        <f>IF(U194&gt;51,"Completed:Delayed"," Completed:On time")</f>
        <v>Completed:Delayed</v>
      </c>
      <c r="W194" s="56">
        <f>DATEDIF(K194,S194,"M")+1-Q194</f>
        <v>53</v>
      </c>
      <c r="X194" s="21"/>
      <c r="Y194" t="s">
        <v>754</v>
      </c>
    </row>
    <row r="195" spans="1:25" ht="25.35" customHeight="1">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5"/>
        <v>45928</v>
      </c>
      <c r="N195" s="13"/>
      <c r="O195" s="13"/>
      <c r="P195" s="13"/>
      <c r="Q195" s="12"/>
      <c r="R195" s="12">
        <f t="shared" si="36"/>
        <v>42</v>
      </c>
      <c r="S195" s="25">
        <v>43678</v>
      </c>
      <c r="T195" s="12" t="s">
        <v>38</v>
      </c>
      <c r="U195" s="60">
        <f>DATEDIF(L195,S195,"M")+1-Q195</f>
        <v>42</v>
      </c>
      <c r="V195" s="53" t="str">
        <f>IF(U195&gt;51,"Completed:Delayed"," Completed:On time")</f>
        <v xml:space="preserve"> Completed:On time</v>
      </c>
      <c r="W195" s="56">
        <f>DATEDIF(K195,S195,"M")+1-Q195</f>
        <v>32</v>
      </c>
    </row>
    <row r="196" spans="1:25" ht="25.35" customHeight="1">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5"/>
        <v>45928</v>
      </c>
      <c r="N196" s="14">
        <f ca="1">DATEDIF(L196,M196,"M") +1</f>
        <v>79</v>
      </c>
      <c r="O196" s="25">
        <v>45078</v>
      </c>
      <c r="P196" s="25">
        <v>45443</v>
      </c>
      <c r="Q196" s="14">
        <v>12</v>
      </c>
      <c r="R196" s="12">
        <f t="shared" ca="1" si="36"/>
        <v>79</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35" customHeight="1">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5"/>
        <v>45928</v>
      </c>
      <c r="N197" s="14">
        <f ca="1">DATEDIF(L197,M197,"M") +1</f>
        <v>79</v>
      </c>
      <c r="O197" s="43"/>
      <c r="P197" s="14"/>
      <c r="Q197" s="14"/>
      <c r="R197" s="12">
        <f t="shared" ca="1" si="36"/>
        <v>79</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35" customHeight="1">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5"/>
        <v>45928</v>
      </c>
      <c r="N198" s="13"/>
      <c r="O198" s="13"/>
      <c r="P198" s="13"/>
      <c r="Q198" s="12"/>
      <c r="R198" s="12">
        <f t="shared" si="36"/>
        <v>28</v>
      </c>
      <c r="S198" s="25">
        <v>42173</v>
      </c>
      <c r="T198" s="12" t="s">
        <v>38</v>
      </c>
      <c r="U198" s="60">
        <f>DATEDIF(L198,S198,"M")+1-Q198</f>
        <v>28</v>
      </c>
      <c r="V198" s="53" t="str">
        <f>IF(U198&gt;51,"Completed:Delayed"," Completed:On time")</f>
        <v xml:space="preserve"> Completed:On time</v>
      </c>
      <c r="W198" s="56">
        <f>DATEDIF(K198,S198,"M")+1-Q198</f>
        <v>44</v>
      </c>
    </row>
    <row r="199" spans="1:25" ht="25.35" customHeight="1">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5"/>
        <v>45928</v>
      </c>
      <c r="N199" s="14">
        <f ca="1">DATEDIF(L199,M199,"M") +1</f>
        <v>67</v>
      </c>
      <c r="O199" s="43"/>
      <c r="P199" s="14"/>
      <c r="Q199" s="14"/>
      <c r="R199" s="12">
        <f t="shared" ca="1" si="36"/>
        <v>67</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35" customHeight="1">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5"/>
        <v>45928</v>
      </c>
      <c r="N200" s="14"/>
      <c r="O200" s="43"/>
      <c r="P200" s="14"/>
      <c r="Q200" s="14"/>
      <c r="R200" s="12">
        <f t="shared" si="36"/>
        <v>94</v>
      </c>
      <c r="S200" s="25">
        <v>44539</v>
      </c>
      <c r="T200" s="12" t="s">
        <v>38</v>
      </c>
      <c r="U200" s="60">
        <f>DATEDIF(L200,S200,"M")+1-Q200</f>
        <v>94</v>
      </c>
      <c r="V200" s="53" t="str">
        <f>IF(U200&gt;51,"Completed:Delayed"," Completed:On time")</f>
        <v>Completed:Delayed</v>
      </c>
      <c r="W200" s="56">
        <f>DATEDIF(K200,S200,"M")+1-Q200</f>
        <v>93</v>
      </c>
    </row>
    <row r="201" spans="1:25" ht="25.35" customHeight="1">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5"/>
        <v>45928</v>
      </c>
      <c r="N201" s="14">
        <f ca="1">DATEDIF(L201,M201,"M") +1</f>
        <v>67</v>
      </c>
      <c r="O201" s="43"/>
      <c r="P201" s="14"/>
      <c r="Q201" s="14"/>
      <c r="R201" s="12">
        <f t="shared" ca="1" si="36"/>
        <v>67</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35" customHeight="1">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5"/>
        <v>45928</v>
      </c>
      <c r="N202" s="14">
        <f ca="1">DATEDIF(L202,M202,"M") +1</f>
        <v>67</v>
      </c>
      <c r="O202" s="43"/>
      <c r="P202" s="14"/>
      <c r="Q202" s="14"/>
      <c r="R202" s="12">
        <f t="shared" ca="1" si="36"/>
        <v>67</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35" customHeight="1">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5"/>
        <v>45928</v>
      </c>
      <c r="N203" s="14"/>
      <c r="O203" s="43"/>
      <c r="P203" s="14"/>
      <c r="Q203" s="14"/>
      <c r="R203" s="12">
        <f t="shared" si="36"/>
        <v>99</v>
      </c>
      <c r="S203" s="25">
        <v>45443</v>
      </c>
      <c r="T203" s="12" t="s">
        <v>38</v>
      </c>
      <c r="U203" s="60">
        <f t="shared" ref="U203:U210" si="37">DATEDIF(L203,S203,"M")+1-Q203</f>
        <v>99</v>
      </c>
      <c r="V203" s="53" t="str">
        <f t="shared" ref="V203:V210" si="38">IF(U203&gt;51,"Completed:Delayed"," Completed:On time")</f>
        <v>Completed:Delayed</v>
      </c>
      <c r="W203" s="56">
        <f t="shared" ref="W203:W210" si="39">DATEDIF(K203,S203,"M")+1-Q203</f>
        <v>92</v>
      </c>
    </row>
    <row r="204" spans="1:25" ht="25.35" customHeight="1">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5"/>
        <v>45928</v>
      </c>
      <c r="N204" s="14">
        <f ca="1">DATEDIF(L204,M204,"M") +1</f>
        <v>115</v>
      </c>
      <c r="O204" s="43"/>
      <c r="P204" s="14"/>
      <c r="Q204" s="14"/>
      <c r="R204" s="12">
        <f t="shared" ca="1" si="36"/>
        <v>115</v>
      </c>
      <c r="S204" s="25">
        <v>45591</v>
      </c>
      <c r="T204" s="12" t="s">
        <v>38</v>
      </c>
      <c r="U204" s="60">
        <f t="shared" si="37"/>
        <v>104</v>
      </c>
      <c r="V204" s="53" t="str">
        <f t="shared" si="38"/>
        <v>Completed:Delayed</v>
      </c>
      <c r="W204" s="56">
        <f t="shared" si="39"/>
        <v>92</v>
      </c>
    </row>
    <row r="205" spans="1:25" ht="25.35" customHeight="1">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5"/>
        <v>45928</v>
      </c>
      <c r="N205" s="14">
        <f ca="1">DATEDIF(L205,M205,"M") +1</f>
        <v>67</v>
      </c>
      <c r="O205" s="43"/>
      <c r="P205" s="14"/>
      <c r="Q205" s="14"/>
      <c r="R205" s="12">
        <f t="shared" ca="1" si="36"/>
        <v>67</v>
      </c>
      <c r="S205" s="25">
        <v>45648</v>
      </c>
      <c r="T205" s="12" t="s">
        <v>38</v>
      </c>
      <c r="U205" s="60">
        <f t="shared" si="37"/>
        <v>58</v>
      </c>
      <c r="V205" s="53" t="str">
        <f t="shared" si="38"/>
        <v>Completed:Delayed</v>
      </c>
      <c r="W205" s="56">
        <f t="shared" si="39"/>
        <v>55</v>
      </c>
    </row>
    <row r="206" spans="1:25" ht="25.35" customHeight="1">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5"/>
        <v>45928</v>
      </c>
      <c r="N206" s="13"/>
      <c r="O206" s="13"/>
      <c r="P206" s="13"/>
      <c r="Q206" s="12"/>
      <c r="R206" s="12">
        <f t="shared" si="36"/>
        <v>81</v>
      </c>
      <c r="S206" s="25">
        <v>43073</v>
      </c>
      <c r="T206" s="12" t="s">
        <v>38</v>
      </c>
      <c r="U206" s="60">
        <f t="shared" si="37"/>
        <v>81</v>
      </c>
      <c r="V206" s="53" t="str">
        <f t="shared" si="38"/>
        <v>Completed:Delayed</v>
      </c>
      <c r="W206" s="56">
        <f t="shared" si="39"/>
        <v>81</v>
      </c>
      <c r="X206" s="20"/>
      <c r="Y206" t="s">
        <v>4</v>
      </c>
    </row>
    <row r="207" spans="1:25" ht="25.35" customHeight="1">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5"/>
        <v>45928</v>
      </c>
      <c r="N207" s="14"/>
      <c r="O207" s="43"/>
      <c r="P207" s="14"/>
      <c r="Q207" s="14"/>
      <c r="R207" s="12">
        <f t="shared" si="36"/>
        <v>81</v>
      </c>
      <c r="S207" s="25">
        <v>45248</v>
      </c>
      <c r="T207" s="12" t="s">
        <v>38</v>
      </c>
      <c r="U207" s="60">
        <f t="shared" si="37"/>
        <v>81</v>
      </c>
      <c r="V207" s="53" t="str">
        <f t="shared" si="38"/>
        <v>Completed:Delayed</v>
      </c>
      <c r="W207" s="56">
        <f t="shared" si="39"/>
        <v>74</v>
      </c>
    </row>
    <row r="208" spans="1:25" ht="25.35" customHeight="1">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5"/>
        <v>45928</v>
      </c>
      <c r="N208" s="13"/>
      <c r="O208" s="13"/>
      <c r="P208" s="13"/>
      <c r="Q208" s="12"/>
      <c r="R208" s="12">
        <f t="shared" si="36"/>
        <v>63</v>
      </c>
      <c r="S208" s="25">
        <v>42551</v>
      </c>
      <c r="T208" s="12" t="s">
        <v>38</v>
      </c>
      <c r="U208" s="60">
        <f t="shared" si="37"/>
        <v>63</v>
      </c>
      <c r="V208" s="53" t="str">
        <f t="shared" si="38"/>
        <v>Completed:Delayed</v>
      </c>
      <c r="W208" s="56">
        <f t="shared" si="39"/>
        <v>63</v>
      </c>
    </row>
    <row r="209" spans="1:23" ht="25.35" customHeight="1">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5"/>
        <v>45928</v>
      </c>
      <c r="N209" s="14">
        <f ca="1">DATEDIF(L209,M209,"M") +1</f>
        <v>79</v>
      </c>
      <c r="O209" s="43"/>
      <c r="P209" s="14"/>
      <c r="Q209" s="14"/>
      <c r="R209" s="12">
        <f t="shared" ca="1" si="36"/>
        <v>79</v>
      </c>
      <c r="S209" s="25">
        <v>45483</v>
      </c>
      <c r="T209" s="12" t="s">
        <v>38</v>
      </c>
      <c r="U209" s="60">
        <f t="shared" si="37"/>
        <v>65</v>
      </c>
      <c r="V209" s="53" t="str">
        <f t="shared" si="38"/>
        <v>Completed:Delayed</v>
      </c>
      <c r="W209" s="56">
        <f t="shared" si="39"/>
        <v>64</v>
      </c>
    </row>
    <row r="210" spans="1:23" ht="25.35" customHeight="1">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5"/>
        <v>45928</v>
      </c>
      <c r="N210" s="14"/>
      <c r="O210" s="43"/>
      <c r="P210" s="14"/>
      <c r="Q210" s="14"/>
      <c r="R210" s="12">
        <f t="shared" si="36"/>
        <v>115</v>
      </c>
      <c r="S210" s="25">
        <v>45191</v>
      </c>
      <c r="T210" s="12" t="s">
        <v>38</v>
      </c>
      <c r="U210" s="60">
        <f t="shared" si="37"/>
        <v>115</v>
      </c>
      <c r="V210" s="53" t="str">
        <f t="shared" si="38"/>
        <v>Completed:Delayed</v>
      </c>
      <c r="W210" s="56">
        <f t="shared" si="39"/>
        <v>103</v>
      </c>
    </row>
    <row r="211" spans="1:23" ht="25.35" customHeight="1">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5"/>
        <v>45928</v>
      </c>
      <c r="N211" s="14">
        <f t="shared" ref="N211:N216" ca="1" si="40">DATEDIF(L211,M211,"M") +1</f>
        <v>67</v>
      </c>
      <c r="O211" s="43"/>
      <c r="P211" s="14"/>
      <c r="Q211" s="14"/>
      <c r="R211" s="12">
        <f t="shared" ca="1" si="36"/>
        <v>67</v>
      </c>
      <c r="S211" s="25">
        <v>45717</v>
      </c>
      <c r="T211" s="12" t="s">
        <v>38</v>
      </c>
      <c r="U211" s="60">
        <f t="shared" ref="U211" si="41">DATEDIF(L211,S211,"M")+1-Q211</f>
        <v>61</v>
      </c>
      <c r="V211" s="53" t="str">
        <f t="shared" ref="V211" si="42">IF(U211&gt;51,"Completed:Delayed"," Completed:On time")</f>
        <v>Completed:Delayed</v>
      </c>
      <c r="W211" s="56">
        <f t="shared" ref="W211" si="43">DATEDIF(K211,S211,"M")+1-Q211</f>
        <v>58</v>
      </c>
    </row>
    <row r="212" spans="1:23" ht="25.35" customHeight="1">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5"/>
        <v>45928</v>
      </c>
      <c r="N212" s="14">
        <f t="shared" ca="1" si="40"/>
        <v>67</v>
      </c>
      <c r="O212" s="43"/>
      <c r="P212" s="14"/>
      <c r="Q212" s="14"/>
      <c r="R212" s="12">
        <f t="shared" ca="1" si="36"/>
        <v>67</v>
      </c>
      <c r="S212" s="25"/>
      <c r="T212" s="12" t="s">
        <v>44</v>
      </c>
      <c r="U212" s="53" t="str">
        <f t="shared" ref="U212:U216" ca="1" si="44">IF(N212&gt;60,"In progress: Above 60 months","In progress: Below 60 Months")</f>
        <v>In progress: Above 60 months</v>
      </c>
      <c r="V212" s="53" t="str">
        <f t="shared" ref="V212:V216" ca="1" si="45">IF(N212&gt;60,"In progress: Above 60 months","In progress: Below 60 Months")</f>
        <v>In progress: Above 60 months</v>
      </c>
      <c r="W212" s="56"/>
    </row>
    <row r="213" spans="1:23" ht="25.35" customHeight="1">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5"/>
        <v>45928</v>
      </c>
      <c r="N213" s="14">
        <f t="shared" ca="1" si="40"/>
        <v>67</v>
      </c>
      <c r="O213" s="43"/>
      <c r="P213" s="14"/>
      <c r="Q213" s="14"/>
      <c r="R213" s="12">
        <f t="shared" ca="1" si="36"/>
        <v>67</v>
      </c>
      <c r="S213" s="25"/>
      <c r="T213" s="12" t="s">
        <v>44</v>
      </c>
      <c r="U213" s="53" t="str">
        <f t="shared" ca="1" si="44"/>
        <v>In progress: Above 60 months</v>
      </c>
      <c r="V213" s="53" t="str">
        <f t="shared" ca="1" si="45"/>
        <v>In progress: Above 60 months</v>
      </c>
      <c r="W213" s="56"/>
    </row>
    <row r="214" spans="1:23" ht="25.35" customHeight="1">
      <c r="A214" s="12">
        <v>213</v>
      </c>
      <c r="B214" s="12" t="s">
        <v>820</v>
      </c>
      <c r="C214" s="12" t="s">
        <v>821</v>
      </c>
      <c r="D214" s="12" t="s">
        <v>822</v>
      </c>
      <c r="E214" s="12" t="s">
        <v>823</v>
      </c>
      <c r="F214" s="12" t="s">
        <v>41</v>
      </c>
      <c r="G214" s="12">
        <v>10</v>
      </c>
      <c r="H214" s="12" t="s">
        <v>68</v>
      </c>
      <c r="I214" s="12" t="s">
        <v>13</v>
      </c>
      <c r="J214" s="12" t="s">
        <v>13</v>
      </c>
      <c r="K214" s="13">
        <v>44305</v>
      </c>
      <c r="L214" s="13">
        <v>43891</v>
      </c>
      <c r="M214" s="15">
        <f t="shared" ca="1" si="35"/>
        <v>45928</v>
      </c>
      <c r="N214" s="14">
        <f t="shared" ca="1" si="40"/>
        <v>67</v>
      </c>
      <c r="O214" s="43"/>
      <c r="P214" s="14"/>
      <c r="Q214" s="14"/>
      <c r="R214" s="12">
        <f t="shared" ca="1" si="36"/>
        <v>67</v>
      </c>
      <c r="S214" s="25">
        <v>45747</v>
      </c>
      <c r="T214" s="12" t="s">
        <v>38</v>
      </c>
      <c r="U214" s="60">
        <f>DATEDIF(L214,S214,"M")+1-Q214</f>
        <v>61</v>
      </c>
      <c r="V214" s="53" t="str">
        <f t="shared" ref="V214" si="46">IF(U214&gt;51,"Completed:Delayed"," Completed:On time")</f>
        <v>Completed:Delayed</v>
      </c>
      <c r="W214" s="56"/>
    </row>
    <row r="215" spans="1:23" ht="25.35" customHeight="1">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5"/>
        <v>45928</v>
      </c>
      <c r="N215" s="14">
        <f t="shared" ca="1" si="40"/>
        <v>67</v>
      </c>
      <c r="O215" s="43"/>
      <c r="P215" s="14"/>
      <c r="Q215" s="14"/>
      <c r="R215" s="12">
        <f t="shared" ca="1" si="36"/>
        <v>67</v>
      </c>
      <c r="S215" s="25"/>
      <c r="T215" s="12" t="s">
        <v>44</v>
      </c>
      <c r="U215" s="53" t="str">
        <f t="shared" ca="1" si="44"/>
        <v>In progress: Above 60 months</v>
      </c>
      <c r="V215" s="53" t="str">
        <f t="shared" ca="1" si="45"/>
        <v>In progress: Above 60 months</v>
      </c>
      <c r="W215" s="56"/>
    </row>
    <row r="216" spans="1:23" ht="25.35" customHeight="1">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5"/>
        <v>45928</v>
      </c>
      <c r="N216" s="14">
        <f t="shared" ca="1" si="40"/>
        <v>67</v>
      </c>
      <c r="O216" s="43"/>
      <c r="P216" s="14"/>
      <c r="Q216" s="14"/>
      <c r="R216" s="12">
        <f t="shared" ca="1" si="36"/>
        <v>67</v>
      </c>
      <c r="S216" s="25"/>
      <c r="T216" s="12" t="s">
        <v>44</v>
      </c>
      <c r="U216" s="53" t="str">
        <f t="shared" ca="1" si="44"/>
        <v>In progress: Above 60 months</v>
      </c>
      <c r="V216" s="53" t="str">
        <f t="shared" ca="1" si="45"/>
        <v>In progress: Above 60 months</v>
      </c>
      <c r="W216" s="56"/>
    </row>
    <row r="217" spans="1:23" ht="25.35" customHeight="1">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5"/>
        <v>45928</v>
      </c>
      <c r="N217" s="13"/>
      <c r="O217" s="13"/>
      <c r="P217" s="13"/>
      <c r="Q217" s="12"/>
      <c r="R217" s="12">
        <f t="shared" si="36"/>
        <v>75</v>
      </c>
      <c r="S217" s="25">
        <v>44334</v>
      </c>
      <c r="T217" s="12" t="s">
        <v>38</v>
      </c>
      <c r="U217" s="60">
        <f>DATEDIF(L217,S217,"M")+1-Q217</f>
        <v>75</v>
      </c>
      <c r="V217" s="53" t="str">
        <f>IF(U217&gt;51,"Completed:Delayed"," Completed:On time")</f>
        <v>Completed:Delayed</v>
      </c>
      <c r="W217" s="56">
        <f>DATEDIF(K217,S217,"M")+1-Q217</f>
        <v>63</v>
      </c>
    </row>
    <row r="218" spans="1:23" ht="25.35" customHeight="1">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5"/>
        <v>45928</v>
      </c>
      <c r="N218" s="14">
        <f ca="1">DATEDIF(L218,M218,"M") +1</f>
        <v>67</v>
      </c>
      <c r="O218" s="43"/>
      <c r="P218" s="14"/>
      <c r="Q218" s="14"/>
      <c r="R218" s="12">
        <f t="shared" ca="1" si="36"/>
        <v>67</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35" customHeight="1">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5"/>
        <v>45928</v>
      </c>
      <c r="N219" s="14">
        <f ca="1">DATEDIF(L219,M219,"M") +1</f>
        <v>67</v>
      </c>
      <c r="O219" s="43"/>
      <c r="P219" s="14"/>
      <c r="Q219" s="14"/>
      <c r="R219" s="12">
        <f t="shared" ca="1" si="36"/>
        <v>67</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35" customHeight="1">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5"/>
        <v>45928</v>
      </c>
      <c r="N220" s="14">
        <f ca="1">DATEDIF(L220,M220,"M") +1</f>
        <v>67</v>
      </c>
      <c r="O220" s="43"/>
      <c r="P220" s="14"/>
      <c r="Q220" s="14"/>
      <c r="R220" s="12">
        <f t="shared" ca="1" si="36"/>
        <v>67</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35" customHeight="1">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5"/>
        <v>45928</v>
      </c>
      <c r="N221" s="14">
        <f ca="1">DATEDIF(L221,M221,"M") +1</f>
        <v>67</v>
      </c>
      <c r="O221" s="43"/>
      <c r="P221" s="14"/>
      <c r="Q221" s="14"/>
      <c r="R221" s="12">
        <f t="shared" ca="1" si="36"/>
        <v>67</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5.95">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5"/>
        <v>45928</v>
      </c>
      <c r="N222" s="14">
        <f t="shared" ref="N222:N241" ca="1" si="47">DATEDIF(L222,M222,"M") +1</f>
        <v>7</v>
      </c>
      <c r="O222" s="65"/>
      <c r="P222" s="65"/>
      <c r="Q222" s="63"/>
      <c r="R222" s="63"/>
      <c r="S222" s="65"/>
      <c r="T222" s="63" t="s">
        <v>44</v>
      </c>
      <c r="U222" s="64" t="str">
        <f ca="1">IF(N222&gt;60,"In progress: Above 60 months","In progress: Below 60 Months")</f>
        <v>In progress: Below 60 Months</v>
      </c>
      <c r="V222" s="64" t="str">
        <f t="shared" ref="V222:V241" ca="1" si="48">IF(N222&gt;60,"In progress: Above 60 months","In progress: Below 60 Months")</f>
        <v>In progress: Below 60 Months</v>
      </c>
    </row>
    <row r="223" spans="1:23" ht="15.95">
      <c r="A223" s="63">
        <v>222</v>
      </c>
      <c r="B223" s="63" t="s">
        <v>852</v>
      </c>
      <c r="C223" s="63" t="s">
        <v>853</v>
      </c>
      <c r="D223" s="63" t="s">
        <v>854</v>
      </c>
      <c r="E223" s="63" t="s">
        <v>855</v>
      </c>
      <c r="F223" s="63" t="s">
        <v>41</v>
      </c>
      <c r="G223" s="63">
        <v>11</v>
      </c>
      <c r="H223" s="63" t="s">
        <v>856</v>
      </c>
      <c r="I223" s="63" t="s">
        <v>857</v>
      </c>
      <c r="J223" s="63"/>
      <c r="K223" s="65"/>
      <c r="L223" s="65">
        <v>45717</v>
      </c>
      <c r="M223" s="15">
        <f t="shared" ca="1" si="35"/>
        <v>45928</v>
      </c>
      <c r="N223" s="14">
        <f t="shared" ca="1" si="47"/>
        <v>7</v>
      </c>
      <c r="O223" s="65"/>
      <c r="P223" s="65"/>
      <c r="Q223" s="63"/>
      <c r="R223" s="63"/>
      <c r="S223" s="65"/>
      <c r="T223" s="63" t="s">
        <v>44</v>
      </c>
      <c r="U223" s="64" t="str">
        <f t="shared" ref="U223:U241" ca="1" si="49">IF(N223&gt;60,"In progress: Above 60 months","In progress: Below 60 Months")</f>
        <v>In progress: Below 60 Months</v>
      </c>
      <c r="V223" s="64" t="str">
        <f t="shared" ca="1" si="48"/>
        <v>In progress: Below 60 Months</v>
      </c>
      <c r="W223" s="54"/>
    </row>
    <row r="224" spans="1:23" ht="15.95">
      <c r="A224" s="63">
        <v>223</v>
      </c>
      <c r="B224" s="63" t="s">
        <v>858</v>
      </c>
      <c r="C224" s="63" t="s">
        <v>859</v>
      </c>
      <c r="D224" s="63"/>
      <c r="E224" s="63" t="s">
        <v>860</v>
      </c>
      <c r="F224" s="63" t="s">
        <v>41</v>
      </c>
      <c r="G224" s="63">
        <v>11</v>
      </c>
      <c r="H224" s="63" t="s">
        <v>117</v>
      </c>
      <c r="I224" s="63" t="s">
        <v>11</v>
      </c>
      <c r="J224" s="63" t="s">
        <v>11</v>
      </c>
      <c r="K224" s="65"/>
      <c r="L224" s="65">
        <v>45717</v>
      </c>
      <c r="M224" s="15">
        <f t="shared" ca="1" si="35"/>
        <v>45928</v>
      </c>
      <c r="N224" s="14">
        <f t="shared" ca="1" si="47"/>
        <v>7</v>
      </c>
      <c r="O224" s="65"/>
      <c r="P224" s="65"/>
      <c r="Q224" s="63"/>
      <c r="R224" s="63"/>
      <c r="S224" s="65"/>
      <c r="T224" s="63" t="s">
        <v>44</v>
      </c>
      <c r="U224" s="64" t="str">
        <f t="shared" ca="1" si="49"/>
        <v>In progress: Below 60 Months</v>
      </c>
      <c r="V224" s="64" t="str">
        <f t="shared" ca="1" si="48"/>
        <v>In progress: Below 60 Months</v>
      </c>
      <c r="W224" s="57"/>
    </row>
    <row r="225" spans="1:22" ht="15.95">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5"/>
        <v>45928</v>
      </c>
      <c r="N225" s="14">
        <f t="shared" ca="1" si="47"/>
        <v>7</v>
      </c>
      <c r="O225" s="65"/>
      <c r="P225" s="65"/>
      <c r="Q225" s="63"/>
      <c r="R225" s="63"/>
      <c r="S225" s="65"/>
      <c r="T225" s="63" t="s">
        <v>44</v>
      </c>
      <c r="U225" s="64" t="str">
        <f t="shared" ca="1" si="49"/>
        <v>In progress: Below 60 Months</v>
      </c>
      <c r="V225" s="64" t="str">
        <f t="shared" ca="1" si="48"/>
        <v>In progress: Below 60 Months</v>
      </c>
    </row>
    <row r="226" spans="1:22" ht="15.95">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5"/>
        <v>45928</v>
      </c>
      <c r="N226" s="14">
        <f t="shared" ca="1" si="47"/>
        <v>7</v>
      </c>
      <c r="O226" s="65"/>
      <c r="P226" s="65"/>
      <c r="Q226" s="63"/>
      <c r="R226" s="63"/>
      <c r="S226" s="65"/>
      <c r="T226" s="63" t="s">
        <v>44</v>
      </c>
      <c r="U226" s="64" t="str">
        <f t="shared" ca="1" si="49"/>
        <v>In progress: Below 60 Months</v>
      </c>
      <c r="V226" s="64" t="str">
        <f t="shared" ca="1" si="48"/>
        <v>In progress: Below 60 Months</v>
      </c>
    </row>
    <row r="227" spans="1:22" ht="15.95">
      <c r="A227" s="63">
        <v>226</v>
      </c>
      <c r="B227" s="63" t="s">
        <v>866</v>
      </c>
      <c r="C227" s="63" t="s">
        <v>867</v>
      </c>
      <c r="D227" s="63" t="s">
        <v>868</v>
      </c>
      <c r="E227" s="63" t="s">
        <v>869</v>
      </c>
      <c r="F227" s="63" t="s">
        <v>42</v>
      </c>
      <c r="G227" s="63">
        <v>11</v>
      </c>
      <c r="H227" s="63" t="s">
        <v>125</v>
      </c>
      <c r="I227" s="63" t="s">
        <v>16</v>
      </c>
      <c r="J227" s="63"/>
      <c r="K227" s="65"/>
      <c r="L227" s="65">
        <v>45717</v>
      </c>
      <c r="M227" s="15">
        <f t="shared" ca="1" si="35"/>
        <v>45928</v>
      </c>
      <c r="N227" s="14">
        <f t="shared" ca="1" si="47"/>
        <v>7</v>
      </c>
      <c r="O227" s="65"/>
      <c r="P227" s="65"/>
      <c r="Q227" s="63"/>
      <c r="R227" s="63"/>
      <c r="S227" s="65"/>
      <c r="T227" s="63" t="s">
        <v>44</v>
      </c>
      <c r="U227" s="64" t="str">
        <f t="shared" ca="1" si="49"/>
        <v>In progress: Below 60 Months</v>
      </c>
      <c r="V227" s="64" t="str">
        <f t="shared" ca="1" si="48"/>
        <v>In progress: Below 60 Months</v>
      </c>
    </row>
    <row r="228" spans="1:22" ht="15.95">
      <c r="A228" s="63">
        <v>227</v>
      </c>
      <c r="B228" s="63" t="s">
        <v>870</v>
      </c>
      <c r="C228" s="63" t="s">
        <v>325</v>
      </c>
      <c r="D228" s="63" t="s">
        <v>871</v>
      </c>
      <c r="E228" s="63" t="s">
        <v>872</v>
      </c>
      <c r="F228" s="63" t="s">
        <v>41</v>
      </c>
      <c r="G228" s="63">
        <v>11</v>
      </c>
      <c r="H228" s="63" t="s">
        <v>68</v>
      </c>
      <c r="I228" s="63" t="s">
        <v>13</v>
      </c>
      <c r="J228" s="63"/>
      <c r="K228" s="65"/>
      <c r="L228" s="65">
        <v>45717</v>
      </c>
      <c r="M228" s="15">
        <f t="shared" ca="1" si="35"/>
        <v>45928</v>
      </c>
      <c r="N228" s="14">
        <f t="shared" ca="1" si="47"/>
        <v>7</v>
      </c>
      <c r="O228" s="65"/>
      <c r="P228" s="65"/>
      <c r="Q228" s="63"/>
      <c r="R228" s="63"/>
      <c r="S228" s="65"/>
      <c r="T228" s="63" t="s">
        <v>44</v>
      </c>
      <c r="U228" s="64" t="str">
        <f t="shared" ca="1" si="49"/>
        <v>In progress: Below 60 Months</v>
      </c>
      <c r="V228" s="64" t="str">
        <f t="shared" ca="1" si="48"/>
        <v>In progress: Below 60 Months</v>
      </c>
    </row>
    <row r="229" spans="1:22" ht="15.95">
      <c r="A229" s="63">
        <v>228</v>
      </c>
      <c r="B229" s="63" t="s">
        <v>873</v>
      </c>
      <c r="C229" s="63" t="s">
        <v>874</v>
      </c>
      <c r="D229" s="63" t="s">
        <v>875</v>
      </c>
      <c r="E229" s="63" t="s">
        <v>854</v>
      </c>
      <c r="F229" s="63" t="s">
        <v>42</v>
      </c>
      <c r="G229" s="63">
        <v>11</v>
      </c>
      <c r="H229" s="63" t="s">
        <v>856</v>
      </c>
      <c r="I229" s="63" t="s">
        <v>857</v>
      </c>
      <c r="J229" s="63"/>
      <c r="K229" s="65"/>
      <c r="L229" s="65">
        <v>45717</v>
      </c>
      <c r="M229" s="15">
        <f t="shared" ca="1" si="35"/>
        <v>45928</v>
      </c>
      <c r="N229" s="14">
        <f t="shared" ca="1" si="47"/>
        <v>7</v>
      </c>
      <c r="O229" s="65"/>
      <c r="P229" s="65"/>
      <c r="Q229" s="63"/>
      <c r="R229" s="63"/>
      <c r="S229" s="65"/>
      <c r="T229" s="63" t="s">
        <v>44</v>
      </c>
      <c r="U229" s="64" t="str">
        <f t="shared" ca="1" si="49"/>
        <v>In progress: Below 60 Months</v>
      </c>
      <c r="V229" s="64" t="str">
        <f t="shared" ca="1" si="48"/>
        <v>In progress: Below 60 Months</v>
      </c>
    </row>
    <row r="230" spans="1:22" ht="15.95">
      <c r="A230" s="63">
        <v>229</v>
      </c>
      <c r="B230" s="63" t="s">
        <v>876</v>
      </c>
      <c r="C230" s="63" t="s">
        <v>877</v>
      </c>
      <c r="D230" s="63"/>
      <c r="E230" s="63" t="s">
        <v>878</v>
      </c>
      <c r="F230" s="63" t="s">
        <v>42</v>
      </c>
      <c r="G230" s="63">
        <v>11</v>
      </c>
      <c r="H230" s="63" t="s">
        <v>117</v>
      </c>
      <c r="I230" s="63" t="s">
        <v>11</v>
      </c>
      <c r="J230" s="63" t="s">
        <v>11</v>
      </c>
      <c r="K230" s="65"/>
      <c r="L230" s="65">
        <v>45717</v>
      </c>
      <c r="M230" s="15">
        <f t="shared" ca="1" si="35"/>
        <v>45928</v>
      </c>
      <c r="N230" s="14">
        <f t="shared" ca="1" si="47"/>
        <v>7</v>
      </c>
      <c r="O230" s="65"/>
      <c r="P230" s="65"/>
      <c r="Q230" s="63"/>
      <c r="R230" s="63"/>
      <c r="S230" s="65"/>
      <c r="T230" s="63" t="s">
        <v>44</v>
      </c>
      <c r="U230" s="64" t="str">
        <f t="shared" ca="1" si="49"/>
        <v>In progress: Below 60 Months</v>
      </c>
      <c r="V230" s="64" t="str">
        <f t="shared" ca="1" si="48"/>
        <v>In progress: Below 60 Months</v>
      </c>
    </row>
    <row r="231" spans="1:22" ht="15.95">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5"/>
        <v>45928</v>
      </c>
      <c r="N231" s="14">
        <f t="shared" ca="1" si="47"/>
        <v>7</v>
      </c>
      <c r="O231" s="65"/>
      <c r="P231" s="65"/>
      <c r="Q231" s="63"/>
      <c r="R231" s="63"/>
      <c r="S231" s="65"/>
      <c r="T231" s="63" t="s">
        <v>44</v>
      </c>
      <c r="U231" s="64" t="str">
        <f t="shared" ca="1" si="49"/>
        <v>In progress: Below 60 Months</v>
      </c>
      <c r="V231" s="64" t="str">
        <f t="shared" ca="1" si="48"/>
        <v>In progress: Below 60 Months</v>
      </c>
    </row>
    <row r="232" spans="1:22" ht="15.95">
      <c r="A232" s="63">
        <v>231</v>
      </c>
      <c r="B232" s="63" t="s">
        <v>883</v>
      </c>
      <c r="C232" s="63" t="s">
        <v>508</v>
      </c>
      <c r="D232" s="63" t="s">
        <v>884</v>
      </c>
      <c r="E232" s="63" t="s">
        <v>885</v>
      </c>
      <c r="F232" s="63" t="s">
        <v>41</v>
      </c>
      <c r="G232" s="63">
        <v>11</v>
      </c>
      <c r="H232" s="63" t="s">
        <v>132</v>
      </c>
      <c r="I232" s="63" t="s">
        <v>17</v>
      </c>
      <c r="J232" s="63"/>
      <c r="K232" s="65"/>
      <c r="L232" s="65">
        <v>45717</v>
      </c>
      <c r="M232" s="15">
        <f t="shared" ca="1" si="35"/>
        <v>45928</v>
      </c>
      <c r="N232" s="14">
        <f t="shared" ca="1" si="47"/>
        <v>7</v>
      </c>
      <c r="O232" s="65"/>
      <c r="P232" s="65"/>
      <c r="Q232" s="63"/>
      <c r="R232" s="63"/>
      <c r="S232" s="65"/>
      <c r="T232" s="63" t="s">
        <v>44</v>
      </c>
      <c r="U232" s="64" t="str">
        <f t="shared" ca="1" si="49"/>
        <v>In progress: Below 60 Months</v>
      </c>
      <c r="V232" s="64" t="str">
        <f t="shared" ca="1" si="48"/>
        <v>In progress: Below 60 Months</v>
      </c>
    </row>
    <row r="233" spans="1:22" ht="15.95">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5"/>
        <v>45928</v>
      </c>
      <c r="N233" s="14">
        <f t="shared" ca="1" si="47"/>
        <v>7</v>
      </c>
      <c r="O233" s="65"/>
      <c r="P233" s="65"/>
      <c r="Q233" s="63"/>
      <c r="R233" s="63"/>
      <c r="S233" s="65"/>
      <c r="T233" s="63" t="s">
        <v>44</v>
      </c>
      <c r="U233" s="64" t="str">
        <f t="shared" ca="1" si="49"/>
        <v>In progress: Below 60 Months</v>
      </c>
      <c r="V233" s="64" t="str">
        <f t="shared" ca="1" si="48"/>
        <v>In progress: Below 60 Months</v>
      </c>
    </row>
    <row r="234" spans="1:22" ht="15.95">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5"/>
        <v>45928</v>
      </c>
      <c r="N234" s="14">
        <f t="shared" ca="1" si="47"/>
        <v>7</v>
      </c>
      <c r="O234" s="65"/>
      <c r="P234" s="65"/>
      <c r="Q234" s="63"/>
      <c r="R234" s="63"/>
      <c r="S234" s="65"/>
      <c r="T234" s="63" t="s">
        <v>44</v>
      </c>
      <c r="U234" s="64" t="str">
        <f t="shared" ca="1" si="49"/>
        <v>In progress: Below 60 Months</v>
      </c>
      <c r="V234" s="64" t="str">
        <f t="shared" ca="1" si="48"/>
        <v>In progress: Below 60 Months</v>
      </c>
    </row>
    <row r="235" spans="1:22" ht="15.95">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5"/>
        <v>45928</v>
      </c>
      <c r="N235" s="14">
        <f t="shared" ca="1" si="47"/>
        <v>7</v>
      </c>
      <c r="O235" s="65"/>
      <c r="P235" s="65"/>
      <c r="Q235" s="63"/>
      <c r="R235" s="63"/>
      <c r="S235" s="65"/>
      <c r="T235" s="63" t="s">
        <v>44</v>
      </c>
      <c r="U235" s="64" t="str">
        <f t="shared" ca="1" si="49"/>
        <v>In progress: Below 60 Months</v>
      </c>
      <c r="V235" s="64" t="str">
        <f t="shared" ca="1" si="48"/>
        <v>In progress: Below 60 Months</v>
      </c>
    </row>
    <row r="236" spans="1:22" ht="15.95">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5"/>
        <v>45928</v>
      </c>
      <c r="N236" s="14">
        <f t="shared" ca="1" si="47"/>
        <v>7</v>
      </c>
      <c r="O236" s="65"/>
      <c r="P236" s="65"/>
      <c r="Q236" s="63"/>
      <c r="R236" s="63"/>
      <c r="S236" s="65"/>
      <c r="T236" s="63" t="s">
        <v>44</v>
      </c>
      <c r="U236" s="64" t="str">
        <f t="shared" ca="1" si="49"/>
        <v>In progress: Below 60 Months</v>
      </c>
      <c r="V236" s="64" t="str">
        <f t="shared" ca="1" si="48"/>
        <v>In progress: Below 60 Months</v>
      </c>
    </row>
    <row r="237" spans="1:22" ht="15.95">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5"/>
        <v>45928</v>
      </c>
      <c r="N237" s="14">
        <f t="shared" ca="1" si="47"/>
        <v>7</v>
      </c>
      <c r="O237" s="65"/>
      <c r="P237" s="65"/>
      <c r="Q237" s="63"/>
      <c r="R237" s="63"/>
      <c r="S237" s="65"/>
      <c r="T237" s="63" t="s">
        <v>44</v>
      </c>
      <c r="U237" s="64" t="str">
        <f t="shared" ca="1" si="49"/>
        <v>In progress: Below 60 Months</v>
      </c>
      <c r="V237" s="64" t="str">
        <f t="shared" ca="1" si="48"/>
        <v>In progress: Below 60 Months</v>
      </c>
    </row>
    <row r="238" spans="1:22" ht="15.95">
      <c r="A238" s="63">
        <v>237</v>
      </c>
      <c r="B238" s="63" t="s">
        <v>905</v>
      </c>
      <c r="C238" s="63" t="s">
        <v>906</v>
      </c>
      <c r="D238" s="63" t="s">
        <v>907</v>
      </c>
      <c r="E238" s="63" t="s">
        <v>908</v>
      </c>
      <c r="F238" s="63" t="s">
        <v>42</v>
      </c>
      <c r="G238" s="63">
        <v>11</v>
      </c>
      <c r="H238" s="63" t="s">
        <v>125</v>
      </c>
      <c r="I238" s="63" t="s">
        <v>16</v>
      </c>
      <c r="J238" s="63"/>
      <c r="K238" s="65"/>
      <c r="L238" s="65">
        <v>45717</v>
      </c>
      <c r="M238" s="15">
        <f t="shared" ca="1" si="35"/>
        <v>45928</v>
      </c>
      <c r="N238" s="14">
        <f t="shared" ca="1" si="47"/>
        <v>7</v>
      </c>
      <c r="O238" s="65"/>
      <c r="P238" s="65"/>
      <c r="Q238" s="63"/>
      <c r="R238" s="63"/>
      <c r="S238" s="65"/>
      <c r="T238" s="63" t="s">
        <v>44</v>
      </c>
      <c r="U238" s="64" t="str">
        <f t="shared" ca="1" si="49"/>
        <v>In progress: Below 60 Months</v>
      </c>
      <c r="V238" s="64" t="str">
        <f t="shared" ca="1" si="48"/>
        <v>In progress: Below 60 Months</v>
      </c>
    </row>
    <row r="239" spans="1:22" ht="15.95">
      <c r="A239" s="63">
        <v>238</v>
      </c>
      <c r="B239" s="63" t="s">
        <v>909</v>
      </c>
      <c r="C239" s="63" t="s">
        <v>910</v>
      </c>
      <c r="D239" s="63"/>
      <c r="E239" s="63" t="s">
        <v>911</v>
      </c>
      <c r="F239" s="63" t="s">
        <v>42</v>
      </c>
      <c r="G239" s="63">
        <v>11</v>
      </c>
      <c r="H239" s="63" t="s">
        <v>121</v>
      </c>
      <c r="I239" s="63" t="s">
        <v>18</v>
      </c>
      <c r="J239" s="63"/>
      <c r="K239" s="65"/>
      <c r="L239" s="65">
        <v>45717</v>
      </c>
      <c r="M239" s="15">
        <f t="shared" ca="1" si="35"/>
        <v>45928</v>
      </c>
      <c r="N239" s="14">
        <f t="shared" ca="1" si="47"/>
        <v>7</v>
      </c>
      <c r="O239" s="65"/>
      <c r="P239" s="65"/>
      <c r="Q239" s="63"/>
      <c r="R239" s="63"/>
      <c r="S239" s="65"/>
      <c r="T239" s="63" t="s">
        <v>44</v>
      </c>
      <c r="U239" s="64" t="str">
        <f t="shared" ca="1" si="49"/>
        <v>In progress: Below 60 Months</v>
      </c>
      <c r="V239" s="64" t="str">
        <f t="shared" ca="1" si="48"/>
        <v>In progress: Below 60 Months</v>
      </c>
    </row>
    <row r="240" spans="1:22" ht="15.95">
      <c r="A240" s="63">
        <v>239</v>
      </c>
      <c r="B240" s="63" t="s">
        <v>912</v>
      </c>
      <c r="C240" s="63" t="s">
        <v>913</v>
      </c>
      <c r="D240" s="63"/>
      <c r="E240" s="63" t="s">
        <v>914</v>
      </c>
      <c r="F240" s="63" t="s">
        <v>41</v>
      </c>
      <c r="G240" s="63">
        <v>11</v>
      </c>
      <c r="H240" s="63" t="s">
        <v>121</v>
      </c>
      <c r="I240" s="63" t="s">
        <v>18</v>
      </c>
      <c r="J240" s="63"/>
      <c r="K240" s="65"/>
      <c r="L240" s="65">
        <v>45717</v>
      </c>
      <c r="M240" s="15">
        <f t="shared" ca="1" si="35"/>
        <v>45928</v>
      </c>
      <c r="N240" s="14">
        <f t="shared" ca="1" si="47"/>
        <v>7</v>
      </c>
      <c r="O240" s="65"/>
      <c r="P240" s="65"/>
      <c r="Q240" s="63"/>
      <c r="R240" s="63"/>
      <c r="S240" s="65"/>
      <c r="T240" s="63" t="s">
        <v>44</v>
      </c>
      <c r="U240" s="64" t="str">
        <f t="shared" ca="1" si="49"/>
        <v>In progress: Below 60 Months</v>
      </c>
      <c r="V240" s="64" t="str">
        <f t="shared" ca="1" si="48"/>
        <v>In progress: Below 60 Months</v>
      </c>
    </row>
    <row r="241" spans="1:22" ht="15.95">
      <c r="A241" s="63">
        <v>240</v>
      </c>
      <c r="B241" s="63" t="s">
        <v>915</v>
      </c>
      <c r="C241" s="63" t="s">
        <v>916</v>
      </c>
      <c r="D241" s="63" t="s">
        <v>917</v>
      </c>
      <c r="E241" s="63" t="s">
        <v>918</v>
      </c>
      <c r="F241" s="63" t="s">
        <v>41</v>
      </c>
      <c r="G241" s="63">
        <v>11</v>
      </c>
      <c r="H241" s="63" t="s">
        <v>112</v>
      </c>
      <c r="I241" s="63" t="s">
        <v>10</v>
      </c>
      <c r="J241" s="63"/>
      <c r="K241" s="65"/>
      <c r="L241" s="65">
        <v>45717</v>
      </c>
      <c r="M241" s="15">
        <f t="shared" ca="1" si="35"/>
        <v>45928</v>
      </c>
      <c r="N241" s="14">
        <f t="shared" ca="1" si="47"/>
        <v>7</v>
      </c>
      <c r="O241" s="65"/>
      <c r="P241" s="65"/>
      <c r="Q241" s="63"/>
      <c r="R241" s="63"/>
      <c r="S241" s="65"/>
      <c r="T241" s="63" t="s">
        <v>44</v>
      </c>
      <c r="U241" s="64" t="str">
        <f t="shared" ca="1" si="49"/>
        <v>In progress: Below 60 Months</v>
      </c>
      <c r="V241" s="64" t="str">
        <f t="shared" ca="1" si="48"/>
        <v>In progress: Below 60 Months</v>
      </c>
    </row>
  </sheetData>
  <autoFilter ref="A1:Y241" xr:uid="{00000000-0001-0000-0100-000000000000}"/>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8"/>
  <sheetViews>
    <sheetView topLeftCell="F1" workbookViewId="0">
      <selection activeCell="L15" sqref="L15"/>
    </sheetView>
  </sheetViews>
  <sheetFormatPr defaultRowHeight="14.45"/>
  <cols>
    <col min="1" max="1" width="38" bestFit="1" customWidth="1"/>
    <col min="2" max="11" width="12.140625" bestFit="1" customWidth="1"/>
    <col min="12" max="12" width="10.7109375" bestFit="1" customWidth="1"/>
    <col min="13" max="21" width="9.28515625" bestFit="1" customWidth="1"/>
    <col min="22" max="22" width="10.7109375" bestFit="1" customWidth="1"/>
    <col min="23" max="23" width="6.85546875" bestFit="1" customWidth="1"/>
    <col min="24" max="24" width="5" bestFit="1" customWidth="1"/>
    <col min="25" max="25" width="6.5703125" bestFit="1" customWidth="1"/>
    <col min="26" max="26" width="6.85546875" bestFit="1" customWidth="1"/>
    <col min="27" max="27" width="5" bestFit="1" customWidth="1"/>
    <col min="28" max="28" width="6.5703125" bestFit="1" customWidth="1"/>
    <col min="29" max="29" width="6.85546875" bestFit="1" customWidth="1"/>
    <col min="30" max="30" width="5" bestFit="1" customWidth="1"/>
    <col min="31" max="31" width="7.5703125" bestFit="1" customWidth="1"/>
    <col min="32" max="32" width="10.7109375" bestFit="1" customWidth="1"/>
  </cols>
  <sheetData>
    <row r="1" spans="1:12">
      <c r="A1" s="2" t="s">
        <v>37</v>
      </c>
      <c r="B1" t="s">
        <v>38</v>
      </c>
    </row>
    <row r="3" spans="1:12">
      <c r="A3" s="2" t="s">
        <v>1</v>
      </c>
      <c r="B3" s="2" t="s">
        <v>51</v>
      </c>
    </row>
    <row r="4" spans="1:12">
      <c r="A4" s="2" t="s">
        <v>2</v>
      </c>
      <c r="B4">
        <v>1</v>
      </c>
      <c r="C4">
        <v>2</v>
      </c>
      <c r="D4">
        <v>3</v>
      </c>
      <c r="E4">
        <v>4</v>
      </c>
      <c r="F4">
        <v>5</v>
      </c>
      <c r="G4">
        <v>6</v>
      </c>
      <c r="H4">
        <v>7</v>
      </c>
      <c r="I4">
        <v>8</v>
      </c>
      <c r="J4">
        <v>9</v>
      </c>
      <c r="K4">
        <v>10</v>
      </c>
      <c r="L4" t="s">
        <v>7</v>
      </c>
    </row>
    <row r="5" spans="1:12">
      <c r="A5" t="s">
        <v>6</v>
      </c>
      <c r="B5">
        <v>6</v>
      </c>
      <c r="C5">
        <v>6</v>
      </c>
      <c r="D5">
        <v>10</v>
      </c>
      <c r="E5">
        <v>6</v>
      </c>
      <c r="F5">
        <v>3</v>
      </c>
      <c r="G5">
        <v>12</v>
      </c>
      <c r="H5">
        <v>11</v>
      </c>
      <c r="I5">
        <v>6</v>
      </c>
      <c r="J5">
        <v>3</v>
      </c>
      <c r="K5">
        <v>5</v>
      </c>
      <c r="L5">
        <v>68</v>
      </c>
    </row>
    <row r="6" spans="1:12">
      <c r="A6" t="s">
        <v>5</v>
      </c>
      <c r="B6">
        <v>14</v>
      </c>
      <c r="C6">
        <v>9</v>
      </c>
      <c r="D6">
        <v>8</v>
      </c>
      <c r="E6">
        <v>19</v>
      </c>
      <c r="F6">
        <v>15</v>
      </c>
      <c r="G6">
        <v>12</v>
      </c>
      <c r="H6">
        <v>13</v>
      </c>
      <c r="I6">
        <v>11</v>
      </c>
      <c r="J6">
        <v>12</v>
      </c>
      <c r="K6">
        <v>8</v>
      </c>
      <c r="L6">
        <v>121</v>
      </c>
    </row>
    <row r="7" spans="1:12">
      <c r="A7" t="s">
        <v>4</v>
      </c>
      <c r="J7">
        <v>1</v>
      </c>
      <c r="L7">
        <v>1</v>
      </c>
    </row>
    <row r="8" spans="1:12">
      <c r="A8" t="s">
        <v>7</v>
      </c>
      <c r="B8">
        <v>20</v>
      </c>
      <c r="C8">
        <v>15</v>
      </c>
      <c r="D8">
        <v>18</v>
      </c>
      <c r="E8">
        <v>25</v>
      </c>
      <c r="F8">
        <v>18</v>
      </c>
      <c r="G8">
        <v>24</v>
      </c>
      <c r="H8">
        <v>24</v>
      </c>
      <c r="I8">
        <v>17</v>
      </c>
      <c r="J8">
        <v>16</v>
      </c>
      <c r="K8">
        <v>13</v>
      </c>
      <c r="L8">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2021-05-13T07:42:22Z</dcterms:created>
  <dcterms:modified xsi:type="dcterms:W3CDTF">2025-09-28T09:37:46Z</dcterms:modified>
  <cp:category/>
  <cp:contentStatus/>
</cp:coreProperties>
</file>