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C:\Users\kgnan\Desktop\"/>
    </mc:Choice>
  </mc:AlternateContent>
  <xr:revisionPtr revIDLastSave="0" documentId="13_ncr:1_{DEEE203A-8776-407C-B546-1F51952B000A}" xr6:coauthVersionLast="47" xr6:coauthVersionMax="47" xr10:uidLastSave="{00000000-0000-0000-0000-000000000000}"/>
  <bookViews>
    <workbookView xWindow="-120" yWindow="-120" windowWidth="29040" windowHeight="1522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0" i="1" l="1"/>
  <c r="D40" i="1" s="1"/>
  <c r="G40" i="1"/>
  <c r="I40" i="1"/>
  <c r="J40" i="1" s="1"/>
  <c r="C39" i="1"/>
  <c r="D39" i="1"/>
  <c r="G39" i="1"/>
  <c r="I39" i="1"/>
  <c r="J39" i="1" s="1"/>
  <c r="J26" i="1"/>
  <c r="J27" i="1"/>
  <c r="J28" i="1"/>
  <c r="J29" i="1"/>
  <c r="J38" i="1"/>
  <c r="G15" i="1"/>
  <c r="G16" i="1"/>
  <c r="G17" i="1"/>
  <c r="G18" i="1"/>
  <c r="G19" i="1"/>
  <c r="G20" i="1"/>
  <c r="G21" i="1"/>
  <c r="G22" i="1"/>
  <c r="G23" i="1"/>
  <c r="G24" i="1"/>
  <c r="G25" i="1"/>
  <c r="G26" i="1"/>
  <c r="G27" i="1"/>
  <c r="G28" i="1"/>
  <c r="G29" i="1"/>
  <c r="G30" i="1"/>
  <c r="G31" i="1"/>
  <c r="G32" i="1"/>
  <c r="G33" i="1"/>
  <c r="G34" i="1"/>
  <c r="G35" i="1"/>
  <c r="G36" i="1"/>
  <c r="G37" i="1"/>
  <c r="G38" i="1"/>
  <c r="G14" i="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I19" i="1"/>
  <c r="J19" i="1" s="1"/>
  <c r="I20" i="1"/>
  <c r="J20" i="1" s="1"/>
  <c r="I21" i="1"/>
  <c r="J21" i="1" s="1"/>
  <c r="I22" i="1"/>
  <c r="J22" i="1" s="1"/>
  <c r="I23" i="1"/>
  <c r="J23" i="1" s="1"/>
  <c r="I24" i="1"/>
  <c r="J24" i="1" s="1"/>
  <c r="I25" i="1"/>
  <c r="J25" i="1" s="1"/>
  <c r="I26" i="1"/>
  <c r="I27" i="1"/>
  <c r="I28" i="1"/>
  <c r="I29" i="1"/>
  <c r="I30" i="1"/>
  <c r="J30" i="1" s="1"/>
  <c r="I31" i="1"/>
  <c r="J31" i="1" s="1"/>
  <c r="I32" i="1"/>
  <c r="J32" i="1" s="1"/>
  <c r="I33" i="1"/>
  <c r="J33" i="1" s="1"/>
  <c r="I34" i="1"/>
  <c r="J34" i="1" s="1"/>
  <c r="I35" i="1"/>
  <c r="J35" i="1" s="1"/>
  <c r="I36" i="1"/>
  <c r="J36" i="1" s="1"/>
  <c r="I37" i="1"/>
  <c r="J37" i="1" s="1"/>
  <c r="I38" i="1"/>
  <c r="C11" i="1"/>
  <c r="D11" i="1" s="1"/>
  <c r="C12" i="1"/>
  <c r="D12" i="1" s="1"/>
  <c r="C13" i="1"/>
  <c r="D13" i="1" s="1"/>
  <c r="C14" i="1"/>
  <c r="D14" i="1" s="1"/>
  <c r="C15" i="1"/>
  <c r="D15" i="1" s="1"/>
  <c r="C16" i="1"/>
  <c r="D16" i="1" s="1"/>
  <c r="C17" i="1"/>
  <c r="D17" i="1" s="1"/>
  <c r="C18" i="1"/>
  <c r="D18" i="1" s="1"/>
  <c r="C19" i="1"/>
  <c r="D19" i="1" s="1"/>
  <c r="C20" i="1"/>
  <c r="D20" i="1" s="1"/>
  <c r="C21" i="1"/>
  <c r="D21" i="1" s="1"/>
  <c r="C22" i="1"/>
  <c r="D22" i="1" s="1"/>
  <c r="C23" i="1"/>
  <c r="D23" i="1" s="1"/>
  <c r="C24" i="1"/>
  <c r="D24" i="1" s="1"/>
  <c r="C25" i="1"/>
  <c r="D25" i="1" s="1"/>
  <c r="C26" i="1"/>
  <c r="D26" i="1" s="1"/>
  <c r="C27" i="1"/>
  <c r="D27" i="1" s="1"/>
  <c r="C28" i="1"/>
  <c r="D28" i="1" s="1"/>
  <c r="C29" i="1"/>
  <c r="D29" i="1" s="1"/>
  <c r="C30" i="1"/>
  <c r="D30" i="1" s="1"/>
  <c r="C31" i="1"/>
  <c r="D31" i="1" s="1"/>
  <c r="C32" i="1"/>
  <c r="D32" i="1" s="1"/>
  <c r="C33" i="1"/>
  <c r="D33" i="1" s="1"/>
  <c r="C34" i="1"/>
  <c r="D34" i="1" s="1"/>
  <c r="C35" i="1"/>
  <c r="D35" i="1" s="1"/>
  <c r="C36" i="1"/>
  <c r="D36" i="1" s="1"/>
  <c r="C37" i="1"/>
  <c r="D37" i="1" s="1"/>
  <c r="C38" i="1"/>
  <c r="D38" i="1" s="1"/>
  <c r="G6" i="1"/>
  <c r="I18" i="1"/>
  <c r="J18" i="1" s="1"/>
  <c r="K18" i="1" s="1"/>
  <c r="K19" i="1" s="1"/>
  <c r="K20" i="1" s="1"/>
  <c r="K21" i="1" s="1"/>
  <c r="K22" i="1" s="1"/>
  <c r="K23" i="1" s="1"/>
  <c r="K24" i="1" s="1"/>
  <c r="K25" i="1" s="1"/>
  <c r="K26" i="1" s="1"/>
  <c r="K27" i="1" s="1"/>
  <c r="K28" i="1" s="1"/>
  <c r="K29" i="1" s="1"/>
  <c r="K30" i="1" s="1"/>
  <c r="K31" i="1" s="1"/>
  <c r="K32" i="1" s="1"/>
  <c r="K33" i="1" s="1"/>
  <c r="K34" i="1" s="1"/>
  <c r="K35" i="1" s="1"/>
  <c r="K36" i="1" s="1"/>
  <c r="K37" i="1" s="1"/>
  <c r="K38" i="1" s="1"/>
  <c r="C10" i="1"/>
  <c r="D10" i="1" s="1"/>
  <c r="E10" i="1" s="1"/>
  <c r="E11" i="1" s="1"/>
  <c r="E12" i="1" s="1"/>
  <c r="E13" i="1" s="1"/>
  <c r="E14" i="1" s="1"/>
  <c r="E15" i="1" s="1"/>
  <c r="E16" i="1" l="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K39" i="1"/>
  <c r="K40" i="1"/>
  <c r="H40" i="1"/>
</calcChain>
</file>

<file path=xl/sharedStrings.xml><?xml version="1.0" encoding="utf-8"?>
<sst xmlns="http://schemas.openxmlformats.org/spreadsheetml/2006/main" count="25" uniqueCount="23">
  <si>
    <t>Age (yrs)</t>
  </si>
  <si>
    <t>retire 62</t>
  </si>
  <si>
    <t>retire 66</t>
  </si>
  <si>
    <t>retire 70</t>
  </si>
  <si>
    <t>CUM retire 62</t>
  </si>
  <si>
    <t>CUM retire 66</t>
  </si>
  <si>
    <t>CUM retire 70</t>
  </si>
  <si>
    <r>
      <t xml:space="preserve">Name: </t>
    </r>
    <r>
      <rPr>
        <sz val="12"/>
        <color theme="1"/>
        <rFont val="Times New Roman"/>
        <family val="1"/>
      </rPr>
      <t>Kunal Gajanan Nandanwar</t>
    </r>
  </si>
  <si>
    <r>
      <t xml:space="preserve">ID: </t>
    </r>
    <r>
      <rPr>
        <sz val="12"/>
        <color theme="1"/>
        <rFont val="Times New Roman"/>
        <family val="1"/>
      </rPr>
      <t>02049382</t>
    </r>
  </si>
  <si>
    <t>0.75*28200 =</t>
  </si>
  <si>
    <t xml:space="preserve">SSA payment(at 62) = </t>
  </si>
  <si>
    <t xml:space="preserve">SSA payment(at 66) = </t>
  </si>
  <si>
    <t xml:space="preserve">SSA payment (at 70) = </t>
  </si>
  <si>
    <t>1.25*28200 =</t>
  </si>
  <si>
    <t xml:space="preserve">i = </t>
  </si>
  <si>
    <t>Years</t>
  </si>
  <si>
    <t>Value after Inflation</t>
  </si>
  <si>
    <t>From the chart/ data values, it is evident that:</t>
  </si>
  <si>
    <t>1. Breakeven points:  81 years(retire at 62 years vs 66 years), 86 years(retire at 66 years vs 70 years) &amp; 92 years(retire at 62 years vs 70 years)</t>
  </si>
  <si>
    <t>2. Men(life expectancy: 78 years): They should retire early at 62 since their life expectancy is less than all three breakeven points(age)</t>
  </si>
  <si>
    <t>3. Women(life expectancy: 82 years): They should retire at the age of 66 years since their life expectancy is greater than the breakeven age of 81 years(retire at 62 years vs 66 years), but less than the two breakeven points/ages of 86 years(retire at 66 years vs 70 years) &amp; 92 years(retire at 62 years vs 70 years)</t>
  </si>
  <si>
    <t xml:space="preserve">(Note: </t>
  </si>
  <si>
    <t>All SSA payments are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</si>
</sst>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Calibri"/>
      <family val="2"/>
      <scheme val="minor"/>
    </font>
    <font>
      <sz val="11"/>
      <color theme="1"/>
      <name val="Calibri"/>
      <family val="2"/>
      <scheme val="minor"/>
    </font>
    <font>
      <b/>
      <sz val="12"/>
      <color theme="1"/>
      <name val="Times New Roman"/>
      <family val="1"/>
    </font>
    <font>
      <sz val="12"/>
      <color theme="1"/>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59999389629810485"/>
        <bgColor indexed="64"/>
      </patternFill>
    </fill>
  </fills>
  <borders count="16">
    <border>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42">
    <xf numFmtId="0" fontId="0" fillId="0" borderId="0" xfId="0"/>
    <xf numFmtId="0" fontId="2" fillId="0" borderId="0" xfId="0" applyFont="1" applyAlignment="1">
      <alignment horizontal="left"/>
    </xf>
    <xf numFmtId="0" fontId="2" fillId="0" borderId="0" xfId="0" applyFont="1" applyBorder="1" applyAlignment="1">
      <alignment horizontal="left"/>
    </xf>
    <xf numFmtId="0" fontId="3" fillId="0" borderId="0" xfId="0" applyFont="1" applyBorder="1" applyAlignment="1">
      <alignment horizontal="left"/>
    </xf>
    <xf numFmtId="3" fontId="3" fillId="0" borderId="0" xfId="1" applyNumberFormat="1" applyFont="1" applyAlignment="1">
      <alignment horizontal="center"/>
    </xf>
    <xf numFmtId="3" fontId="3" fillId="0" borderId="0" xfId="0" applyNumberFormat="1" applyFont="1"/>
    <xf numFmtId="0" fontId="3" fillId="0" borderId="0" xfId="0" applyFont="1"/>
    <xf numFmtId="3" fontId="3" fillId="0" borderId="0" xfId="0" applyNumberFormat="1" applyFont="1" applyAlignment="1">
      <alignment horizontal="center"/>
    </xf>
    <xf numFmtId="10" fontId="2" fillId="0" borderId="0" xfId="0" applyNumberFormat="1" applyFont="1" applyBorder="1" applyAlignment="1">
      <alignment horizontal="left"/>
    </xf>
    <xf numFmtId="3" fontId="3" fillId="0" borderId="1" xfId="0" applyNumberFormat="1" applyFont="1" applyBorder="1" applyAlignment="1">
      <alignment horizontal="center"/>
    </xf>
    <xf numFmtId="3" fontId="3" fillId="0" borderId="3" xfId="1" applyNumberFormat="1" applyFont="1" applyBorder="1" applyAlignment="1">
      <alignment horizontal="center"/>
    </xf>
    <xf numFmtId="3" fontId="3" fillId="0" borderId="4" xfId="1" applyNumberFormat="1" applyFont="1" applyBorder="1" applyAlignment="1">
      <alignment horizontal="center"/>
    </xf>
    <xf numFmtId="3" fontId="3" fillId="0" borderId="5" xfId="1" applyNumberFormat="1" applyFont="1" applyBorder="1" applyAlignment="1">
      <alignment horizontal="center"/>
    </xf>
    <xf numFmtId="3" fontId="3" fillId="0" borderId="6" xfId="1" applyNumberFormat="1" applyFont="1" applyBorder="1" applyAlignment="1">
      <alignment horizontal="center"/>
    </xf>
    <xf numFmtId="3" fontId="3" fillId="0" borderId="4" xfId="0" applyNumberFormat="1" applyFont="1" applyBorder="1"/>
    <xf numFmtId="3" fontId="3" fillId="0" borderId="0" xfId="1" applyNumberFormat="1" applyFont="1" applyBorder="1" applyAlignment="1">
      <alignment horizontal="center"/>
    </xf>
    <xf numFmtId="3" fontId="3" fillId="0" borderId="7" xfId="1" applyNumberFormat="1" applyFont="1" applyBorder="1" applyAlignment="1">
      <alignment horizontal="center"/>
    </xf>
    <xf numFmtId="0" fontId="3" fillId="0" borderId="8" xfId="0" applyFont="1" applyBorder="1"/>
    <xf numFmtId="0" fontId="3" fillId="0" borderId="1" xfId="0" applyFont="1" applyBorder="1"/>
    <xf numFmtId="0" fontId="3" fillId="0" borderId="2" xfId="0" applyFont="1" applyBorder="1"/>
    <xf numFmtId="3" fontId="3" fillId="0" borderId="0" xfId="0" applyNumberFormat="1" applyFont="1" applyBorder="1" applyAlignment="1">
      <alignment horizontal="center"/>
    </xf>
    <xf numFmtId="3" fontId="3" fillId="0" borderId="8" xfId="0" applyNumberFormat="1" applyFont="1" applyBorder="1" applyAlignment="1">
      <alignment horizontal="center"/>
    </xf>
    <xf numFmtId="3" fontId="3" fillId="0" borderId="9" xfId="1" applyNumberFormat="1" applyFont="1" applyBorder="1" applyAlignment="1">
      <alignment horizontal="center"/>
    </xf>
    <xf numFmtId="3" fontId="3" fillId="0" borderId="10" xfId="1" applyNumberFormat="1" applyFont="1" applyBorder="1" applyAlignment="1">
      <alignment horizontal="center"/>
    </xf>
    <xf numFmtId="3" fontId="3" fillId="0" borderId="11" xfId="1" applyNumberFormat="1" applyFont="1" applyBorder="1" applyAlignment="1">
      <alignment horizontal="center"/>
    </xf>
    <xf numFmtId="3" fontId="3" fillId="0" borderId="11" xfId="0" applyNumberFormat="1" applyFont="1" applyBorder="1"/>
    <xf numFmtId="3" fontId="3" fillId="2" borderId="12" xfId="0" applyNumberFormat="1" applyFont="1" applyFill="1" applyBorder="1" applyAlignment="1">
      <alignment horizontal="center"/>
    </xf>
    <xf numFmtId="3" fontId="3" fillId="2" borderId="13" xfId="0" applyNumberFormat="1" applyFont="1" applyFill="1" applyBorder="1" applyAlignment="1">
      <alignment horizontal="center"/>
    </xf>
    <xf numFmtId="3" fontId="3" fillId="2" borderId="14" xfId="1" applyNumberFormat="1" applyFont="1" applyFill="1" applyBorder="1" applyAlignment="1">
      <alignment horizontal="center"/>
    </xf>
    <xf numFmtId="3" fontId="3" fillId="2" borderId="13" xfId="1" applyNumberFormat="1" applyFont="1" applyFill="1" applyBorder="1" applyAlignment="1">
      <alignment horizontal="center"/>
    </xf>
    <xf numFmtId="3" fontId="3" fillId="2" borderId="15" xfId="1" applyNumberFormat="1" applyFont="1" applyFill="1" applyBorder="1" applyAlignment="1">
      <alignment horizontal="center"/>
    </xf>
    <xf numFmtId="3" fontId="3" fillId="3" borderId="6" xfId="1" applyNumberFormat="1" applyFont="1" applyFill="1" applyBorder="1" applyAlignment="1">
      <alignment horizontal="center"/>
    </xf>
    <xf numFmtId="3" fontId="3" fillId="4" borderId="4" xfId="1" applyNumberFormat="1" applyFont="1" applyFill="1" applyBorder="1" applyAlignment="1">
      <alignment horizontal="center"/>
    </xf>
    <xf numFmtId="3" fontId="3" fillId="5" borderId="4" xfId="1" applyNumberFormat="1" applyFont="1" applyFill="1" applyBorder="1" applyAlignment="1">
      <alignment horizontal="center"/>
    </xf>
    <xf numFmtId="0" fontId="3" fillId="0" borderId="0" xfId="0" applyFont="1" applyAlignment="1"/>
    <xf numFmtId="0" fontId="2" fillId="0" borderId="0" xfId="0" applyFont="1" applyAlignment="1">
      <alignment horizontal="left"/>
    </xf>
    <xf numFmtId="0" fontId="2" fillId="0" borderId="0" xfId="0" applyFont="1" applyBorder="1" applyAlignment="1">
      <alignment horizontal="left"/>
    </xf>
    <xf numFmtId="0" fontId="3" fillId="0" borderId="0" xfId="0" applyFont="1" applyAlignment="1">
      <alignment horizontal="left"/>
    </xf>
    <xf numFmtId="0" fontId="3" fillId="0" borderId="0" xfId="0" applyFont="1" applyAlignment="1">
      <alignment horizontal="left" wrapText="1"/>
    </xf>
    <xf numFmtId="0" fontId="2" fillId="0" borderId="0" xfId="0" applyFont="1" applyBorder="1" applyAlignment="1">
      <alignment horizontal="right"/>
    </xf>
    <xf numFmtId="3" fontId="3" fillId="0" borderId="0" xfId="1" applyNumberFormat="1" applyFont="1" applyAlignment="1">
      <alignment horizontal="right"/>
    </xf>
    <xf numFmtId="3" fontId="3" fillId="0" borderId="0" xfId="1" applyNumberFormat="1" applyFont="1" applyAlignment="1">
      <alignment horizontal="left"/>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013553520359"/>
          <c:y val="6.6637857083455002E-2"/>
          <c:w val="0.67647228246799984"/>
          <c:h val="0.8326195683872849"/>
        </c:manualLayout>
      </c:layout>
      <c:lineChart>
        <c:grouping val="standard"/>
        <c:varyColors val="0"/>
        <c:ser>
          <c:idx val="0"/>
          <c:order val="0"/>
          <c:tx>
            <c:v>retire 62</c:v>
          </c:tx>
          <c:marker>
            <c:symbol val="none"/>
          </c:marker>
          <c:cat>
            <c:numRef>
              <c:f>Sheet1!$B$10:$B$40</c:f>
              <c:numCache>
                <c:formatCode>#,##0</c:formatCode>
                <c:ptCount val="31"/>
                <c:pt idx="0">
                  <c:v>62</c:v>
                </c:pt>
                <c:pt idx="1">
                  <c:v>63</c:v>
                </c:pt>
                <c:pt idx="2">
                  <c:v>64</c:v>
                </c:pt>
                <c:pt idx="3">
                  <c:v>65</c:v>
                </c:pt>
                <c:pt idx="4">
                  <c:v>66</c:v>
                </c:pt>
                <c:pt idx="5">
                  <c:v>67</c:v>
                </c:pt>
                <c:pt idx="6">
                  <c:v>68</c:v>
                </c:pt>
                <c:pt idx="7">
                  <c:v>69</c:v>
                </c:pt>
                <c:pt idx="8">
                  <c:v>70</c:v>
                </c:pt>
                <c:pt idx="9">
                  <c:v>71</c:v>
                </c:pt>
                <c:pt idx="10">
                  <c:v>72</c:v>
                </c:pt>
                <c:pt idx="11">
                  <c:v>73</c:v>
                </c:pt>
                <c:pt idx="12">
                  <c:v>74</c:v>
                </c:pt>
                <c:pt idx="13">
                  <c:v>75</c:v>
                </c:pt>
                <c:pt idx="14">
                  <c:v>76</c:v>
                </c:pt>
                <c:pt idx="15">
                  <c:v>77</c:v>
                </c:pt>
                <c:pt idx="16">
                  <c:v>78</c:v>
                </c:pt>
                <c:pt idx="17">
                  <c:v>79</c:v>
                </c:pt>
                <c:pt idx="18">
                  <c:v>80</c:v>
                </c:pt>
                <c:pt idx="19">
                  <c:v>81</c:v>
                </c:pt>
                <c:pt idx="20">
                  <c:v>82</c:v>
                </c:pt>
                <c:pt idx="21">
                  <c:v>83</c:v>
                </c:pt>
                <c:pt idx="22">
                  <c:v>84</c:v>
                </c:pt>
                <c:pt idx="23">
                  <c:v>85</c:v>
                </c:pt>
                <c:pt idx="24">
                  <c:v>86</c:v>
                </c:pt>
                <c:pt idx="25">
                  <c:v>87</c:v>
                </c:pt>
                <c:pt idx="26">
                  <c:v>88</c:v>
                </c:pt>
                <c:pt idx="27">
                  <c:v>89</c:v>
                </c:pt>
                <c:pt idx="28">
                  <c:v>90</c:v>
                </c:pt>
                <c:pt idx="29">
                  <c:v>91</c:v>
                </c:pt>
                <c:pt idx="30">
                  <c:v>92</c:v>
                </c:pt>
              </c:numCache>
            </c:numRef>
          </c:cat>
          <c:val>
            <c:numRef>
              <c:f>Sheet1!$E$10:$E$38</c:f>
              <c:numCache>
                <c:formatCode>#,##0</c:formatCode>
                <c:ptCount val="29"/>
                <c:pt idx="0">
                  <c:v>21150</c:v>
                </c:pt>
                <c:pt idx="1">
                  <c:v>41723.929961089496</c:v>
                </c:pt>
                <c:pt idx="2">
                  <c:v>61737.480506896398</c:v>
                </c:pt>
                <c:pt idx="3">
                  <c:v>81205.914889977037</c:v>
                </c:pt>
                <c:pt idx="4">
                  <c:v>100144.08063227338</c:v>
                </c:pt>
                <c:pt idx="5">
                  <c:v>118566.42084851497</c:v>
                </c:pt>
                <c:pt idx="6">
                  <c:v>136486.98526120133</c:v>
                </c:pt>
                <c:pt idx="7">
                  <c:v>153919.4409155655</c:v>
                </c:pt>
                <c:pt idx="8">
                  <c:v>170877.08260269018</c:v>
                </c:pt>
                <c:pt idx="9">
                  <c:v>187372.84299872586</c:v>
                </c:pt>
                <c:pt idx="10">
                  <c:v>203419.30252794345</c:v>
                </c:pt>
                <c:pt idx="11">
                  <c:v>219028.69895714344</c:v>
                </c:pt>
                <c:pt idx="12">
                  <c:v>234212.93672873874</c:v>
                </c:pt>
                <c:pt idx="13">
                  <c:v>248983.59603962913</c:v>
                </c:pt>
                <c:pt idx="14">
                  <c:v>263351.94167279097</c:v>
                </c:pt>
                <c:pt idx="15">
                  <c:v>277328.93158831808</c:v>
                </c:pt>
                <c:pt idx="16">
                  <c:v>290925.22528046503</c:v>
                </c:pt>
                <c:pt idx="17">
                  <c:v>304151.19190706714</c:v>
                </c:pt>
                <c:pt idx="18">
                  <c:v>317016.91819753614</c:v>
                </c:pt>
                <c:pt idx="19">
                  <c:v>329532.21614546317</c:v>
                </c:pt>
                <c:pt idx="20">
                  <c:v>341706.63049169572</c:v>
                </c:pt>
                <c:pt idx="21">
                  <c:v>353549.44600359508</c:v>
                </c:pt>
                <c:pt idx="22">
                  <c:v>365069.69455602631</c:v>
                </c:pt>
                <c:pt idx="23">
                  <c:v>376276.16201948083</c:v>
                </c:pt>
                <c:pt idx="24">
                  <c:v>387177.39496058447</c:v>
                </c:pt>
                <c:pt idx="25">
                  <c:v>397781.70716010162</c:v>
                </c:pt>
                <c:pt idx="26">
                  <c:v>408097.18595340627</c:v>
                </c:pt>
                <c:pt idx="27">
                  <c:v>418131.6983982551</c:v>
                </c:pt>
                <c:pt idx="28">
                  <c:v>427892.89727456722</c:v>
                </c:pt>
              </c:numCache>
            </c:numRef>
          </c:val>
          <c:smooth val="0"/>
          <c:extLst>
            <c:ext xmlns:c16="http://schemas.microsoft.com/office/drawing/2014/chart" uri="{C3380CC4-5D6E-409C-BE32-E72D297353CC}">
              <c16:uniqueId val="{00000000-24D9-374A-A483-2D95B6DB7981}"/>
            </c:ext>
          </c:extLst>
        </c:ser>
        <c:ser>
          <c:idx val="1"/>
          <c:order val="1"/>
          <c:tx>
            <c:v>retire 66</c:v>
          </c:tx>
          <c:marker>
            <c:symbol val="none"/>
          </c:marker>
          <c:cat>
            <c:numRef>
              <c:f>Sheet1!$B$10:$B$40</c:f>
              <c:numCache>
                <c:formatCode>#,##0</c:formatCode>
                <c:ptCount val="31"/>
                <c:pt idx="0">
                  <c:v>62</c:v>
                </c:pt>
                <c:pt idx="1">
                  <c:v>63</c:v>
                </c:pt>
                <c:pt idx="2">
                  <c:v>64</c:v>
                </c:pt>
                <c:pt idx="3">
                  <c:v>65</c:v>
                </c:pt>
                <c:pt idx="4">
                  <c:v>66</c:v>
                </c:pt>
                <c:pt idx="5">
                  <c:v>67</c:v>
                </c:pt>
                <c:pt idx="6">
                  <c:v>68</c:v>
                </c:pt>
                <c:pt idx="7">
                  <c:v>69</c:v>
                </c:pt>
                <c:pt idx="8">
                  <c:v>70</c:v>
                </c:pt>
                <c:pt idx="9">
                  <c:v>71</c:v>
                </c:pt>
                <c:pt idx="10">
                  <c:v>72</c:v>
                </c:pt>
                <c:pt idx="11">
                  <c:v>73</c:v>
                </c:pt>
                <c:pt idx="12">
                  <c:v>74</c:v>
                </c:pt>
                <c:pt idx="13">
                  <c:v>75</c:v>
                </c:pt>
                <c:pt idx="14">
                  <c:v>76</c:v>
                </c:pt>
                <c:pt idx="15">
                  <c:v>77</c:v>
                </c:pt>
                <c:pt idx="16">
                  <c:v>78</c:v>
                </c:pt>
                <c:pt idx="17">
                  <c:v>79</c:v>
                </c:pt>
                <c:pt idx="18">
                  <c:v>80</c:v>
                </c:pt>
                <c:pt idx="19">
                  <c:v>81</c:v>
                </c:pt>
                <c:pt idx="20">
                  <c:v>82</c:v>
                </c:pt>
                <c:pt idx="21">
                  <c:v>83</c:v>
                </c:pt>
                <c:pt idx="22">
                  <c:v>84</c:v>
                </c:pt>
                <c:pt idx="23">
                  <c:v>85</c:v>
                </c:pt>
                <c:pt idx="24">
                  <c:v>86</c:v>
                </c:pt>
                <c:pt idx="25">
                  <c:v>87</c:v>
                </c:pt>
                <c:pt idx="26">
                  <c:v>88</c:v>
                </c:pt>
                <c:pt idx="27">
                  <c:v>89</c:v>
                </c:pt>
                <c:pt idx="28">
                  <c:v>90</c:v>
                </c:pt>
                <c:pt idx="29">
                  <c:v>91</c:v>
                </c:pt>
                <c:pt idx="30">
                  <c:v>92</c:v>
                </c:pt>
              </c:numCache>
            </c:numRef>
          </c:cat>
          <c:val>
            <c:numRef>
              <c:f>Sheet1!$H$10:$H$38</c:f>
              <c:numCache>
                <c:formatCode>#,##0</c:formatCode>
                <c:ptCount val="29"/>
                <c:pt idx="4">
                  <c:v>25250.887656395127</c:v>
                </c:pt>
                <c:pt idx="5">
                  <c:v>49814.007944717232</c:v>
                </c:pt>
                <c:pt idx="6">
                  <c:v>73708.093828299054</c:v>
                </c:pt>
                <c:pt idx="7">
                  <c:v>96951.368034117942</c:v>
                </c:pt>
                <c:pt idx="8">
                  <c:v>119561.55695028417</c:v>
                </c:pt>
                <c:pt idx="9">
                  <c:v>141555.90414499841</c:v>
                </c:pt>
                <c:pt idx="10">
                  <c:v>162951.18351728853</c:v>
                </c:pt>
                <c:pt idx="11">
                  <c:v>183763.71208955516</c:v>
                </c:pt>
                <c:pt idx="12">
                  <c:v>204009.36245168225</c:v>
                </c:pt>
                <c:pt idx="13">
                  <c:v>223703.57486620275</c:v>
                </c:pt>
                <c:pt idx="14">
                  <c:v>242861.36904375188</c:v>
                </c:pt>
                <c:pt idx="15">
                  <c:v>261497.355597788</c:v>
                </c:pt>
                <c:pt idx="16">
                  <c:v>279625.74718731729</c:v>
                </c:pt>
                <c:pt idx="17">
                  <c:v>297260.36935612012</c:v>
                </c:pt>
                <c:pt idx="18">
                  <c:v>314414.67107674544</c:v>
                </c:pt>
                <c:pt idx="19">
                  <c:v>331101.73500731483</c:v>
                </c:pt>
                <c:pt idx="20">
                  <c:v>347334.28746895818</c:v>
                </c:pt>
                <c:pt idx="21">
                  <c:v>363124.70815149066</c:v>
                </c:pt>
                <c:pt idx="22">
                  <c:v>378485.03955473233</c:v>
                </c:pt>
                <c:pt idx="23">
                  <c:v>393426.99617267173</c:v>
                </c:pt>
                <c:pt idx="24">
                  <c:v>407961.97342747659</c:v>
                </c:pt>
                <c:pt idx="25">
                  <c:v>422101.05636016611</c:v>
                </c:pt>
                <c:pt idx="26">
                  <c:v>435855.02808457229</c:v>
                </c:pt>
                <c:pt idx="27">
                  <c:v>449234.37801103742</c:v>
                </c:pt>
                <c:pt idx="28">
                  <c:v>462249.30984612025</c:v>
                </c:pt>
              </c:numCache>
            </c:numRef>
          </c:val>
          <c:smooth val="0"/>
          <c:extLst>
            <c:ext xmlns:c16="http://schemas.microsoft.com/office/drawing/2014/chart" uri="{C3380CC4-5D6E-409C-BE32-E72D297353CC}">
              <c16:uniqueId val="{00000001-24D9-374A-A483-2D95B6DB7981}"/>
            </c:ext>
          </c:extLst>
        </c:ser>
        <c:ser>
          <c:idx val="2"/>
          <c:order val="2"/>
          <c:tx>
            <c:v>retire 70</c:v>
          </c:tx>
          <c:marker>
            <c:symbol val="none"/>
          </c:marker>
          <c:cat>
            <c:numRef>
              <c:f>Sheet1!$B$10:$B$40</c:f>
              <c:numCache>
                <c:formatCode>#,##0</c:formatCode>
                <c:ptCount val="31"/>
                <c:pt idx="0">
                  <c:v>62</c:v>
                </c:pt>
                <c:pt idx="1">
                  <c:v>63</c:v>
                </c:pt>
                <c:pt idx="2">
                  <c:v>64</c:v>
                </c:pt>
                <c:pt idx="3">
                  <c:v>65</c:v>
                </c:pt>
                <c:pt idx="4">
                  <c:v>66</c:v>
                </c:pt>
                <c:pt idx="5">
                  <c:v>67</c:v>
                </c:pt>
                <c:pt idx="6">
                  <c:v>68</c:v>
                </c:pt>
                <c:pt idx="7">
                  <c:v>69</c:v>
                </c:pt>
                <c:pt idx="8">
                  <c:v>70</c:v>
                </c:pt>
                <c:pt idx="9">
                  <c:v>71</c:v>
                </c:pt>
                <c:pt idx="10">
                  <c:v>72</c:v>
                </c:pt>
                <c:pt idx="11">
                  <c:v>73</c:v>
                </c:pt>
                <c:pt idx="12">
                  <c:v>74</c:v>
                </c:pt>
                <c:pt idx="13">
                  <c:v>75</c:v>
                </c:pt>
                <c:pt idx="14">
                  <c:v>76</c:v>
                </c:pt>
                <c:pt idx="15">
                  <c:v>77</c:v>
                </c:pt>
                <c:pt idx="16">
                  <c:v>78</c:v>
                </c:pt>
                <c:pt idx="17">
                  <c:v>79</c:v>
                </c:pt>
                <c:pt idx="18">
                  <c:v>80</c:v>
                </c:pt>
                <c:pt idx="19">
                  <c:v>81</c:v>
                </c:pt>
                <c:pt idx="20">
                  <c:v>82</c:v>
                </c:pt>
                <c:pt idx="21">
                  <c:v>83</c:v>
                </c:pt>
                <c:pt idx="22">
                  <c:v>84</c:v>
                </c:pt>
                <c:pt idx="23">
                  <c:v>85</c:v>
                </c:pt>
                <c:pt idx="24">
                  <c:v>86</c:v>
                </c:pt>
                <c:pt idx="25">
                  <c:v>87</c:v>
                </c:pt>
                <c:pt idx="26">
                  <c:v>88</c:v>
                </c:pt>
                <c:pt idx="27">
                  <c:v>89</c:v>
                </c:pt>
                <c:pt idx="28">
                  <c:v>90</c:v>
                </c:pt>
                <c:pt idx="29">
                  <c:v>91</c:v>
                </c:pt>
                <c:pt idx="30">
                  <c:v>92</c:v>
                </c:pt>
              </c:numCache>
            </c:numRef>
          </c:cat>
          <c:val>
            <c:numRef>
              <c:f>Sheet1!$K$10:$K$38</c:f>
              <c:numCache>
                <c:formatCode>#,##0</c:formatCode>
                <c:ptCount val="29"/>
                <c:pt idx="8">
                  <c:v>28262.736145207793</c:v>
                </c:pt>
                <c:pt idx="9">
                  <c:v>55755.670138600588</c:v>
                </c:pt>
                <c:pt idx="10">
                  <c:v>82499.769353963231</c:v>
                </c:pt>
                <c:pt idx="11">
                  <c:v>108515.43006929653</c:v>
                </c:pt>
                <c:pt idx="12">
                  <c:v>133822.49302195539</c:v>
                </c:pt>
                <c:pt idx="13">
                  <c:v>158440.25854010604</c:v>
                </c:pt>
                <c:pt idx="14">
                  <c:v>182387.50126204247</c:v>
                </c:pt>
                <c:pt idx="15">
                  <c:v>205682.48445458763</c:v>
                </c:pt>
                <c:pt idx="16">
                  <c:v>228342.97394149925</c:v>
                </c:pt>
                <c:pt idx="17">
                  <c:v>250386.25165250277</c:v>
                </c:pt>
                <c:pt idx="18">
                  <c:v>271829.12880328443</c:v>
                </c:pt>
                <c:pt idx="19">
                  <c:v>292687.95871649613</c:v>
                </c:pt>
                <c:pt idx="20">
                  <c:v>312978.64929355035</c:v>
                </c:pt>
                <c:pt idx="21">
                  <c:v>332716.67514671589</c:v>
                </c:pt>
                <c:pt idx="22">
                  <c:v>351917.08940076799</c:v>
                </c:pt>
                <c:pt idx="23">
                  <c:v>370594.53517319221</c:v>
                </c:pt>
                <c:pt idx="24">
                  <c:v>388763.25674169825</c:v>
                </c:pt>
                <c:pt idx="25">
                  <c:v>406437.11040756019</c:v>
                </c:pt>
                <c:pt idx="26">
                  <c:v>423629.5750630679</c:v>
                </c:pt>
                <c:pt idx="27">
                  <c:v>440353.76247114933</c:v>
                </c:pt>
                <c:pt idx="28">
                  <c:v>456622.42726500286</c:v>
                </c:pt>
              </c:numCache>
            </c:numRef>
          </c:val>
          <c:smooth val="0"/>
          <c:extLst>
            <c:ext xmlns:c16="http://schemas.microsoft.com/office/drawing/2014/chart" uri="{C3380CC4-5D6E-409C-BE32-E72D297353CC}">
              <c16:uniqueId val="{00000002-24D9-374A-A483-2D95B6DB7981}"/>
            </c:ext>
          </c:extLst>
        </c:ser>
        <c:dLbls>
          <c:showLegendKey val="0"/>
          <c:showVal val="0"/>
          <c:showCatName val="0"/>
          <c:showSerName val="0"/>
          <c:showPercent val="0"/>
          <c:showBubbleSize val="0"/>
        </c:dLbls>
        <c:smooth val="0"/>
        <c:axId val="131841408"/>
        <c:axId val="132002176"/>
      </c:lineChart>
      <c:catAx>
        <c:axId val="131841408"/>
        <c:scaling>
          <c:orientation val="minMax"/>
        </c:scaling>
        <c:delete val="0"/>
        <c:axPos val="b"/>
        <c:numFmt formatCode="#,##0" sourceLinked="1"/>
        <c:majorTickMark val="out"/>
        <c:minorTickMark val="none"/>
        <c:tickLblPos val="nextTo"/>
        <c:crossAx val="132002176"/>
        <c:crosses val="autoZero"/>
        <c:auto val="1"/>
        <c:lblAlgn val="ctr"/>
        <c:lblOffset val="100"/>
        <c:noMultiLvlLbl val="0"/>
      </c:catAx>
      <c:valAx>
        <c:axId val="132002176"/>
        <c:scaling>
          <c:orientation val="minMax"/>
        </c:scaling>
        <c:delete val="0"/>
        <c:axPos val="l"/>
        <c:majorGridlines/>
        <c:numFmt formatCode="#,##0" sourceLinked="1"/>
        <c:majorTickMark val="out"/>
        <c:minorTickMark val="none"/>
        <c:tickLblPos val="nextTo"/>
        <c:crossAx val="131841408"/>
        <c:crosses val="autoZero"/>
        <c:crossBetween val="between"/>
      </c:valAx>
    </c:plotArea>
    <c:legend>
      <c:legendPos val="r"/>
      <c:overlay val="0"/>
    </c:legend>
    <c:plotVisOnly val="1"/>
    <c:dispBlanksAs val="gap"/>
    <c:showDLblsOverMax val="0"/>
  </c:chart>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291353</xdr:colOff>
      <xdr:row>42</xdr:row>
      <xdr:rowOff>67234</xdr:rowOff>
    </xdr:from>
    <xdr:to>
      <xdr:col>9</xdr:col>
      <xdr:colOff>1288677</xdr:colOff>
      <xdr:row>68</xdr:row>
      <xdr:rowOff>89647</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75"/>
  <sheetViews>
    <sheetView tabSelected="1" zoomScale="85" zoomScaleNormal="85" workbookViewId="0">
      <selection activeCell="J6" sqref="J6"/>
    </sheetView>
  </sheetViews>
  <sheetFormatPr defaultColWidth="8.85546875" defaultRowHeight="15.75" x14ac:dyDescent="0.25"/>
  <cols>
    <col min="1" max="1" width="6.5703125" style="6" bestFit="1" customWidth="1"/>
    <col min="2" max="2" width="10.28515625" style="7" bestFit="1" customWidth="1"/>
    <col min="3" max="3" width="9" style="4" customWidth="1"/>
    <col min="4" max="4" width="20.28515625" style="4" bestFit="1" customWidth="1"/>
    <col min="5" max="5" width="15" style="4" bestFit="1" customWidth="1"/>
    <col min="6" max="6" width="14.5703125" style="4" bestFit="1" customWidth="1"/>
    <col min="7" max="7" width="20.28515625" style="4" bestFit="1" customWidth="1"/>
    <col min="8" max="8" width="15" style="4" bestFit="1" customWidth="1"/>
    <col min="9" max="9" width="9" style="4" customWidth="1"/>
    <col min="10" max="10" width="20.28515625" style="4" bestFit="1" customWidth="1"/>
    <col min="11" max="11" width="15" style="5" bestFit="1" customWidth="1"/>
    <col min="12" max="16384" width="8.85546875" style="6"/>
  </cols>
  <sheetData>
    <row r="1" spans="1:11" x14ac:dyDescent="0.25">
      <c r="B1" s="35" t="s">
        <v>7</v>
      </c>
      <c r="C1" s="35"/>
      <c r="D1" s="35"/>
      <c r="E1" s="35"/>
      <c r="F1" s="35"/>
      <c r="G1" s="1"/>
    </row>
    <row r="2" spans="1:11" x14ac:dyDescent="0.25">
      <c r="B2" s="36" t="s">
        <v>8</v>
      </c>
      <c r="C2" s="36"/>
      <c r="D2" s="36"/>
      <c r="E2" s="36"/>
      <c r="F2" s="36"/>
      <c r="G2" s="2"/>
    </row>
    <row r="3" spans="1:11" x14ac:dyDescent="0.25">
      <c r="B3" s="2"/>
      <c r="C3" s="2"/>
      <c r="D3" s="2"/>
      <c r="E3" s="2"/>
      <c r="F3" s="2"/>
      <c r="G3" s="2"/>
      <c r="H3" s="40" t="s">
        <v>21</v>
      </c>
      <c r="I3" s="41" t="s">
        <v>22</v>
      </c>
      <c r="J3" s="41"/>
      <c r="K3" s="41"/>
    </row>
    <row r="4" spans="1:11" x14ac:dyDescent="0.25">
      <c r="B4" s="39" t="s">
        <v>14</v>
      </c>
      <c r="C4" s="39"/>
      <c r="D4" s="39"/>
      <c r="E4" s="39"/>
      <c r="F4" s="8">
        <v>2.8000000000000001E-2</v>
      </c>
      <c r="G4" s="8"/>
    </row>
    <row r="5" spans="1:11" x14ac:dyDescent="0.25">
      <c r="B5" s="39" t="s">
        <v>11</v>
      </c>
      <c r="C5" s="39"/>
      <c r="D5" s="39"/>
      <c r="E5" s="39"/>
      <c r="F5" s="3">
        <v>28200</v>
      </c>
      <c r="G5" s="3"/>
      <c r="H5" s="2"/>
    </row>
    <row r="6" spans="1:11" x14ac:dyDescent="0.25">
      <c r="B6" s="39" t="s">
        <v>10</v>
      </c>
      <c r="C6" s="39"/>
      <c r="D6" s="39"/>
      <c r="E6" s="39"/>
      <c r="F6" s="3" t="s">
        <v>9</v>
      </c>
      <c r="G6" s="3">
        <f>0.75*$F$14</f>
        <v>21150</v>
      </c>
    </row>
    <row r="7" spans="1:11" x14ac:dyDescent="0.25">
      <c r="B7" s="39" t="s">
        <v>12</v>
      </c>
      <c r="C7" s="39"/>
      <c r="D7" s="39"/>
      <c r="E7" s="39"/>
      <c r="F7" s="3" t="s">
        <v>13</v>
      </c>
      <c r="G7" s="3">
        <v>35250</v>
      </c>
    </row>
    <row r="8" spans="1:11" ht="16.5" thickBot="1" x14ac:dyDescent="0.3">
      <c r="B8" s="2"/>
      <c r="C8" s="2"/>
      <c r="D8" s="2"/>
      <c r="E8" s="2"/>
      <c r="F8" s="2"/>
      <c r="G8" s="2"/>
    </row>
    <row r="9" spans="1:11" ht="16.5" thickBot="1" x14ac:dyDescent="0.3">
      <c r="A9" s="26" t="s">
        <v>15</v>
      </c>
      <c r="B9" s="27" t="s">
        <v>0</v>
      </c>
      <c r="C9" s="28" t="s">
        <v>1</v>
      </c>
      <c r="D9" s="29" t="s">
        <v>16</v>
      </c>
      <c r="E9" s="29" t="s">
        <v>4</v>
      </c>
      <c r="F9" s="29" t="s">
        <v>2</v>
      </c>
      <c r="G9" s="29" t="s">
        <v>16</v>
      </c>
      <c r="H9" s="29" t="s">
        <v>5</v>
      </c>
      <c r="I9" s="29" t="s">
        <v>3</v>
      </c>
      <c r="J9" s="29" t="s">
        <v>16</v>
      </c>
      <c r="K9" s="30" t="s">
        <v>6</v>
      </c>
    </row>
    <row r="10" spans="1:11" x14ac:dyDescent="0.25">
      <c r="A10" s="17">
        <v>0</v>
      </c>
      <c r="B10" s="21">
        <v>62</v>
      </c>
      <c r="C10" s="22">
        <f>0.75*$F$14</f>
        <v>21150</v>
      </c>
      <c r="D10" s="23">
        <f>C10/(1+2.8/100)^A10</f>
        <v>21150</v>
      </c>
      <c r="E10" s="24">
        <f>D10</f>
        <v>21150</v>
      </c>
      <c r="F10" s="22"/>
      <c r="G10" s="23"/>
      <c r="H10" s="24"/>
      <c r="I10" s="22"/>
      <c r="J10" s="23"/>
      <c r="K10" s="25"/>
    </row>
    <row r="11" spans="1:11" x14ac:dyDescent="0.25">
      <c r="A11" s="18">
        <v>1</v>
      </c>
      <c r="B11" s="9">
        <v>63</v>
      </c>
      <c r="C11" s="10">
        <f t="shared" ref="C11:C40" si="0">0.75*$F$14</f>
        <v>21150</v>
      </c>
      <c r="D11" s="15">
        <f t="shared" ref="D11:D38" si="1">C11/(1+2.8/100)^A11</f>
        <v>20573.929961089492</v>
      </c>
      <c r="E11" s="11">
        <f>E10+D11</f>
        <v>41723.929961089496</v>
      </c>
      <c r="F11" s="10"/>
      <c r="G11" s="15"/>
      <c r="H11" s="11"/>
      <c r="I11" s="10"/>
      <c r="J11" s="15"/>
      <c r="K11" s="14"/>
    </row>
    <row r="12" spans="1:11" x14ac:dyDescent="0.25">
      <c r="A12" s="18">
        <v>2</v>
      </c>
      <c r="B12" s="9">
        <v>64</v>
      </c>
      <c r="C12" s="10">
        <f t="shared" si="0"/>
        <v>21150</v>
      </c>
      <c r="D12" s="15">
        <f t="shared" si="1"/>
        <v>20013.550545806902</v>
      </c>
      <c r="E12" s="11">
        <f t="shared" ref="E12:E38" si="2">E11+D12</f>
        <v>61737.480506896398</v>
      </c>
      <c r="F12" s="10"/>
      <c r="G12" s="15"/>
      <c r="H12" s="11"/>
      <c r="I12" s="10"/>
      <c r="J12" s="15"/>
      <c r="K12" s="14"/>
    </row>
    <row r="13" spans="1:11" x14ac:dyDescent="0.25">
      <c r="A13" s="18">
        <v>3</v>
      </c>
      <c r="B13" s="9">
        <v>65</v>
      </c>
      <c r="C13" s="10">
        <f t="shared" si="0"/>
        <v>21150</v>
      </c>
      <c r="D13" s="15">
        <f t="shared" si="1"/>
        <v>19468.434383080643</v>
      </c>
      <c r="E13" s="11">
        <f t="shared" si="2"/>
        <v>81205.914889977037</v>
      </c>
      <c r="F13" s="10"/>
      <c r="G13" s="15"/>
      <c r="H13" s="11"/>
      <c r="I13" s="10"/>
      <c r="J13" s="15"/>
      <c r="K13" s="14"/>
    </row>
    <row r="14" spans="1:11" x14ac:dyDescent="0.25">
      <c r="A14" s="18">
        <v>4</v>
      </c>
      <c r="B14" s="9">
        <v>66</v>
      </c>
      <c r="C14" s="10">
        <f t="shared" si="0"/>
        <v>21150</v>
      </c>
      <c r="D14" s="15">
        <f t="shared" si="1"/>
        <v>18938.165742296347</v>
      </c>
      <c r="E14" s="11">
        <f t="shared" si="2"/>
        <v>100144.08063227338</v>
      </c>
      <c r="F14" s="10">
        <v>28200</v>
      </c>
      <c r="G14" s="15">
        <f>F14/(1+2.8/100)^A14</f>
        <v>25250.887656395127</v>
      </c>
      <c r="H14" s="11">
        <f>G14</f>
        <v>25250.887656395127</v>
      </c>
      <c r="I14" s="10"/>
      <c r="J14" s="15"/>
      <c r="K14" s="14"/>
    </row>
    <row r="15" spans="1:11" x14ac:dyDescent="0.25">
      <c r="A15" s="18">
        <v>5</v>
      </c>
      <c r="B15" s="9">
        <v>67</v>
      </c>
      <c r="C15" s="10">
        <f t="shared" si="0"/>
        <v>21150</v>
      </c>
      <c r="D15" s="15">
        <f t="shared" si="1"/>
        <v>18422.34021624158</v>
      </c>
      <c r="E15" s="11">
        <f t="shared" si="2"/>
        <v>118566.42084851497</v>
      </c>
      <c r="F15" s="10">
        <v>28200</v>
      </c>
      <c r="G15" s="15">
        <f t="shared" ref="G15:G38" si="3">F15/(1+2.8/100)^A15</f>
        <v>24563.120288322109</v>
      </c>
      <c r="H15" s="11">
        <f>H14+G15</f>
        <v>49814.007944717232</v>
      </c>
      <c r="I15" s="10"/>
      <c r="J15" s="15"/>
      <c r="K15" s="14"/>
    </row>
    <row r="16" spans="1:11" x14ac:dyDescent="0.25">
      <c r="A16" s="18">
        <v>6</v>
      </c>
      <c r="B16" s="9">
        <v>68</v>
      </c>
      <c r="C16" s="10">
        <f t="shared" si="0"/>
        <v>21150</v>
      </c>
      <c r="D16" s="15">
        <f t="shared" si="1"/>
        <v>17920.564412686363</v>
      </c>
      <c r="E16" s="11">
        <f t="shared" si="2"/>
        <v>136486.98526120133</v>
      </c>
      <c r="F16" s="10">
        <v>28200</v>
      </c>
      <c r="G16" s="15">
        <f t="shared" si="3"/>
        <v>23894.085883581818</v>
      </c>
      <c r="H16" s="11">
        <f t="shared" ref="H16:H38" si="4">H15+G16</f>
        <v>73708.093828299054</v>
      </c>
      <c r="I16" s="10"/>
      <c r="J16" s="15"/>
      <c r="K16" s="14"/>
    </row>
    <row r="17" spans="1:11" x14ac:dyDescent="0.25">
      <c r="A17" s="18">
        <v>7</v>
      </c>
      <c r="B17" s="9">
        <v>69</v>
      </c>
      <c r="C17" s="10">
        <f t="shared" si="0"/>
        <v>21150</v>
      </c>
      <c r="D17" s="15">
        <f t="shared" si="1"/>
        <v>17432.455654364167</v>
      </c>
      <c r="E17" s="11">
        <f t="shared" si="2"/>
        <v>153919.4409155655</v>
      </c>
      <c r="F17" s="10">
        <v>28200</v>
      </c>
      <c r="G17" s="15">
        <f t="shared" si="3"/>
        <v>23243.274205818889</v>
      </c>
      <c r="H17" s="11">
        <f t="shared" si="4"/>
        <v>96951.368034117942</v>
      </c>
      <c r="I17" s="10"/>
      <c r="J17" s="15"/>
      <c r="K17" s="14"/>
    </row>
    <row r="18" spans="1:11" x14ac:dyDescent="0.25">
      <c r="A18" s="18">
        <v>8</v>
      </c>
      <c r="B18" s="9">
        <v>70</v>
      </c>
      <c r="C18" s="10">
        <f t="shared" si="0"/>
        <v>21150</v>
      </c>
      <c r="D18" s="15">
        <f t="shared" si="1"/>
        <v>16957.641687124677</v>
      </c>
      <c r="E18" s="11">
        <f t="shared" si="2"/>
        <v>170877.08260269018</v>
      </c>
      <c r="F18" s="10">
        <v>28200</v>
      </c>
      <c r="G18" s="15">
        <f t="shared" si="3"/>
        <v>22610.188916166233</v>
      </c>
      <c r="H18" s="11">
        <f t="shared" si="4"/>
        <v>119561.55695028417</v>
      </c>
      <c r="I18" s="10">
        <f>$F$14*1.25</f>
        <v>35250</v>
      </c>
      <c r="J18" s="15">
        <f>I18/(1+2.8/100)^A18</f>
        <v>28262.736145207793</v>
      </c>
      <c r="K18" s="11">
        <f>J18</f>
        <v>28262.736145207793</v>
      </c>
    </row>
    <row r="19" spans="1:11" x14ac:dyDescent="0.25">
      <c r="A19" s="18">
        <v>9</v>
      </c>
      <c r="B19" s="9">
        <v>71</v>
      </c>
      <c r="C19" s="10">
        <f t="shared" si="0"/>
        <v>21150</v>
      </c>
      <c r="D19" s="15">
        <f t="shared" si="1"/>
        <v>16495.760396035676</v>
      </c>
      <c r="E19" s="11">
        <f t="shared" si="2"/>
        <v>187372.84299872586</v>
      </c>
      <c r="F19" s="10">
        <v>28200</v>
      </c>
      <c r="G19" s="15">
        <f t="shared" si="3"/>
        <v>21994.347194714235</v>
      </c>
      <c r="H19" s="11">
        <f t="shared" si="4"/>
        <v>141555.90414499841</v>
      </c>
      <c r="I19" s="10">
        <f t="shared" ref="I19:I40" si="5">$F$14*1.25</f>
        <v>35250</v>
      </c>
      <c r="J19" s="15">
        <f t="shared" ref="J19:J38" si="6">I19/(1+2.8/100)^A19</f>
        <v>27492.933993392791</v>
      </c>
      <c r="K19" s="11">
        <f>K18+J19</f>
        <v>55755.670138600588</v>
      </c>
    </row>
    <row r="20" spans="1:11" x14ac:dyDescent="0.25">
      <c r="A20" s="18">
        <v>10</v>
      </c>
      <c r="B20" s="9">
        <v>72</v>
      </c>
      <c r="C20" s="10">
        <f t="shared" si="0"/>
        <v>21150</v>
      </c>
      <c r="D20" s="15">
        <f t="shared" si="1"/>
        <v>16046.459529217585</v>
      </c>
      <c r="E20" s="11">
        <f t="shared" si="2"/>
        <v>203419.30252794345</v>
      </c>
      <c r="F20" s="10">
        <v>28200</v>
      </c>
      <c r="G20" s="15">
        <f t="shared" si="3"/>
        <v>21395.279372290111</v>
      </c>
      <c r="H20" s="11">
        <f t="shared" si="4"/>
        <v>162951.18351728853</v>
      </c>
      <c r="I20" s="10">
        <f t="shared" si="5"/>
        <v>35250</v>
      </c>
      <c r="J20" s="15">
        <f t="shared" si="6"/>
        <v>26744.099215362639</v>
      </c>
      <c r="K20" s="11">
        <f t="shared" ref="K20:K38" si="7">K19+J20</f>
        <v>82499.769353963231</v>
      </c>
    </row>
    <row r="21" spans="1:11" x14ac:dyDescent="0.25">
      <c r="A21" s="18">
        <v>11</v>
      </c>
      <c r="B21" s="9">
        <v>73</v>
      </c>
      <c r="C21" s="10">
        <f t="shared" si="0"/>
        <v>21150</v>
      </c>
      <c r="D21" s="15">
        <f t="shared" si="1"/>
        <v>15609.396429199986</v>
      </c>
      <c r="E21" s="11">
        <f t="shared" si="2"/>
        <v>219028.69895714344</v>
      </c>
      <c r="F21" s="10">
        <v>28200</v>
      </c>
      <c r="G21" s="15">
        <f t="shared" si="3"/>
        <v>20812.528572266645</v>
      </c>
      <c r="H21" s="11">
        <f t="shared" si="4"/>
        <v>183763.71208955516</v>
      </c>
      <c r="I21" s="10">
        <f t="shared" si="5"/>
        <v>35250</v>
      </c>
      <c r="J21" s="15">
        <f t="shared" si="6"/>
        <v>26015.66071533331</v>
      </c>
      <c r="K21" s="11">
        <f t="shared" si="7"/>
        <v>108515.43006929653</v>
      </c>
    </row>
    <row r="22" spans="1:11" x14ac:dyDescent="0.25">
      <c r="A22" s="18">
        <v>12</v>
      </c>
      <c r="B22" s="9">
        <v>74</v>
      </c>
      <c r="C22" s="10">
        <f t="shared" si="0"/>
        <v>21150</v>
      </c>
      <c r="D22" s="15">
        <f t="shared" si="1"/>
        <v>15184.237771595315</v>
      </c>
      <c r="E22" s="11">
        <f t="shared" si="2"/>
        <v>234212.93672873874</v>
      </c>
      <c r="F22" s="10">
        <v>28200</v>
      </c>
      <c r="G22" s="15">
        <f t="shared" si="3"/>
        <v>20245.650362127086</v>
      </c>
      <c r="H22" s="11">
        <f t="shared" si="4"/>
        <v>204009.36245168225</v>
      </c>
      <c r="I22" s="10">
        <f t="shared" si="5"/>
        <v>35250</v>
      </c>
      <c r="J22" s="15">
        <f t="shared" si="6"/>
        <v>25307.062952658856</v>
      </c>
      <c r="K22" s="11">
        <f t="shared" si="7"/>
        <v>133822.49302195539</v>
      </c>
    </row>
    <row r="23" spans="1:11" x14ac:dyDescent="0.25">
      <c r="A23" s="18">
        <v>13</v>
      </c>
      <c r="B23" s="9">
        <v>75</v>
      </c>
      <c r="C23" s="10">
        <f t="shared" si="0"/>
        <v>21150</v>
      </c>
      <c r="D23" s="15">
        <f t="shared" si="1"/>
        <v>14770.659310890383</v>
      </c>
      <c r="E23" s="11">
        <f t="shared" si="2"/>
        <v>248983.59603962913</v>
      </c>
      <c r="F23" s="10">
        <v>28200</v>
      </c>
      <c r="G23" s="15">
        <f t="shared" si="3"/>
        <v>19694.212414520513</v>
      </c>
      <c r="H23" s="11">
        <f t="shared" si="4"/>
        <v>223703.57486620275</v>
      </c>
      <c r="I23" s="10">
        <f t="shared" si="5"/>
        <v>35250</v>
      </c>
      <c r="J23" s="15">
        <f t="shared" si="6"/>
        <v>24617.765518150642</v>
      </c>
      <c r="K23" s="11">
        <f t="shared" si="7"/>
        <v>158440.25854010604</v>
      </c>
    </row>
    <row r="24" spans="1:11" x14ac:dyDescent="0.25">
      <c r="A24" s="18">
        <v>14</v>
      </c>
      <c r="B24" s="9">
        <v>76</v>
      </c>
      <c r="C24" s="10">
        <f t="shared" si="0"/>
        <v>21150</v>
      </c>
      <c r="D24" s="15">
        <f t="shared" si="1"/>
        <v>14368.345633161853</v>
      </c>
      <c r="E24" s="11">
        <f t="shared" si="2"/>
        <v>263351.94167279097</v>
      </c>
      <c r="F24" s="10">
        <v>28200</v>
      </c>
      <c r="G24" s="15">
        <f t="shared" si="3"/>
        <v>19157.794177549138</v>
      </c>
      <c r="H24" s="11">
        <f t="shared" si="4"/>
        <v>242861.36904375188</v>
      </c>
      <c r="I24" s="10">
        <f t="shared" si="5"/>
        <v>35250</v>
      </c>
      <c r="J24" s="15">
        <f t="shared" si="6"/>
        <v>23947.242721936422</v>
      </c>
      <c r="K24" s="11">
        <f t="shared" si="7"/>
        <v>182387.50126204247</v>
      </c>
    </row>
    <row r="25" spans="1:11" x14ac:dyDescent="0.25">
      <c r="A25" s="18">
        <v>15</v>
      </c>
      <c r="B25" s="9">
        <v>77</v>
      </c>
      <c r="C25" s="10">
        <f t="shared" si="0"/>
        <v>21150</v>
      </c>
      <c r="D25" s="15">
        <f t="shared" si="1"/>
        <v>13976.989915527094</v>
      </c>
      <c r="E25" s="11">
        <f t="shared" si="2"/>
        <v>277328.93158831808</v>
      </c>
      <c r="F25" s="10">
        <v>28200</v>
      </c>
      <c r="G25" s="15">
        <f t="shared" si="3"/>
        <v>18635.986554036124</v>
      </c>
      <c r="H25" s="11">
        <f t="shared" si="4"/>
        <v>261497.355597788</v>
      </c>
      <c r="I25" s="10">
        <f t="shared" si="5"/>
        <v>35250</v>
      </c>
      <c r="J25" s="15">
        <f t="shared" si="6"/>
        <v>23294.983192545158</v>
      </c>
      <c r="K25" s="11">
        <f t="shared" si="7"/>
        <v>205682.48445458763</v>
      </c>
    </row>
    <row r="26" spans="1:11" x14ac:dyDescent="0.25">
      <c r="A26" s="18">
        <v>16</v>
      </c>
      <c r="B26" s="9">
        <v>78</v>
      </c>
      <c r="C26" s="10">
        <f t="shared" si="0"/>
        <v>21150</v>
      </c>
      <c r="D26" s="15">
        <f t="shared" si="1"/>
        <v>13596.293692146979</v>
      </c>
      <c r="E26" s="11">
        <f t="shared" si="2"/>
        <v>290925.22528046503</v>
      </c>
      <c r="F26" s="10">
        <v>28200</v>
      </c>
      <c r="G26" s="15">
        <f t="shared" si="3"/>
        <v>18128.391589529307</v>
      </c>
      <c r="H26" s="11">
        <f t="shared" si="4"/>
        <v>279625.74718731729</v>
      </c>
      <c r="I26" s="10">
        <f t="shared" si="5"/>
        <v>35250</v>
      </c>
      <c r="J26" s="15">
        <f t="shared" si="6"/>
        <v>22660.489486911632</v>
      </c>
      <c r="K26" s="11">
        <f t="shared" si="7"/>
        <v>228342.97394149925</v>
      </c>
    </row>
    <row r="27" spans="1:11" x14ac:dyDescent="0.25">
      <c r="A27" s="18">
        <v>17</v>
      </c>
      <c r="B27" s="9">
        <v>79</v>
      </c>
      <c r="C27" s="10">
        <f t="shared" si="0"/>
        <v>21150</v>
      </c>
      <c r="D27" s="15">
        <f t="shared" si="1"/>
        <v>13225.96662660212</v>
      </c>
      <c r="E27" s="11">
        <f t="shared" si="2"/>
        <v>304151.19190706714</v>
      </c>
      <c r="F27" s="10">
        <v>28200</v>
      </c>
      <c r="G27" s="15">
        <f t="shared" si="3"/>
        <v>17634.622168802827</v>
      </c>
      <c r="H27" s="11">
        <f t="shared" si="4"/>
        <v>297260.36935612012</v>
      </c>
      <c r="I27" s="10">
        <f t="shared" si="5"/>
        <v>35250</v>
      </c>
      <c r="J27" s="15">
        <f t="shared" si="6"/>
        <v>22043.277711003531</v>
      </c>
      <c r="K27" s="11">
        <f t="shared" si="7"/>
        <v>250386.25165250277</v>
      </c>
    </row>
    <row r="28" spans="1:11" x14ac:dyDescent="0.25">
      <c r="A28" s="18">
        <v>18</v>
      </c>
      <c r="B28" s="9">
        <v>80</v>
      </c>
      <c r="C28" s="10">
        <f t="shared" si="0"/>
        <v>21150</v>
      </c>
      <c r="D28" s="15">
        <f t="shared" si="1"/>
        <v>12865.726290468989</v>
      </c>
      <c r="E28" s="11">
        <f t="shared" si="2"/>
        <v>317016.91819753614</v>
      </c>
      <c r="F28" s="10">
        <v>28200</v>
      </c>
      <c r="G28" s="15">
        <f t="shared" si="3"/>
        <v>17154.301720625317</v>
      </c>
      <c r="H28" s="11">
        <f t="shared" si="4"/>
        <v>314414.67107674544</v>
      </c>
      <c r="I28" s="10">
        <f t="shared" si="5"/>
        <v>35250</v>
      </c>
      <c r="J28" s="15">
        <f t="shared" si="6"/>
        <v>21442.877150781649</v>
      </c>
      <c r="K28" s="11">
        <f t="shared" si="7"/>
        <v>271829.12880328443</v>
      </c>
    </row>
    <row r="29" spans="1:11" x14ac:dyDescent="0.25">
      <c r="A29" s="18">
        <v>19</v>
      </c>
      <c r="B29" s="32">
        <v>81</v>
      </c>
      <c r="C29" s="10">
        <f t="shared" si="0"/>
        <v>21150</v>
      </c>
      <c r="D29" s="15">
        <f t="shared" si="1"/>
        <v>12515.297947927033</v>
      </c>
      <c r="E29" s="32">
        <f t="shared" si="2"/>
        <v>329532.21614546317</v>
      </c>
      <c r="F29" s="10">
        <v>28200</v>
      </c>
      <c r="G29" s="15">
        <f t="shared" si="3"/>
        <v>16687.063930569377</v>
      </c>
      <c r="H29" s="32">
        <f t="shared" si="4"/>
        <v>331101.73500731483</v>
      </c>
      <c r="I29" s="10">
        <f t="shared" si="5"/>
        <v>35250</v>
      </c>
      <c r="J29" s="15">
        <f t="shared" si="6"/>
        <v>20858.829913211721</v>
      </c>
      <c r="K29" s="11">
        <f t="shared" si="7"/>
        <v>292687.95871649613</v>
      </c>
    </row>
    <row r="30" spans="1:11" x14ac:dyDescent="0.25">
      <c r="A30" s="18">
        <v>20</v>
      </c>
      <c r="B30" s="9">
        <v>82</v>
      </c>
      <c r="C30" s="10">
        <f t="shared" si="0"/>
        <v>21150</v>
      </c>
      <c r="D30" s="15">
        <f t="shared" si="1"/>
        <v>12174.414346232521</v>
      </c>
      <c r="E30" s="11">
        <f t="shared" si="2"/>
        <v>341706.63049169572</v>
      </c>
      <c r="F30" s="10">
        <v>28200</v>
      </c>
      <c r="G30" s="15">
        <f t="shared" si="3"/>
        <v>16232.552461643361</v>
      </c>
      <c r="H30" s="11">
        <f t="shared" si="4"/>
        <v>347334.28746895818</v>
      </c>
      <c r="I30" s="10">
        <f t="shared" si="5"/>
        <v>35250</v>
      </c>
      <c r="J30" s="15">
        <f t="shared" si="6"/>
        <v>20290.6905770542</v>
      </c>
      <c r="K30" s="11">
        <f t="shared" si="7"/>
        <v>312978.64929355035</v>
      </c>
    </row>
    <row r="31" spans="1:11" x14ac:dyDescent="0.25">
      <c r="A31" s="18">
        <v>21</v>
      </c>
      <c r="B31" s="9">
        <v>83</v>
      </c>
      <c r="C31" s="10">
        <f t="shared" si="0"/>
        <v>21150</v>
      </c>
      <c r="D31" s="15">
        <f t="shared" si="1"/>
        <v>11842.81551189934</v>
      </c>
      <c r="E31" s="11">
        <f t="shared" si="2"/>
        <v>353549.44600359508</v>
      </c>
      <c r="F31" s="10">
        <v>28200</v>
      </c>
      <c r="G31" s="15">
        <f t="shared" si="3"/>
        <v>15790.420682532453</v>
      </c>
      <c r="H31" s="11">
        <f t="shared" si="4"/>
        <v>363124.70815149066</v>
      </c>
      <c r="I31" s="10">
        <f t="shared" si="5"/>
        <v>35250</v>
      </c>
      <c r="J31" s="15">
        <f t="shared" si="6"/>
        <v>19738.025853165567</v>
      </c>
      <c r="K31" s="11">
        <f t="shared" si="7"/>
        <v>332716.67514671589</v>
      </c>
    </row>
    <row r="32" spans="1:11" x14ac:dyDescent="0.25">
      <c r="A32" s="18">
        <v>22</v>
      </c>
      <c r="B32" s="9">
        <v>84</v>
      </c>
      <c r="C32" s="10">
        <f t="shared" si="0"/>
        <v>21150</v>
      </c>
      <c r="D32" s="15">
        <f t="shared" si="1"/>
        <v>11520.248552431263</v>
      </c>
      <c r="E32" s="11">
        <f t="shared" si="2"/>
        <v>365069.69455602631</v>
      </c>
      <c r="F32" s="10">
        <v>28200</v>
      </c>
      <c r="G32" s="15">
        <f t="shared" si="3"/>
        <v>15360.331403241684</v>
      </c>
      <c r="H32" s="11">
        <f t="shared" si="4"/>
        <v>378485.03955473233</v>
      </c>
      <c r="I32" s="10">
        <f t="shared" si="5"/>
        <v>35250</v>
      </c>
      <c r="J32" s="15">
        <f t="shared" si="6"/>
        <v>19200.414254052106</v>
      </c>
      <c r="K32" s="11">
        <f t="shared" si="7"/>
        <v>351917.08940076799</v>
      </c>
    </row>
    <row r="33" spans="1:11" x14ac:dyDescent="0.25">
      <c r="A33" s="18">
        <v>23</v>
      </c>
      <c r="B33" s="9">
        <v>85</v>
      </c>
      <c r="C33" s="10">
        <f t="shared" si="0"/>
        <v>21150</v>
      </c>
      <c r="D33" s="15">
        <f t="shared" si="1"/>
        <v>11206.467463454537</v>
      </c>
      <c r="E33" s="11">
        <f t="shared" si="2"/>
        <v>376276.16201948083</v>
      </c>
      <c r="F33" s="10">
        <v>28200</v>
      </c>
      <c r="G33" s="15">
        <f t="shared" si="3"/>
        <v>14941.956617939382</v>
      </c>
      <c r="H33" s="11">
        <f t="shared" si="4"/>
        <v>393426.99617267173</v>
      </c>
      <c r="I33" s="10">
        <f t="shared" si="5"/>
        <v>35250</v>
      </c>
      <c r="J33" s="15">
        <f t="shared" si="6"/>
        <v>18677.445772424227</v>
      </c>
      <c r="K33" s="11">
        <f t="shared" si="7"/>
        <v>370594.53517319221</v>
      </c>
    </row>
    <row r="34" spans="1:11" x14ac:dyDescent="0.25">
      <c r="A34" s="18">
        <v>24</v>
      </c>
      <c r="B34" s="33">
        <v>86</v>
      </c>
      <c r="C34" s="10">
        <f t="shared" si="0"/>
        <v>21150</v>
      </c>
      <c r="D34" s="15">
        <f t="shared" si="1"/>
        <v>10901.232941103635</v>
      </c>
      <c r="E34" s="33">
        <f t="shared" si="2"/>
        <v>387177.39496058447</v>
      </c>
      <c r="F34" s="10">
        <v>28200</v>
      </c>
      <c r="G34" s="15">
        <f t="shared" si="3"/>
        <v>14534.977254804846</v>
      </c>
      <c r="H34" s="11">
        <f t="shared" si="4"/>
        <v>407961.97342747659</v>
      </c>
      <c r="I34" s="10">
        <f t="shared" si="5"/>
        <v>35250</v>
      </c>
      <c r="J34" s="15">
        <f t="shared" si="6"/>
        <v>18168.721568506058</v>
      </c>
      <c r="K34" s="33">
        <f t="shared" si="7"/>
        <v>388763.25674169825</v>
      </c>
    </row>
    <row r="35" spans="1:11" x14ac:dyDescent="0.25">
      <c r="A35" s="18">
        <v>25</v>
      </c>
      <c r="B35" s="9">
        <v>87</v>
      </c>
      <c r="C35" s="10">
        <f t="shared" si="0"/>
        <v>21150</v>
      </c>
      <c r="D35" s="15">
        <f t="shared" si="1"/>
        <v>10604.312199517153</v>
      </c>
      <c r="E35" s="11">
        <f t="shared" si="2"/>
        <v>397781.70716010162</v>
      </c>
      <c r="F35" s="10">
        <v>28200</v>
      </c>
      <c r="G35" s="15">
        <f t="shared" si="3"/>
        <v>14139.082932689538</v>
      </c>
      <c r="H35" s="11">
        <f t="shared" si="4"/>
        <v>422101.05636016611</v>
      </c>
      <c r="I35" s="10">
        <f t="shared" si="5"/>
        <v>35250</v>
      </c>
      <c r="J35" s="15">
        <f t="shared" si="6"/>
        <v>17673.853665861923</v>
      </c>
      <c r="K35" s="11">
        <f t="shared" si="7"/>
        <v>406437.11040756019</v>
      </c>
    </row>
    <row r="36" spans="1:11" x14ac:dyDescent="0.25">
      <c r="A36" s="18">
        <v>26</v>
      </c>
      <c r="B36" s="9">
        <v>88</v>
      </c>
      <c r="C36" s="10">
        <f t="shared" si="0"/>
        <v>21150</v>
      </c>
      <c r="D36" s="15">
        <f t="shared" si="1"/>
        <v>10315.478793304626</v>
      </c>
      <c r="E36" s="11">
        <f t="shared" si="2"/>
        <v>408097.18595340627</v>
      </c>
      <c r="F36" s="10">
        <v>28200</v>
      </c>
      <c r="G36" s="15">
        <f t="shared" si="3"/>
        <v>13753.971724406167</v>
      </c>
      <c r="H36" s="11">
        <f t="shared" si="4"/>
        <v>435855.02808457229</v>
      </c>
      <c r="I36" s="10">
        <f t="shared" si="5"/>
        <v>35250</v>
      </c>
      <c r="J36" s="15">
        <f t="shared" si="6"/>
        <v>17192.464655507709</v>
      </c>
      <c r="K36" s="11">
        <f t="shared" si="7"/>
        <v>423629.5750630679</v>
      </c>
    </row>
    <row r="37" spans="1:11" x14ac:dyDescent="0.25">
      <c r="A37" s="18">
        <v>27</v>
      </c>
      <c r="B37" s="9">
        <v>89</v>
      </c>
      <c r="C37" s="10">
        <f t="shared" si="0"/>
        <v>21150</v>
      </c>
      <c r="D37" s="15">
        <f t="shared" si="1"/>
        <v>10034.512444848857</v>
      </c>
      <c r="E37" s="11">
        <f t="shared" si="2"/>
        <v>418131.6983982551</v>
      </c>
      <c r="F37" s="10">
        <v>28200</v>
      </c>
      <c r="G37" s="15">
        <f t="shared" si="3"/>
        <v>13379.349926465142</v>
      </c>
      <c r="H37" s="11">
        <f t="shared" si="4"/>
        <v>449234.37801103742</v>
      </c>
      <c r="I37" s="10">
        <f t="shared" si="5"/>
        <v>35250</v>
      </c>
      <c r="J37" s="15">
        <f t="shared" si="6"/>
        <v>16724.187408081427</v>
      </c>
      <c r="K37" s="11">
        <f t="shared" si="7"/>
        <v>440353.76247114933</v>
      </c>
    </row>
    <row r="38" spans="1:11" x14ac:dyDescent="0.25">
      <c r="A38" s="18">
        <v>28</v>
      </c>
      <c r="B38" s="9">
        <v>90</v>
      </c>
      <c r="C38" s="10">
        <f t="shared" si="0"/>
        <v>21150</v>
      </c>
      <c r="D38" s="15">
        <f t="shared" si="1"/>
        <v>9761.1988763121153</v>
      </c>
      <c r="E38" s="11">
        <f t="shared" si="2"/>
        <v>427892.89727456722</v>
      </c>
      <c r="F38" s="10">
        <v>28200</v>
      </c>
      <c r="G38" s="15">
        <f t="shared" si="3"/>
        <v>13014.931835082822</v>
      </c>
      <c r="H38" s="11">
        <f t="shared" si="4"/>
        <v>462249.30984612025</v>
      </c>
      <c r="I38" s="10">
        <f t="shared" si="5"/>
        <v>35250</v>
      </c>
      <c r="J38" s="15">
        <f t="shared" si="6"/>
        <v>16268.664793853526</v>
      </c>
      <c r="K38" s="11">
        <f t="shared" si="7"/>
        <v>456622.42726500286</v>
      </c>
    </row>
    <row r="39" spans="1:11" x14ac:dyDescent="0.25">
      <c r="A39" s="18">
        <v>29</v>
      </c>
      <c r="B39" s="9">
        <v>91</v>
      </c>
      <c r="C39" s="10">
        <f t="shared" si="0"/>
        <v>21150</v>
      </c>
      <c r="D39" s="15">
        <f t="shared" ref="D39" si="8">C39/(1+2.8/100)^A39</f>
        <v>9495.3296462180133</v>
      </c>
      <c r="E39" s="11">
        <f t="shared" ref="E39" si="9">E38+D39</f>
        <v>437388.22692078521</v>
      </c>
      <c r="F39" s="10">
        <v>28201</v>
      </c>
      <c r="G39" s="15">
        <f t="shared" ref="G39" si="10">F39/(1+2.8/100)^A39</f>
        <v>12660.888480047006</v>
      </c>
      <c r="H39" s="11">
        <f t="shared" ref="H39" si="11">H38+G39</f>
        <v>474910.19832616724</v>
      </c>
      <c r="I39" s="10">
        <f t="shared" si="5"/>
        <v>35250</v>
      </c>
      <c r="J39" s="15">
        <f t="shared" ref="J39" si="12">I39/(1+2.8/100)^A39</f>
        <v>15825.549410363355</v>
      </c>
      <c r="K39" s="11">
        <f t="shared" ref="K39" si="13">K38+J39</f>
        <v>472447.97667536623</v>
      </c>
    </row>
    <row r="40" spans="1:11" ht="16.5" thickBot="1" x14ac:dyDescent="0.3">
      <c r="A40" s="19">
        <v>30</v>
      </c>
      <c r="B40" s="31">
        <v>92</v>
      </c>
      <c r="C40" s="12">
        <f t="shared" si="0"/>
        <v>21150</v>
      </c>
      <c r="D40" s="16">
        <f t="shared" ref="D40" si="14">C40/(1+2.8/100)^A40</f>
        <v>9236.7019904844492</v>
      </c>
      <c r="E40" s="13">
        <f t="shared" ref="E40" si="15">E39+D40</f>
        <v>446624.92891126964</v>
      </c>
      <c r="F40" s="12">
        <v>28202</v>
      </c>
      <c r="G40" s="16">
        <f t="shared" ref="G40" si="16">F40/(1+2.8/100)^A40</f>
        <v>12316.476100976002</v>
      </c>
      <c r="H40" s="31">
        <f t="shared" ref="H40" si="17">H39+G40</f>
        <v>487226.67442714324</v>
      </c>
      <c r="I40" s="12">
        <f t="shared" si="5"/>
        <v>35250</v>
      </c>
      <c r="J40" s="16">
        <f t="shared" ref="J40" si="18">I40/(1+2.8/100)^A40</f>
        <v>15394.503317474082</v>
      </c>
      <c r="K40" s="31">
        <f t="shared" ref="K40" si="19">K39+J40</f>
        <v>487842.47999284032</v>
      </c>
    </row>
    <row r="41" spans="1:11" x14ac:dyDescent="0.25">
      <c r="B41" s="20"/>
    </row>
    <row r="42" spans="1:11" x14ac:dyDescent="0.25">
      <c r="B42" s="20"/>
    </row>
    <row r="71" spans="1:11" x14ac:dyDescent="0.25">
      <c r="A71" s="37" t="s">
        <v>17</v>
      </c>
      <c r="B71" s="37"/>
      <c r="C71" s="37"/>
      <c r="D71" s="37"/>
      <c r="E71" s="37"/>
      <c r="F71" s="37"/>
      <c r="G71" s="37"/>
      <c r="H71" s="37"/>
      <c r="I71" s="37"/>
      <c r="J71" s="37"/>
    </row>
    <row r="72" spans="1:11" x14ac:dyDescent="0.25">
      <c r="A72" s="37" t="s">
        <v>18</v>
      </c>
      <c r="B72" s="37"/>
      <c r="C72" s="37"/>
      <c r="D72" s="37"/>
      <c r="E72" s="37"/>
      <c r="F72" s="37"/>
      <c r="G72" s="37"/>
      <c r="H72" s="37"/>
      <c r="I72" s="37"/>
      <c r="J72" s="37"/>
      <c r="K72" s="37"/>
    </row>
    <row r="73" spans="1:11" x14ac:dyDescent="0.25">
      <c r="A73" s="37" t="s">
        <v>19</v>
      </c>
      <c r="B73" s="37"/>
      <c r="C73" s="37"/>
      <c r="D73" s="37"/>
      <c r="E73" s="37"/>
      <c r="F73" s="37"/>
      <c r="G73" s="37"/>
      <c r="H73" s="37"/>
      <c r="I73" s="37"/>
      <c r="J73" s="37"/>
      <c r="K73" s="37"/>
    </row>
    <row r="74" spans="1:11" ht="33.75" customHeight="1" x14ac:dyDescent="0.25">
      <c r="A74" s="38" t="s">
        <v>20</v>
      </c>
      <c r="B74" s="38"/>
      <c r="C74" s="38"/>
      <c r="D74" s="38"/>
      <c r="E74" s="38"/>
      <c r="F74" s="38"/>
      <c r="G74" s="38"/>
      <c r="H74" s="38"/>
      <c r="I74" s="38"/>
      <c r="J74" s="38"/>
      <c r="K74" s="38"/>
    </row>
    <row r="75" spans="1:11" x14ac:dyDescent="0.25">
      <c r="A75" s="34"/>
      <c r="B75" s="34"/>
      <c r="C75" s="34"/>
      <c r="D75" s="34"/>
      <c r="E75" s="34"/>
      <c r="F75" s="34"/>
      <c r="G75" s="34"/>
      <c r="H75" s="34"/>
      <c r="I75" s="34"/>
      <c r="J75" s="34"/>
    </row>
  </sheetData>
  <mergeCells count="11">
    <mergeCell ref="B1:F1"/>
    <mergeCell ref="B2:F2"/>
    <mergeCell ref="A71:J71"/>
    <mergeCell ref="A73:K73"/>
    <mergeCell ref="A74:K74"/>
    <mergeCell ref="A72:K72"/>
    <mergeCell ref="B4:E4"/>
    <mergeCell ref="B5:E5"/>
    <mergeCell ref="B6:E6"/>
    <mergeCell ref="B7:E7"/>
    <mergeCell ref="I3:K3"/>
  </mergeCells>
  <pageMargins left="0.7" right="0.7" top="0.75" bottom="0.75" header="0.3" footer="0.3"/>
  <pageSetup scale="58"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Shina, Sammy</dc:creator>
  <cp:lastModifiedBy>kgnandanwar</cp:lastModifiedBy>
  <cp:lastPrinted>2022-06-04T02:59:23Z</cp:lastPrinted>
  <dcterms:created xsi:type="dcterms:W3CDTF">2013-03-02T05:50:31Z</dcterms:created>
  <dcterms:modified xsi:type="dcterms:W3CDTF">2022-06-04T03:01:27Z</dcterms:modified>
</cp:coreProperties>
</file>