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620" windowHeight="131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3" i="1" l="1"/>
  <c r="H9" i="1"/>
  <c r="H12" i="1"/>
  <c r="F12" i="1"/>
  <c r="F11" i="1"/>
  <c r="H11" i="1" s="1"/>
  <c r="F10" i="1"/>
  <c r="H10" i="1" s="1"/>
  <c r="J10" i="1" s="1"/>
  <c r="F9" i="1"/>
  <c r="H5" i="1"/>
  <c r="F6" i="1"/>
  <c r="H6" i="1" s="1"/>
  <c r="F5" i="1"/>
  <c r="F4" i="1"/>
  <c r="H4" i="1" s="1"/>
  <c r="F3" i="1"/>
  <c r="H3" i="1" s="1"/>
  <c r="J9" i="1" l="1"/>
  <c r="L9" i="1" s="1"/>
  <c r="J4" i="1"/>
  <c r="L4" i="1" s="1"/>
  <c r="L10" i="1"/>
  <c r="L3" i="1"/>
  <c r="N10" i="1" l="1"/>
  <c r="O10" i="1" s="1"/>
  <c r="N4" i="1"/>
  <c r="O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12"/>
  <sheetViews>
    <sheetView tabSelected="1" workbookViewId="0">
      <selection activeCell="F3" sqref="F3"/>
    </sheetView>
  </sheetViews>
  <sheetFormatPr defaultRowHeight="15" x14ac:dyDescent="0.25"/>
  <cols>
    <col min="6" max="6" width="10.5703125" bestFit="1" customWidth="1"/>
  </cols>
  <sheetData>
    <row r="3" spans="3:15" x14ac:dyDescent="0.25">
      <c r="C3">
        <v>500</v>
      </c>
      <c r="D3">
        <v>7.5999999999999998E-2</v>
      </c>
      <c r="F3" s="1">
        <f>(590/1000)*(730)</f>
        <v>430.7</v>
      </c>
      <c r="H3">
        <f>F3*D3</f>
        <v>32.733199999999997</v>
      </c>
      <c r="J3">
        <f>(H3+H5)/(F3+F5)</f>
        <v>0.14295999999999998</v>
      </c>
      <c r="L3">
        <f>J3/(1-J3)</f>
        <v>0.16680668346868288</v>
      </c>
    </row>
    <row r="4" spans="3:15" x14ac:dyDescent="0.25">
      <c r="C4">
        <v>230</v>
      </c>
      <c r="D4">
        <v>0.182</v>
      </c>
      <c r="F4" s="1">
        <f>(410/1000)*(730)</f>
        <v>299.29999999999995</v>
      </c>
      <c r="H4">
        <f>F4*D4</f>
        <v>54.472599999999993</v>
      </c>
      <c r="J4">
        <f>(H4+H6)/(F4+F6)</f>
        <v>0.28460000000000002</v>
      </c>
      <c r="L4">
        <f>J4/(1-J4)</f>
        <v>0.39781940173329605</v>
      </c>
      <c r="N4">
        <f>L4/L3</f>
        <v>2.3849128431834368</v>
      </c>
      <c r="O4">
        <f>LN(N4)</f>
        <v>0.86916257993396495</v>
      </c>
    </row>
    <row r="5" spans="3:15" x14ac:dyDescent="0.25">
      <c r="C5">
        <v>90</v>
      </c>
      <c r="D5">
        <v>0.32400000000000001</v>
      </c>
      <c r="F5" s="1">
        <f>(590/1000)*(270)</f>
        <v>159.29999999999998</v>
      </c>
      <c r="H5">
        <f>F5*D5</f>
        <v>51.613199999999999</v>
      </c>
    </row>
    <row r="6" spans="3:15" x14ac:dyDescent="0.25">
      <c r="C6">
        <v>180</v>
      </c>
      <c r="D6">
        <v>0.56200000000000006</v>
      </c>
      <c r="F6" s="1">
        <f>(410/1000)*(270)</f>
        <v>110.69999999999999</v>
      </c>
      <c r="H6">
        <f>F6*D6</f>
        <v>62.2134</v>
      </c>
    </row>
    <row r="9" spans="3:15" x14ac:dyDescent="0.25">
      <c r="C9">
        <v>500</v>
      </c>
      <c r="D9">
        <v>7.5999999999999998E-2</v>
      </c>
      <c r="F9" s="1">
        <f>(730)</f>
        <v>730</v>
      </c>
      <c r="H9">
        <f>F9*D9</f>
        <v>55.48</v>
      </c>
      <c r="J9">
        <f>(H9+H11)/(F9+F11)</f>
        <v>0.14296</v>
      </c>
      <c r="L9">
        <f>J9/(1-J9)</f>
        <v>0.16680668346868291</v>
      </c>
    </row>
    <row r="10" spans="3:15" x14ac:dyDescent="0.25">
      <c r="C10">
        <v>230</v>
      </c>
      <c r="D10">
        <v>0.182</v>
      </c>
      <c r="F10" s="1">
        <f>(730)</f>
        <v>730</v>
      </c>
      <c r="H10">
        <f>F10*D10</f>
        <v>132.85999999999999</v>
      </c>
      <c r="J10">
        <f>(H10+H12)/(F10+F12)</f>
        <v>0.28460000000000002</v>
      </c>
      <c r="L10">
        <f>J10/(1-J10)</f>
        <v>0.39781940173329605</v>
      </c>
      <c r="N10">
        <f>L10/L9</f>
        <v>2.3849128431834363</v>
      </c>
      <c r="O10">
        <f>LN(N10)</f>
        <v>0.86916257993396473</v>
      </c>
    </row>
    <row r="11" spans="3:15" x14ac:dyDescent="0.25">
      <c r="C11">
        <v>90</v>
      </c>
      <c r="D11">
        <v>0.32400000000000001</v>
      </c>
      <c r="F11" s="1">
        <f>(270)</f>
        <v>270</v>
      </c>
      <c r="H11">
        <f>F11*D11</f>
        <v>87.48</v>
      </c>
    </row>
    <row r="12" spans="3:15" x14ac:dyDescent="0.25">
      <c r="C12">
        <v>180</v>
      </c>
      <c r="D12">
        <v>0.56200000000000006</v>
      </c>
      <c r="F12" s="1">
        <f>(270)</f>
        <v>270</v>
      </c>
      <c r="H12">
        <f>F12*D12</f>
        <v>151.74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NYU Langone Medical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Goldfeld</dc:creator>
  <cp:lastModifiedBy>Keith Goldfeld</cp:lastModifiedBy>
  <dcterms:created xsi:type="dcterms:W3CDTF">2018-01-29T20:48:00Z</dcterms:created>
  <dcterms:modified xsi:type="dcterms:W3CDTF">2018-01-29T21:06:23Z</dcterms:modified>
</cp:coreProperties>
</file>